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https://aquaport.bwb.de/alfresco/aos/Sites/projekt-prerewe/documentLibrary/teilbare Ordner/Teilprojekte/Prozesse/BTT/"/>
    </mc:Choice>
  </mc:AlternateContent>
  <bookViews>
    <workbookView xWindow="1095" yWindow="495" windowWidth="35655" windowHeight="17205" activeTab="2"/>
  </bookViews>
  <sheets>
    <sheet name="Übersicht" sheetId="6" r:id="rId1"/>
    <sheet name="BTT" sheetId="1" r:id="rId2"/>
    <sheet name="BPML" sheetId="2" r:id="rId3"/>
    <sheet name="Transaktionen" sheetId="3" r:id="rId4"/>
    <sheet name="Quercheck Transaktionen" sheetId="8" r:id="rId5"/>
    <sheet name="Formulare" sheetId="4" r:id="rId6"/>
    <sheet name="Schnittstellen" sheetId="5" r:id="rId7"/>
    <sheet name="Datengrundlage adesso" sheetId="7" r:id="rId8"/>
  </sheets>
  <externalReferences>
    <externalReference r:id="rId9"/>
  </externalReferences>
  <definedNames>
    <definedName name="aktives_Teilprojekt">Übersicht!$A$1</definedName>
    <definedName name="anderes_TP">Übersicht!$A$7</definedName>
    <definedName name="ckö">[1]!Module[Module]</definedName>
    <definedName name="falscher_Subprozess">Übersicht!$A$6</definedName>
    <definedName name="Formular">Formulare[Formularbezeichnung]</definedName>
    <definedName name="Hauptprozess">Hauptprozesse[Hauptprozess]</definedName>
    <definedName name="Interface">Interfaces[Interfaces]</definedName>
    <definedName name="leeres_Pflichtfeld">Übersicht!$A$5</definedName>
    <definedName name="leeres_Pflichtfeld_Discover">Übersicht!$A$5</definedName>
    <definedName name="leeres_Pflichtfeld_Prepare">Übersicht!$A$12</definedName>
    <definedName name="Modul">Module[Module]</definedName>
    <definedName name="Output">Outputs[Outputs]</definedName>
    <definedName name="Priorität">Prioritäten[Prioritäten]</definedName>
    <definedName name="Schnittstelle">Schnittstelle_Klarname[Schnittstelle]</definedName>
    <definedName name="Subprozess">BPML[Subprozess]</definedName>
    <definedName name="Teilprojekt_Kürzel">Teilprojekte[Kürzel]</definedName>
    <definedName name="Teilprojekt_lang">Teilprojekte[Teilprojekte]</definedName>
    <definedName name="Transaktion">Transaktionen[Transaktionen]</definedName>
    <definedName name="Vorhanden">Vorhanden?[Vorhanden?]</definedName>
  </definedNames>
  <calcPr calcId="162913"/>
  <pivotCaches>
    <pivotCache cacheId="1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E15" i="1"/>
  <c r="E16" i="1"/>
  <c r="E17" i="1"/>
  <c r="E18" i="1"/>
  <c r="E19" i="1"/>
  <c r="E20" i="1"/>
  <c r="E21" i="1"/>
  <c r="E26" i="1"/>
  <c r="E22" i="1"/>
  <c r="E27" i="1"/>
  <c r="E23" i="1"/>
  <c r="E28" i="1"/>
  <c r="E24" i="1"/>
  <c r="E29" i="1"/>
  <c r="E25" i="1"/>
  <c r="E30" i="1"/>
  <c r="E34" i="1"/>
  <c r="E36" i="1"/>
  <c r="E425" i="1"/>
  <c r="E38" i="1"/>
  <c r="E39" i="1"/>
  <c r="E40" i="1"/>
  <c r="E41" i="1"/>
  <c r="E42" i="1"/>
  <c r="E44" i="1"/>
  <c r="E410" i="1"/>
  <c r="E45" i="1"/>
  <c r="E46" i="1"/>
  <c r="E47" i="1"/>
  <c r="E48" i="1"/>
  <c r="E50" i="1"/>
  <c r="E51" i="1"/>
  <c r="E52" i="1"/>
  <c r="E53" i="1"/>
  <c r="E54" i="1"/>
  <c r="E55" i="1"/>
  <c r="E56" i="1"/>
  <c r="E57" i="1"/>
  <c r="E58" i="1"/>
  <c r="E59" i="1"/>
  <c r="E60" i="1"/>
  <c r="E61" i="1"/>
  <c r="E62" i="1"/>
  <c r="E63" i="1"/>
  <c r="E64" i="1"/>
  <c r="E65" i="1"/>
  <c r="E66" i="1"/>
  <c r="E67" i="1"/>
  <c r="E68" i="1"/>
  <c r="E69" i="1"/>
  <c r="E70" i="1"/>
  <c r="E5" i="1"/>
  <c r="E7" i="1"/>
  <c r="E9" i="1"/>
  <c r="E11" i="1"/>
  <c r="E3" i="1"/>
  <c r="E4" i="1"/>
  <c r="E6" i="1"/>
  <c r="E8" i="1"/>
  <c r="E10" i="1"/>
  <c r="E12" i="1"/>
  <c r="E13" i="1"/>
  <c r="E14" i="1"/>
  <c r="E31" i="1"/>
  <c r="E32" i="1"/>
  <c r="E33" i="1"/>
  <c r="E35" i="1"/>
  <c r="E37" i="1"/>
  <c r="E43" i="1"/>
  <c r="E49"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1" i="1"/>
  <c r="E412" i="1"/>
  <c r="E413" i="1"/>
  <c r="E414" i="1"/>
  <c r="E415" i="1"/>
  <c r="E416" i="1"/>
  <c r="E417" i="1"/>
  <c r="E418" i="1"/>
  <c r="E419" i="1"/>
  <c r="E420" i="1"/>
  <c r="E421" i="1"/>
  <c r="E422" i="1"/>
  <c r="E423" i="1"/>
  <c r="E424" i="1"/>
  <c r="E427"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V7" i="1"/>
  <c r="V8" i="1"/>
  <c r="V9" i="1"/>
  <c r="V10" i="1"/>
  <c r="V11" i="1"/>
  <c r="V12" i="1"/>
  <c r="V13" i="1"/>
  <c r="V14" i="1"/>
  <c r="V15" i="1"/>
  <c r="V16" i="1"/>
  <c r="V17" i="1"/>
  <c r="V18" i="1"/>
  <c r="V19" i="1"/>
  <c r="V20" i="1"/>
  <c r="V21" i="1"/>
  <c r="V22" i="1"/>
  <c r="V23" i="1"/>
  <c r="V24" i="1"/>
  <c r="V25" i="1"/>
  <c r="V26" i="1"/>
  <c r="V27" i="1"/>
  <c r="V28" i="1"/>
  <c r="V29" i="1"/>
  <c r="V30" i="1"/>
  <c r="V36" i="1"/>
  <c r="V37" i="1"/>
  <c r="V38" i="1"/>
  <c r="V39" i="1"/>
  <c r="V40" i="1"/>
  <c r="V41" i="1"/>
  <c r="V42" i="1"/>
  <c r="V43" i="1"/>
  <c r="V44" i="1"/>
  <c r="V47" i="1"/>
  <c r="V48" i="1"/>
  <c r="V49" i="1"/>
  <c r="V50" i="1"/>
  <c r="V51" i="1"/>
  <c r="V52" i="1"/>
  <c r="V53" i="1"/>
  <c r="V54" i="1"/>
  <c r="V55" i="1"/>
  <c r="V56" i="1"/>
  <c r="V57" i="1"/>
  <c r="V58"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303" i="1"/>
  <c r="AR304" i="1"/>
  <c r="AR305" i="1"/>
  <c r="AR306" i="1"/>
  <c r="AR307" i="1"/>
  <c r="AR308" i="1"/>
  <c r="AR309" i="1"/>
  <c r="AR310" i="1"/>
  <c r="AR311" i="1"/>
  <c r="AR312" i="1"/>
  <c r="AR313" i="1"/>
  <c r="AR314" i="1"/>
  <c r="AR315" i="1"/>
  <c r="AR316" i="1"/>
  <c r="AR317" i="1"/>
  <c r="AR318" i="1"/>
  <c r="AR319" i="1"/>
  <c r="AR320" i="1"/>
  <c r="AR321" i="1"/>
  <c r="AR322" i="1"/>
  <c r="AR323" i="1"/>
  <c r="AR324" i="1"/>
  <c r="AR325" i="1"/>
  <c r="AR326" i="1"/>
  <c r="AR327" i="1"/>
  <c r="AR328" i="1"/>
  <c r="AR329" i="1"/>
  <c r="AR330" i="1"/>
  <c r="AR331" i="1"/>
  <c r="AR332" i="1"/>
  <c r="AR333" i="1"/>
  <c r="AR334" i="1"/>
  <c r="AR335" i="1"/>
  <c r="AR336" i="1"/>
  <c r="AR337" i="1"/>
  <c r="AR338" i="1"/>
  <c r="AR339" i="1"/>
  <c r="AR340" i="1"/>
  <c r="AR341" i="1"/>
  <c r="AR342" i="1"/>
  <c r="AR343" i="1"/>
  <c r="AR344" i="1"/>
  <c r="AR345" i="1"/>
  <c r="AR346" i="1"/>
  <c r="AR347" i="1"/>
  <c r="AR348" i="1"/>
  <c r="AR349" i="1"/>
  <c r="AR350" i="1"/>
  <c r="AR351" i="1"/>
  <c r="AR352" i="1"/>
  <c r="AR353" i="1"/>
  <c r="AR354" i="1"/>
  <c r="AR355" i="1"/>
  <c r="AR356" i="1"/>
  <c r="AR357" i="1"/>
  <c r="AR358" i="1"/>
  <c r="AR359" i="1"/>
  <c r="AR360" i="1"/>
  <c r="AR361" i="1"/>
  <c r="AR362" i="1"/>
  <c r="AR363" i="1"/>
  <c r="AR364" i="1"/>
  <c r="AR365" i="1"/>
  <c r="AR366" i="1"/>
  <c r="AR367" i="1"/>
  <c r="AR368" i="1"/>
  <c r="AR369" i="1"/>
  <c r="AR370" i="1"/>
  <c r="AR371" i="1"/>
  <c r="AR372" i="1"/>
  <c r="AR373" i="1"/>
  <c r="AR374" i="1"/>
  <c r="AR375" i="1"/>
  <c r="AR376" i="1"/>
  <c r="AR377" i="1"/>
  <c r="AR378" i="1"/>
  <c r="AR379" i="1"/>
  <c r="AR380" i="1"/>
  <c r="AR381" i="1"/>
  <c r="AR382" i="1"/>
  <c r="AR383" i="1"/>
  <c r="AR384" i="1"/>
  <c r="AR385" i="1"/>
  <c r="AR386" i="1"/>
  <c r="AR387" i="1"/>
  <c r="AR388" i="1"/>
  <c r="AR389" i="1"/>
  <c r="AR390" i="1"/>
  <c r="AR391" i="1"/>
  <c r="AR392" i="1"/>
  <c r="AR393" i="1"/>
  <c r="AR394" i="1"/>
  <c r="AR395" i="1"/>
  <c r="AR396" i="1"/>
  <c r="AR397" i="1"/>
  <c r="AR398" i="1"/>
  <c r="AR399" i="1"/>
  <c r="AR400" i="1"/>
  <c r="AR401" i="1"/>
  <c r="AR402" i="1"/>
  <c r="AR403" i="1"/>
  <c r="AR404" i="1"/>
  <c r="AR405" i="1"/>
  <c r="AR406" i="1"/>
  <c r="AR407" i="1"/>
  <c r="AR408" i="1"/>
  <c r="AR409" i="1"/>
  <c r="AR410" i="1"/>
  <c r="AR411" i="1"/>
  <c r="AR412" i="1"/>
  <c r="AR413" i="1"/>
  <c r="AR414" i="1"/>
  <c r="AR415" i="1"/>
  <c r="AR416" i="1"/>
  <c r="AR417" i="1"/>
  <c r="AR418" i="1"/>
  <c r="AR419" i="1"/>
  <c r="AR420" i="1"/>
  <c r="AR421" i="1"/>
  <c r="AR422" i="1"/>
  <c r="AR423" i="1"/>
  <c r="AR424" i="1"/>
  <c r="AR425" i="1"/>
  <c r="AR426" i="1"/>
  <c r="AR427" i="1"/>
  <c r="AR428" i="1"/>
  <c r="AR429" i="1"/>
  <c r="AR430" i="1"/>
  <c r="AR431" i="1"/>
  <c r="AR432" i="1"/>
  <c r="AR433" i="1"/>
  <c r="AR434" i="1"/>
  <c r="AR435" i="1"/>
  <c r="AR436" i="1"/>
  <c r="AR437" i="1"/>
  <c r="AR438" i="1"/>
  <c r="AR439" i="1"/>
  <c r="AR440" i="1"/>
  <c r="AR441" i="1"/>
  <c r="AR442" i="1"/>
  <c r="AR443" i="1"/>
  <c r="AR444" i="1"/>
  <c r="AR445" i="1"/>
  <c r="AR446" i="1"/>
  <c r="AR447" i="1"/>
  <c r="AR448" i="1"/>
  <c r="AR449" i="1"/>
  <c r="AR450" i="1"/>
  <c r="AR451" i="1"/>
  <c r="AR452" i="1"/>
  <c r="AR453" i="1"/>
  <c r="AR454" i="1"/>
  <c r="AR455" i="1"/>
  <c r="AR456" i="1"/>
  <c r="AR457" i="1"/>
  <c r="AR458" i="1"/>
  <c r="AR459" i="1"/>
  <c r="AR460" i="1"/>
  <c r="AR461" i="1"/>
  <c r="AR462" i="1"/>
  <c r="AR463" i="1"/>
  <c r="AR464" i="1"/>
  <c r="AR465" i="1"/>
  <c r="AR466" i="1"/>
  <c r="AR467" i="1"/>
  <c r="AR468" i="1"/>
  <c r="AR469" i="1"/>
  <c r="AR470" i="1"/>
  <c r="AR471" i="1"/>
  <c r="AR472" i="1"/>
  <c r="AR473" i="1"/>
  <c r="AR474" i="1"/>
  <c r="AR475" i="1"/>
  <c r="AR476" i="1"/>
  <c r="AR477" i="1"/>
  <c r="AR478" i="1"/>
  <c r="AR479" i="1"/>
  <c r="AR480" i="1"/>
  <c r="AR481" i="1"/>
  <c r="AR482" i="1"/>
  <c r="AR483" i="1"/>
  <c r="AR484" i="1"/>
  <c r="AR485" i="1"/>
  <c r="AR486" i="1"/>
  <c r="AR487" i="1"/>
  <c r="AR488" i="1"/>
  <c r="AR489" i="1"/>
  <c r="AR490" i="1"/>
  <c r="AR491" i="1"/>
  <c r="AR492" i="1"/>
  <c r="AR493" i="1"/>
  <c r="F4278" i="3"/>
  <c r="J5" i="1"/>
  <c r="J6" i="1"/>
  <c r="V5" i="1"/>
  <c r="V6" i="1"/>
  <c r="AK5" i="1"/>
  <c r="AK6" i="1"/>
  <c r="AL5" i="1"/>
  <c r="AL6" i="1"/>
  <c r="AM5" i="1"/>
  <c r="AM6" i="1"/>
  <c r="AN5" i="1"/>
  <c r="AN6" i="1"/>
  <c r="AO5" i="1"/>
  <c r="AO6" i="1"/>
  <c r="AP5" i="1"/>
  <c r="AP6" i="1"/>
  <c r="AQ5" i="1"/>
  <c r="AQ6" i="1"/>
  <c r="AR5" i="1"/>
  <c r="AR6" i="1"/>
  <c r="J3" i="1"/>
  <c r="J4" i="1"/>
  <c r="V3" i="1"/>
  <c r="V4" i="1"/>
  <c r="AK3" i="1"/>
  <c r="AK4" i="1"/>
  <c r="AL3" i="1"/>
  <c r="AL4" i="1"/>
  <c r="AM3" i="1"/>
  <c r="AM4" i="1"/>
  <c r="AN3" i="1"/>
  <c r="AN4" i="1"/>
  <c r="AO3" i="1"/>
  <c r="AO4" i="1"/>
  <c r="AP3" i="1"/>
  <c r="AP4" i="1"/>
  <c r="I99" i="2"/>
  <c r="I100" i="2"/>
  <c r="I101" i="2"/>
  <c r="I102" i="2"/>
  <c r="J99" i="2"/>
  <c r="J100" i="2"/>
  <c r="J101" i="2"/>
  <c r="J102" i="2"/>
  <c r="I91" i="2"/>
  <c r="I92" i="2"/>
  <c r="I93" i="2"/>
  <c r="I94" i="2"/>
  <c r="I95" i="2"/>
  <c r="I96" i="2"/>
  <c r="I97" i="2"/>
  <c r="I98" i="2"/>
  <c r="J91" i="2"/>
  <c r="J92" i="2"/>
  <c r="J93" i="2"/>
  <c r="J94" i="2"/>
  <c r="J95" i="2"/>
  <c r="J96" i="2"/>
  <c r="J97" i="2"/>
  <c r="J98" i="2"/>
  <c r="I89" i="2"/>
  <c r="I90" i="2"/>
  <c r="J89" i="2"/>
  <c r="J90" i="2"/>
  <c r="I85" i="2"/>
  <c r="I86" i="2"/>
  <c r="I87" i="2"/>
  <c r="I88" i="2"/>
  <c r="J85" i="2"/>
  <c r="J86" i="2"/>
  <c r="J87" i="2"/>
  <c r="J88" i="2"/>
  <c r="I84" i="2"/>
  <c r="J84" i="2"/>
  <c r="I80" i="2"/>
  <c r="I81" i="2"/>
  <c r="I82" i="2"/>
  <c r="I83" i="2"/>
  <c r="J80" i="2"/>
  <c r="J81" i="2"/>
  <c r="J82" i="2"/>
  <c r="J83" i="2"/>
  <c r="I78" i="2"/>
  <c r="I79" i="2"/>
  <c r="J78" i="2"/>
  <c r="J79" i="2"/>
  <c r="D84" i="2"/>
  <c r="D83" i="2"/>
  <c r="D82" i="2"/>
  <c r="D81" i="2"/>
  <c r="F3624"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90" i="3"/>
  <c r="F200" i="3"/>
  <c r="F481" i="3"/>
  <c r="F497" i="3"/>
  <c r="F560" i="3"/>
  <c r="F638" i="3"/>
  <c r="F652" i="3"/>
  <c r="F654" i="3"/>
  <c r="F655" i="3"/>
  <c r="F659" i="3"/>
  <c r="F660" i="3"/>
  <c r="F674" i="3"/>
  <c r="F682" i="3"/>
  <c r="F729" i="3"/>
  <c r="F746" i="3"/>
  <c r="F748" i="3"/>
  <c r="F750" i="3"/>
  <c r="F751" i="3"/>
  <c r="F752" i="3"/>
  <c r="F756" i="3"/>
  <c r="F776" i="3"/>
  <c r="F777" i="3"/>
  <c r="F778" i="3"/>
  <c r="F889" i="3"/>
  <c r="F903" i="3"/>
  <c r="F904" i="3"/>
  <c r="F905" i="3"/>
  <c r="F906" i="3"/>
  <c r="F907" i="3"/>
  <c r="F908" i="3"/>
  <c r="F909" i="3"/>
  <c r="F936" i="3"/>
  <c r="F946" i="3"/>
  <c r="F968" i="3"/>
  <c r="F997" i="3"/>
  <c r="F1038" i="3"/>
  <c r="F1052" i="3"/>
  <c r="F1090" i="3"/>
  <c r="F1091" i="3"/>
  <c r="F1108" i="3"/>
  <c r="F1130" i="3"/>
  <c r="F1256" i="3"/>
  <c r="F1357" i="3"/>
  <c r="F1368" i="3"/>
  <c r="F1369" i="3"/>
  <c r="F1373" i="3"/>
  <c r="F1415" i="3"/>
  <c r="F1531" i="3"/>
  <c r="F1632" i="3"/>
  <c r="F1674" i="3"/>
  <c r="F1723" i="3"/>
  <c r="F1724" i="3"/>
  <c r="F1790" i="3"/>
  <c r="F1882" i="3"/>
  <c r="F1897" i="3"/>
  <c r="F1913" i="3"/>
  <c r="F2211" i="3"/>
  <c r="F2290" i="3"/>
  <c r="F2390" i="3"/>
  <c r="F2540" i="3"/>
  <c r="F2587" i="3"/>
  <c r="F2607" i="3"/>
  <c r="F2618" i="3"/>
  <c r="F2642" i="3"/>
  <c r="F2686" i="3"/>
  <c r="F2687" i="3"/>
  <c r="F2714" i="3"/>
  <c r="F2772" i="3"/>
  <c r="F2778" i="3"/>
  <c r="F2782" i="3"/>
  <c r="F2808" i="3"/>
  <c r="F2946" i="3"/>
  <c r="F2989" i="3"/>
  <c r="F3011" i="3"/>
  <c r="F3018" i="3"/>
  <c r="F3045" i="3"/>
  <c r="F3052" i="3"/>
  <c r="F3059" i="3"/>
  <c r="F3129" i="3"/>
  <c r="F3130" i="3"/>
  <c r="F3131" i="3"/>
  <c r="F3133" i="3"/>
  <c r="F3169" i="3"/>
  <c r="F3207" i="3"/>
  <c r="F3213" i="3"/>
  <c r="F3220" i="3"/>
  <c r="F3221" i="3"/>
  <c r="F3304" i="3"/>
  <c r="F3338" i="3"/>
  <c r="F3374" i="3"/>
  <c r="F3413" i="3"/>
  <c r="F3448" i="3"/>
  <c r="F3547" i="3"/>
  <c r="F3552" i="3"/>
  <c r="F3573" i="3"/>
  <c r="F3574" i="3"/>
  <c r="F3575" i="3"/>
  <c r="F3576" i="3"/>
  <c r="F3577" i="3"/>
  <c r="F3578" i="3"/>
  <c r="F3579" i="3"/>
  <c r="F3580" i="3"/>
  <c r="F3581" i="3"/>
  <c r="F3582" i="3"/>
  <c r="F3584" i="3"/>
  <c r="F3642" i="3"/>
  <c r="F3664" i="3"/>
  <c r="F3723" i="3"/>
  <c r="F3724" i="3"/>
  <c r="F3803" i="3"/>
  <c r="F3816" i="3"/>
  <c r="F3834" i="3"/>
  <c r="F3835" i="3"/>
  <c r="F3837" i="3"/>
  <c r="F3838" i="3"/>
  <c r="F3847" i="3"/>
  <c r="F3957" i="3"/>
  <c r="F4005" i="3"/>
  <c r="F4009" i="3"/>
  <c r="F3725" i="3"/>
  <c r="F4078" i="3"/>
  <c r="F3726" i="3"/>
  <c r="F4079" i="3"/>
  <c r="F4080" i="3"/>
  <c r="F4084" i="3"/>
  <c r="F4085" i="3"/>
  <c r="F4086" i="3"/>
  <c r="F4185" i="3"/>
  <c r="C51" i="7"/>
  <c r="J112" i="5"/>
  <c r="J111" i="5"/>
  <c r="J110" i="5"/>
  <c r="J108" i="5"/>
  <c r="J109" i="5"/>
  <c r="J3" i="5"/>
  <c r="J5" i="5"/>
  <c r="J7" i="5"/>
  <c r="J9" i="5"/>
  <c r="J10" i="5"/>
  <c r="J11" i="5"/>
  <c r="J12" i="5"/>
  <c r="J14" i="5"/>
  <c r="J15" i="5"/>
  <c r="J16" i="5"/>
  <c r="J17" i="5"/>
  <c r="J18" i="5"/>
  <c r="J20" i="5"/>
  <c r="J22" i="5"/>
  <c r="J23" i="5"/>
  <c r="J24" i="5"/>
  <c r="J25" i="5"/>
  <c r="J26" i="5"/>
  <c r="J27" i="5"/>
  <c r="J28" i="5"/>
  <c r="J35" i="5"/>
  <c r="J37" i="5"/>
  <c r="J39" i="5"/>
  <c r="J40" i="5"/>
  <c r="J41" i="5"/>
  <c r="J42" i="5"/>
  <c r="J45" i="5"/>
  <c r="J46" i="5"/>
  <c r="J48" i="5"/>
  <c r="J49" i="5"/>
  <c r="J50" i="5"/>
  <c r="J52" i="5"/>
  <c r="J53" i="5"/>
  <c r="J55" i="5"/>
  <c r="J56" i="5"/>
  <c r="J57" i="5"/>
  <c r="J62" i="5"/>
  <c r="J63" i="5"/>
  <c r="J64" i="5"/>
  <c r="J65" i="5"/>
  <c r="J66" i="5"/>
  <c r="J69" i="5"/>
  <c r="J70" i="5"/>
  <c r="J72" i="5"/>
  <c r="J74" i="5"/>
  <c r="J75" i="5"/>
  <c r="J76" i="5"/>
  <c r="J77" i="5"/>
  <c r="J79" i="5"/>
  <c r="J81" i="5"/>
  <c r="J82" i="5"/>
  <c r="J83" i="5"/>
  <c r="J86" i="5"/>
  <c r="J92" i="5"/>
  <c r="J93" i="5"/>
  <c r="J94" i="5"/>
  <c r="J95" i="5"/>
  <c r="J96" i="5"/>
  <c r="J97" i="5"/>
  <c r="J101" i="5"/>
  <c r="J103" i="5"/>
  <c r="J104" i="5"/>
  <c r="J105" i="5"/>
  <c r="J106" i="5"/>
  <c r="J98" i="5"/>
  <c r="J4" i="5"/>
  <c r="J102" i="5"/>
  <c r="J87" i="5"/>
  <c r="J88" i="5"/>
  <c r="J107" i="5"/>
  <c r="J2" i="5"/>
  <c r="J19" i="5"/>
  <c r="J80" i="5"/>
  <c r="J84"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D80" i="2"/>
  <c r="D79" i="2"/>
  <c r="F1973" i="3"/>
  <c r="F1532" i="3"/>
  <c r="F2853" i="3"/>
  <c r="F2477" i="3"/>
  <c r="C14" i="7"/>
  <c r="C5" i="7"/>
  <c r="C49" i="7"/>
  <c r="C27" i="7"/>
  <c r="J68" i="5"/>
  <c r="J67" i="5"/>
  <c r="J33" i="5"/>
  <c r="J59" i="5"/>
  <c r="F3654" i="3"/>
  <c r="F3532" i="3"/>
  <c r="I74" i="2"/>
  <c r="I75" i="2"/>
  <c r="I76" i="2"/>
  <c r="I77" i="2"/>
  <c r="J74" i="2"/>
  <c r="J75" i="2"/>
  <c r="J76" i="2"/>
  <c r="J77" i="2"/>
  <c r="I66" i="2"/>
  <c r="I67" i="2"/>
  <c r="I68" i="2"/>
  <c r="I69" i="2"/>
  <c r="I70" i="2"/>
  <c r="I71" i="2"/>
  <c r="I72" i="2"/>
  <c r="I73" i="2"/>
  <c r="J66" i="2"/>
  <c r="J67" i="2"/>
  <c r="J68" i="2"/>
  <c r="J69" i="2"/>
  <c r="J70" i="2"/>
  <c r="J71" i="2"/>
  <c r="J72" i="2"/>
  <c r="J73" i="2"/>
  <c r="J58" i="5"/>
  <c r="J6" i="5"/>
  <c r="J8" i="5"/>
  <c r="J13" i="5"/>
  <c r="J21" i="5"/>
  <c r="J29" i="5"/>
  <c r="J30" i="5"/>
  <c r="J31" i="5"/>
  <c r="J32" i="5"/>
  <c r="J34" i="5"/>
  <c r="J36" i="5"/>
  <c r="J38" i="5"/>
  <c r="J43" i="5"/>
  <c r="J44" i="5"/>
  <c r="J47" i="5"/>
  <c r="J51" i="5"/>
  <c r="J54" i="5"/>
  <c r="J60" i="5"/>
  <c r="J61" i="5"/>
  <c r="J71" i="5"/>
  <c r="J73" i="5"/>
  <c r="J78" i="5"/>
  <c r="J85" i="5"/>
  <c r="J89" i="5"/>
  <c r="J90" i="5"/>
  <c r="J91" i="5"/>
  <c r="J99" i="5"/>
  <c r="J100" i="5"/>
  <c r="F2570" i="3"/>
  <c r="F1192" i="3"/>
  <c r="E5" i="5"/>
  <c r="F5" i="5"/>
  <c r="E16" i="5"/>
  <c r="F16" i="5"/>
  <c r="E2" i="5"/>
  <c r="F2" i="5"/>
  <c r="E3" i="5"/>
  <c r="F3" i="5"/>
  <c r="E4" i="5"/>
  <c r="F4" i="5"/>
  <c r="E6" i="5"/>
  <c r="F6" i="5"/>
  <c r="E7" i="5"/>
  <c r="F7" i="5"/>
  <c r="E8" i="5"/>
  <c r="F8" i="5"/>
  <c r="E9" i="5"/>
  <c r="F9" i="5"/>
  <c r="E10" i="5"/>
  <c r="F10" i="5"/>
  <c r="E11" i="5"/>
  <c r="F11" i="5"/>
  <c r="E12" i="5"/>
  <c r="F12" i="5"/>
  <c r="E13" i="5"/>
  <c r="F13" i="5"/>
  <c r="E14" i="5"/>
  <c r="F14" i="5"/>
  <c r="E15" i="5"/>
  <c r="F15"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E104" i="5"/>
  <c r="F104" i="5"/>
  <c r="E105" i="5"/>
  <c r="F105" i="5"/>
  <c r="E106" i="5"/>
  <c r="F106" i="5"/>
  <c r="E107" i="5"/>
  <c r="F107" i="5"/>
  <c r="E108" i="5"/>
  <c r="F108" i="5"/>
  <c r="E109" i="5"/>
  <c r="F109" i="5"/>
  <c r="E110" i="5"/>
  <c r="F110" i="5"/>
  <c r="E111" i="5"/>
  <c r="F111" i="5"/>
  <c r="E112" i="5"/>
  <c r="F112" i="5"/>
  <c r="E113" i="5"/>
  <c r="F113" i="5"/>
  <c r="E114" i="5"/>
  <c r="F114" i="5"/>
  <c r="E115" i="5"/>
  <c r="F115" i="5"/>
  <c r="E116" i="5"/>
  <c r="F116" i="5"/>
  <c r="E117" i="5"/>
  <c r="F117" i="5"/>
  <c r="E118" i="5"/>
  <c r="F118" i="5"/>
  <c r="E119" i="5"/>
  <c r="F119" i="5"/>
  <c r="E120" i="5"/>
  <c r="F120" i="5"/>
  <c r="E121" i="5"/>
  <c r="F121" i="5"/>
  <c r="E122" i="5"/>
  <c r="F122" i="5"/>
  <c r="E123" i="5"/>
  <c r="F123" i="5"/>
  <c r="E124" i="5"/>
  <c r="F124" i="5"/>
  <c r="E125" i="5"/>
  <c r="F125" i="5"/>
  <c r="E126" i="5"/>
  <c r="F126" i="5"/>
  <c r="E127" i="5"/>
  <c r="F127" i="5"/>
  <c r="E128" i="5"/>
  <c r="F128" i="5"/>
  <c r="E129" i="5"/>
  <c r="F129" i="5"/>
  <c r="E130" i="5"/>
  <c r="F130" i="5"/>
  <c r="E131" i="5"/>
  <c r="F131" i="5"/>
  <c r="E132" i="5"/>
  <c r="F132" i="5"/>
  <c r="E133" i="5"/>
  <c r="F133" i="5"/>
  <c r="E134" i="5"/>
  <c r="F134" i="5"/>
  <c r="E135" i="5"/>
  <c r="F135" i="5"/>
  <c r="E136" i="5"/>
  <c r="F136" i="5"/>
  <c r="E137" i="5"/>
  <c r="F137" i="5"/>
  <c r="E138" i="5"/>
  <c r="F138" i="5"/>
  <c r="E139" i="5"/>
  <c r="F139" i="5"/>
  <c r="E140" i="5"/>
  <c r="F140" i="5"/>
  <c r="E141" i="5"/>
  <c r="F141" i="5"/>
  <c r="C50" i="7"/>
  <c r="AR3" i="1"/>
  <c r="AQ3" i="1"/>
  <c r="AR4" i="1"/>
  <c r="AQ4" i="1"/>
  <c r="H13" i="6"/>
  <c r="G13" i="6"/>
  <c r="F3636" i="3"/>
  <c r="F3634" i="3"/>
  <c r="C47" i="7"/>
  <c r="C48" i="7"/>
  <c r="C36" i="7"/>
  <c r="C34" i="7"/>
  <c r="C26" i="7"/>
  <c r="C24" i="7"/>
  <c r="C25" i="7"/>
  <c r="C23" i="7"/>
  <c r="C21" i="7"/>
  <c r="C19" i="7"/>
  <c r="C9" i="7"/>
  <c r="C4" i="7"/>
  <c r="C2" i="7"/>
  <c r="C7" i="7"/>
  <c r="C8" i="7"/>
  <c r="C10" i="7"/>
  <c r="C11" i="7"/>
  <c r="C12" i="7"/>
  <c r="C13" i="7"/>
  <c r="C15" i="7"/>
  <c r="C16" i="7"/>
  <c r="C17" i="7"/>
  <c r="C18" i="7"/>
  <c r="C20" i="7"/>
  <c r="C22" i="7"/>
  <c r="C28" i="7"/>
  <c r="C29" i="7"/>
  <c r="C30" i="7"/>
  <c r="C31" i="7"/>
  <c r="C32" i="7"/>
  <c r="C33" i="7"/>
  <c r="C35" i="7"/>
  <c r="C37" i="7"/>
  <c r="C38" i="7"/>
  <c r="C39" i="7"/>
  <c r="C40" i="7"/>
  <c r="C41" i="7"/>
  <c r="C42" i="7"/>
  <c r="C43" i="7"/>
  <c r="C44" i="7"/>
  <c r="C45" i="7"/>
  <c r="C46" i="7"/>
  <c r="C3" i="7"/>
  <c r="C6" i="7"/>
  <c r="F3556" i="3"/>
  <c r="F4202" i="3"/>
  <c r="F4199" i="3"/>
  <c r="F4193" i="3"/>
  <c r="F4190" i="3"/>
  <c r="F4191" i="3"/>
  <c r="F4181" i="3"/>
  <c r="F4165" i="3"/>
  <c r="F4074" i="3"/>
  <c r="F4126" i="3"/>
  <c r="F4110" i="3"/>
  <c r="F4094" i="3"/>
  <c r="F4089" i="3"/>
  <c r="F4083" i="3"/>
  <c r="F4061" i="3"/>
  <c r="F4062" i="3"/>
  <c r="F4055" i="3"/>
  <c r="F4056" i="3"/>
  <c r="F4050" i="3"/>
  <c r="F4045" i="3"/>
  <c r="F4046" i="3"/>
  <c r="F4043" i="3"/>
  <c r="F4036" i="3"/>
  <c r="F4037" i="3"/>
  <c r="F4028" i="3"/>
  <c r="F4022" i="3"/>
  <c r="F4023" i="3"/>
  <c r="F3961" i="3"/>
  <c r="F3959" i="3"/>
  <c r="F3954" i="3"/>
  <c r="F3955" i="3"/>
  <c r="F3956" i="3"/>
  <c r="F3946" i="3"/>
  <c r="F3947" i="3"/>
  <c r="F3943" i="3"/>
  <c r="F3933" i="3"/>
  <c r="F3934" i="3"/>
  <c r="F3918" i="3"/>
  <c r="F3919" i="3"/>
  <c r="F3916" i="3"/>
  <c r="F3910" i="3"/>
  <c r="F3895" i="3"/>
  <c r="F3890" i="3"/>
  <c r="F3891" i="3"/>
  <c r="F3884" i="3"/>
  <c r="F3826" i="3"/>
  <c r="F3869" i="3"/>
  <c r="F3870" i="3"/>
  <c r="F3867" i="3"/>
  <c r="F3864" i="3"/>
  <c r="F3850" i="3"/>
  <c r="F3843" i="3"/>
  <c r="F3846" i="3"/>
  <c r="F3830" i="3"/>
  <c r="F3832" i="3"/>
  <c r="F3809" i="3"/>
  <c r="F3786" i="3"/>
  <c r="F3765" i="3"/>
  <c r="F3753" i="3"/>
  <c r="F3747" i="3"/>
  <c r="F3745" i="3"/>
  <c r="F3742" i="3"/>
  <c r="F3735" i="3"/>
  <c r="F3730" i="3"/>
  <c r="F3665" i="3"/>
  <c r="F3722" i="3"/>
  <c r="F3678" i="3"/>
  <c r="F3679" i="3"/>
  <c r="F3680" i="3"/>
  <c r="F3675" i="3"/>
  <c r="F3673" i="3"/>
  <c r="F3671" i="3"/>
  <c r="F3669" i="3"/>
  <c r="F3656" i="3"/>
  <c r="F3646" i="3"/>
  <c r="F3635" i="3"/>
  <c r="F3647" i="3"/>
  <c r="F3632" i="3"/>
  <c r="F3623" i="3"/>
  <c r="F3625" i="3"/>
  <c r="F3627" i="3"/>
  <c r="F3601" i="3"/>
  <c r="F3529" i="3"/>
  <c r="F3530" i="3"/>
  <c r="F3531" i="3"/>
  <c r="F3526" i="3"/>
  <c r="F3522" i="3"/>
  <c r="F3523" i="3"/>
  <c r="F3517" i="3"/>
  <c r="F3518" i="3"/>
  <c r="F3514" i="3"/>
  <c r="F3510" i="3"/>
  <c r="F3511" i="3"/>
  <c r="F3512" i="3"/>
  <c r="F3501" i="3"/>
  <c r="F3494" i="3"/>
  <c r="F3491" i="3"/>
  <c r="F3488" i="3"/>
  <c r="F3489" i="3"/>
  <c r="F3484" i="3"/>
  <c r="F3479" i="3"/>
  <c r="F3480" i="3"/>
  <c r="F3481" i="3"/>
  <c r="F3472" i="3"/>
  <c r="F3473" i="3"/>
  <c r="F3474" i="3"/>
  <c r="F3469" i="3"/>
  <c r="F3470" i="3"/>
  <c r="F3467" i="3"/>
  <c r="F3215" i="3"/>
  <c r="F3216" i="3"/>
  <c r="F2974" i="3"/>
  <c r="F2975" i="3"/>
  <c r="F2976" i="3"/>
  <c r="F2977" i="3"/>
  <c r="F2978" i="3"/>
  <c r="F2967" i="3"/>
  <c r="F2968" i="3"/>
  <c r="F2969" i="3"/>
  <c r="F3461" i="3"/>
  <c r="F3453" i="3"/>
  <c r="F3450" i="3"/>
  <c r="F3441" i="3"/>
  <c r="F3431" i="3"/>
  <c r="F3420" i="3"/>
  <c r="F3416" i="3"/>
  <c r="F3417" i="3"/>
  <c r="F3410" i="3"/>
  <c r="F3404" i="3"/>
  <c r="F3388" i="3"/>
  <c r="F3389" i="3"/>
  <c r="F3390" i="3"/>
  <c r="F3384" i="3"/>
  <c r="F3378" i="3"/>
  <c r="F3376" i="3"/>
  <c r="F3371" i="3"/>
  <c r="F3365" i="3"/>
  <c r="F3361" i="3"/>
  <c r="F3362" i="3"/>
  <c r="F3357" i="3"/>
  <c r="F3358" i="3"/>
  <c r="F3353" i="3"/>
  <c r="F3354" i="3"/>
  <c r="F3345" i="3"/>
  <c r="F3346" i="3"/>
  <c r="F3319" i="3"/>
  <c r="F3315" i="3"/>
  <c r="F3311" i="3"/>
  <c r="F3312" i="3"/>
  <c r="F3308" i="3"/>
  <c r="F3307" i="3"/>
  <c r="F3301" i="3"/>
  <c r="F3303" i="3"/>
  <c r="F3305" i="3"/>
  <c r="F3299" i="3"/>
  <c r="F3295" i="3"/>
  <c r="F3288" i="3"/>
  <c r="F3289" i="3"/>
  <c r="F3290" i="3"/>
  <c r="F3291" i="3"/>
  <c r="F3292" i="3"/>
  <c r="F3283" i="3"/>
  <c r="F3284" i="3"/>
  <c r="F3285" i="3"/>
  <c r="F3286" i="3"/>
  <c r="F3279" i="3"/>
  <c r="F3280" i="3"/>
  <c r="F3270" i="3"/>
  <c r="F3265" i="3"/>
  <c r="F3266" i="3"/>
  <c r="F3254" i="3"/>
  <c r="F3255" i="3"/>
  <c r="F3256" i="3"/>
  <c r="F3257" i="3"/>
  <c r="F3258" i="3"/>
  <c r="F3259" i="3"/>
  <c r="F3260" i="3"/>
  <c r="F3261" i="3"/>
  <c r="F3252" i="3"/>
  <c r="F3248" i="3"/>
  <c r="F3236" i="3"/>
  <c r="F3237" i="3"/>
  <c r="F3234" i="3"/>
  <c r="F3229" i="3"/>
  <c r="F3230" i="3"/>
  <c r="F3231" i="3"/>
  <c r="F3226" i="3"/>
  <c r="F3227" i="3"/>
  <c r="F2964" i="3"/>
  <c r="F2962" i="3"/>
  <c r="F2950" i="3"/>
  <c r="F2956" i="3"/>
  <c r="F2958" i="3"/>
  <c r="F2959" i="3"/>
  <c r="F2940" i="3"/>
  <c r="F2937" i="3"/>
  <c r="F2938" i="3"/>
  <c r="F2930" i="3"/>
  <c r="F2931" i="3"/>
  <c r="F2882" i="3"/>
  <c r="F2932" i="3"/>
  <c r="F2933" i="3"/>
  <c r="F2934" i="3"/>
  <c r="F2928" i="3"/>
  <c r="F2920" i="3"/>
  <c r="F2921" i="3"/>
  <c r="F2918" i="3"/>
  <c r="F2912" i="3"/>
  <c r="F2913" i="3"/>
  <c r="F2910" i="3"/>
  <c r="F2906" i="3"/>
  <c r="F2907" i="3"/>
  <c r="F2900" i="3"/>
  <c r="F2901" i="3"/>
  <c r="F2896" i="3"/>
  <c r="F2892" i="3"/>
  <c r="F2884" i="3"/>
  <c r="F2885" i="3"/>
  <c r="F2886" i="3"/>
  <c r="F2887" i="3"/>
  <c r="F2888" i="3"/>
  <c r="F2889" i="3"/>
  <c r="F2874" i="3"/>
  <c r="F2869" i="3"/>
  <c r="F2870" i="3"/>
  <c r="F2871" i="3"/>
  <c r="F2872" i="3"/>
  <c r="F2864" i="3"/>
  <c r="F2865" i="3"/>
  <c r="F2862" i="3"/>
  <c r="F2857" i="3"/>
  <c r="F2850" i="3"/>
  <c r="F2851" i="3"/>
  <c r="F2852" i="3"/>
  <c r="F2847" i="3"/>
  <c r="F2843" i="3"/>
  <c r="F2835" i="3"/>
  <c r="F2828" i="3"/>
  <c r="F2825" i="3"/>
  <c r="F2822" i="3"/>
  <c r="F2814" i="3"/>
  <c r="F2817" i="3"/>
  <c r="F2818" i="3"/>
  <c r="F2811" i="3"/>
  <c r="F2809" i="3"/>
  <c r="F2795" i="3"/>
  <c r="F2796" i="3"/>
  <c r="F2774" i="3"/>
  <c r="F2775" i="3"/>
  <c r="F2776" i="3"/>
  <c r="F2777" i="3"/>
  <c r="F2780" i="3"/>
  <c r="F2764" i="3"/>
  <c r="F2765" i="3"/>
  <c r="F2762" i="3"/>
  <c r="F2751" i="3"/>
  <c r="F2752" i="3"/>
  <c r="F2753" i="3"/>
  <c r="F2754" i="3"/>
  <c r="F2742" i="3"/>
  <c r="F2743" i="3"/>
  <c r="F2744" i="3"/>
  <c r="F2747" i="3"/>
  <c r="F2748" i="3"/>
  <c r="F2738" i="3"/>
  <c r="F2729" i="3"/>
  <c r="F2732" i="3"/>
  <c r="F2733" i="3"/>
  <c r="F2734" i="3"/>
  <c r="F2727" i="3"/>
  <c r="F2721" i="3"/>
  <c r="F2722" i="3"/>
  <c r="F2723" i="3"/>
  <c r="F2719" i="3"/>
  <c r="F2713" i="3"/>
  <c r="F2696" i="3"/>
  <c r="F2692" i="3"/>
  <c r="F2693" i="3"/>
  <c r="F2689" i="3"/>
  <c r="F2690" i="3"/>
  <c r="F2677" i="3"/>
  <c r="F2678" i="3"/>
  <c r="F2679" i="3"/>
  <c r="F2682" i="3"/>
  <c r="F2683" i="3"/>
  <c r="F2684" i="3"/>
  <c r="F2671" i="3"/>
  <c r="F2668" i="3"/>
  <c r="F2650" i="3"/>
  <c r="F2634" i="3"/>
  <c r="F2635" i="3"/>
  <c r="F2645" i="3"/>
  <c r="F2646" i="3"/>
  <c r="F2611" i="3"/>
  <c r="F2612" i="3"/>
  <c r="F2613" i="3"/>
  <c r="F2608" i="3"/>
  <c r="F2603" i="3"/>
  <c r="F2604" i="3"/>
  <c r="F2605" i="3"/>
  <c r="F2598" i="3"/>
  <c r="F2589" i="3"/>
  <c r="F2590" i="3"/>
  <c r="F2585" i="3"/>
  <c r="F2581" i="3"/>
  <c r="F2582" i="3"/>
  <c r="F2583" i="3"/>
  <c r="F2573" i="3"/>
  <c r="F2574" i="3"/>
  <c r="F2575" i="3"/>
  <c r="F2571" i="3"/>
  <c r="F2567" i="3"/>
  <c r="F2568" i="3"/>
  <c r="F2549" i="3"/>
  <c r="F2550" i="3"/>
  <c r="F2545" i="3"/>
  <c r="F2538" i="3"/>
  <c r="F2539" i="3"/>
  <c r="F2541" i="3"/>
  <c r="F2532" i="3"/>
  <c r="F2533" i="3"/>
  <c r="F2534" i="3"/>
  <c r="F2535" i="3"/>
  <c r="F2528" i="3"/>
  <c r="F2525" i="3"/>
  <c r="F2526" i="3"/>
  <c r="F2519" i="3"/>
  <c r="F2517" i="3"/>
  <c r="F2513" i="3"/>
  <c r="F2514" i="3"/>
  <c r="F2515" i="3"/>
  <c r="F2496" i="3"/>
  <c r="F2497" i="3"/>
  <c r="F2473" i="3"/>
  <c r="F2466" i="3"/>
  <c r="F2463" i="3"/>
  <c r="F2460" i="3"/>
  <c r="F2458" i="3"/>
  <c r="F2455" i="3"/>
  <c r="F2435" i="3"/>
  <c r="F2431" i="3"/>
  <c r="F2391" i="3"/>
  <c r="F2375" i="3"/>
  <c r="F2362" i="3"/>
  <c r="F2357" i="3"/>
  <c r="F2358" i="3"/>
  <c r="F2359" i="3"/>
  <c r="F2360" i="3"/>
  <c r="F2352" i="3"/>
  <c r="F2349" i="3"/>
  <c r="F2344" i="3"/>
  <c r="F2336" i="3"/>
  <c r="F2337" i="3"/>
  <c r="F2338" i="3"/>
  <c r="F2333" i="3"/>
  <c r="F2334" i="3"/>
  <c r="F2332" i="3"/>
  <c r="F2326" i="3"/>
  <c r="F2327" i="3"/>
  <c r="F2328" i="3"/>
  <c r="F2318" i="3"/>
  <c r="F2319" i="3"/>
  <c r="F2320" i="3"/>
  <c r="F2306" i="3"/>
  <c r="F2307" i="3"/>
  <c r="F2308" i="3"/>
  <c r="F2309" i="3"/>
  <c r="F2310" i="3"/>
  <c r="F2311" i="3"/>
  <c r="F2312" i="3"/>
  <c r="F2304" i="3"/>
  <c r="F2294" i="3"/>
  <c r="F2291" i="3"/>
  <c r="F2275" i="3"/>
  <c r="F2271" i="3"/>
  <c r="F2272" i="3"/>
  <c r="F2263" i="3"/>
  <c r="F2264" i="3"/>
  <c r="F2265" i="3"/>
  <c r="F2256" i="3"/>
  <c r="F2257" i="3"/>
  <c r="F2253" i="3"/>
  <c r="F2245" i="3"/>
  <c r="F2246" i="3"/>
  <c r="F2247" i="3"/>
  <c r="F2239" i="3"/>
  <c r="F2240" i="3"/>
  <c r="F2228" i="3"/>
  <c r="F2226" i="3"/>
  <c r="F2218" i="3"/>
  <c r="F2219" i="3"/>
  <c r="F2220" i="3"/>
  <c r="F2212" i="3"/>
  <c r="F2213" i="3"/>
  <c r="F2214" i="3"/>
  <c r="F2208" i="3"/>
  <c r="F2206" i="3"/>
  <c r="F2201" i="3"/>
  <c r="F2194" i="3"/>
  <c r="F2190" i="3"/>
  <c r="F2191" i="3"/>
  <c r="F2192" i="3"/>
  <c r="F2179" i="3"/>
  <c r="F2175" i="3"/>
  <c r="F2171" i="3"/>
  <c r="F2169" i="3"/>
  <c r="F2165" i="3"/>
  <c r="F2166" i="3"/>
  <c r="F2163" i="3"/>
  <c r="F2160" i="3"/>
  <c r="F2161" i="3"/>
  <c r="F2157" i="3"/>
  <c r="F2158" i="3"/>
  <c r="F2146" i="3"/>
  <c r="F2142" i="3"/>
  <c r="F2134" i="3"/>
  <c r="F2135" i="3"/>
  <c r="F2132" i="3"/>
  <c r="F2130" i="3"/>
  <c r="F2119" i="3"/>
  <c r="F2120" i="3"/>
  <c r="F2121" i="3"/>
  <c r="F2122" i="3"/>
  <c r="F2116" i="3"/>
  <c r="F2114" i="3"/>
  <c r="F2107" i="3"/>
  <c r="F2108" i="3"/>
  <c r="F2109" i="3"/>
  <c r="F2103" i="3"/>
  <c r="F2098" i="3"/>
  <c r="F2099" i="3"/>
  <c r="F2100" i="3"/>
  <c r="F2095" i="3"/>
  <c r="F2096" i="3"/>
  <c r="F2087" i="3"/>
  <c r="F2083" i="3"/>
  <c r="F2084" i="3"/>
  <c r="F2079" i="3"/>
  <c r="F2074" i="3"/>
  <c r="F2075" i="3"/>
  <c r="F2076" i="3"/>
  <c r="F2077" i="3"/>
  <c r="F2072" i="3"/>
  <c r="F2067" i="3"/>
  <c r="F2063" i="3"/>
  <c r="F2064" i="3"/>
  <c r="F2054" i="3"/>
  <c r="F2049" i="3"/>
  <c r="F2041" i="3"/>
  <c r="F2036" i="3"/>
  <c r="F2037" i="3"/>
  <c r="F2038" i="3"/>
  <c r="F2030" i="3"/>
  <c r="F2027" i="3"/>
  <c r="F2022" i="3"/>
  <c r="F2023" i="3"/>
  <c r="F2016" i="3"/>
  <c r="F2017" i="3"/>
  <c r="F2007" i="3"/>
  <c r="F2005" i="3"/>
  <c r="F2002" i="3"/>
  <c r="F1998" i="3"/>
  <c r="F1995" i="3"/>
  <c r="F1991" i="3"/>
  <c r="F1993" i="3"/>
  <c r="F1984" i="3"/>
  <c r="F1972" i="3"/>
  <c r="F1967" i="3"/>
  <c r="F1959" i="3"/>
  <c r="F1949" i="3"/>
  <c r="F1912" i="3"/>
  <c r="F1905" i="3"/>
  <c r="F1903" i="3"/>
  <c r="F1885" i="3"/>
  <c r="F1869" i="3"/>
  <c r="F1866" i="3"/>
  <c r="F1862" i="3"/>
  <c r="F1863" i="3"/>
  <c r="F1864" i="3"/>
  <c r="F1859" i="3"/>
  <c r="F1858" i="3"/>
  <c r="F1860" i="3"/>
  <c r="F1853" i="3"/>
  <c r="F1854" i="3"/>
  <c r="F1855" i="3"/>
  <c r="F1850" i="3"/>
  <c r="F1847" i="3"/>
  <c r="F1832" i="3"/>
  <c r="F1833" i="3"/>
  <c r="F1827" i="3"/>
  <c r="F1786" i="3"/>
  <c r="F1778" i="3"/>
  <c r="F1776" i="3"/>
  <c r="F1774" i="3"/>
  <c r="F1771" i="3"/>
  <c r="F1767" i="3"/>
  <c r="F1761" i="3"/>
  <c r="F1762" i="3"/>
  <c r="F1743" i="3"/>
  <c r="F1744" i="3"/>
  <c r="F1745" i="3"/>
  <c r="F1739" i="3"/>
  <c r="F1736" i="3"/>
  <c r="F1737" i="3"/>
  <c r="F1729" i="3"/>
  <c r="F1730" i="3"/>
  <c r="F1731" i="3"/>
  <c r="F1732" i="3"/>
  <c r="F1722" i="3"/>
  <c r="F1725" i="3"/>
  <c r="F1726" i="3"/>
  <c r="F1727" i="3"/>
  <c r="F1720" i="3"/>
  <c r="F1718" i="3"/>
  <c r="F1712" i="3"/>
  <c r="F1714" i="3"/>
  <c r="F1715" i="3"/>
  <c r="F1716" i="3"/>
  <c r="F1708" i="3"/>
  <c r="F1709" i="3"/>
  <c r="F1710" i="3"/>
  <c r="F1706" i="3"/>
  <c r="F1685" i="3"/>
  <c r="F1680" i="3"/>
  <c r="F1677" i="3"/>
  <c r="F1670" i="3"/>
  <c r="F1668" i="3"/>
  <c r="F1666" i="3"/>
  <c r="F1661" i="3"/>
  <c r="F1662" i="3"/>
  <c r="F1651" i="3"/>
  <c r="F1652" i="3"/>
  <c r="F1654" i="3"/>
  <c r="F1655" i="3"/>
  <c r="F1659" i="3"/>
  <c r="F1648" i="3"/>
  <c r="F1633" i="3"/>
  <c r="F1627" i="3"/>
  <c r="F1617" i="3"/>
  <c r="F1618" i="3"/>
  <c r="F1614" i="3"/>
  <c r="F1606" i="3"/>
  <c r="F1603" i="3"/>
  <c r="F1584" i="3"/>
  <c r="F1581" i="3"/>
  <c r="F1577" i="3"/>
  <c r="F1552" i="3"/>
  <c r="F1553" i="3"/>
  <c r="F1554" i="3"/>
  <c r="F1555" i="3"/>
  <c r="F1556" i="3"/>
  <c r="F1543" i="3"/>
  <c r="F1544" i="3"/>
  <c r="F1545" i="3"/>
  <c r="F1540" i="3"/>
  <c r="F1525" i="3"/>
  <c r="F1516" i="3"/>
  <c r="F1517" i="3"/>
  <c r="F1518" i="3"/>
  <c r="F1519" i="3"/>
  <c r="F1508" i="3"/>
  <c r="F1506" i="3"/>
  <c r="F1497" i="3"/>
  <c r="F1493" i="3"/>
  <c r="F1494" i="3"/>
  <c r="F1495" i="3"/>
  <c r="F1489" i="3"/>
  <c r="F1490" i="3"/>
  <c r="F1478" i="3"/>
  <c r="F1474" i="3"/>
  <c r="F1471" i="3"/>
  <c r="F1472" i="3"/>
  <c r="F1468" i="3"/>
  <c r="F1463" i="3"/>
  <c r="F1452" i="3"/>
  <c r="F1453" i="3"/>
  <c r="F1454" i="3"/>
  <c r="F1455" i="3"/>
  <c r="F1439" i="3"/>
  <c r="F1440" i="3"/>
  <c r="F1441" i="3"/>
  <c r="F1442" i="3"/>
  <c r="F1443" i="3"/>
  <c r="F1444" i="3"/>
  <c r="F1436" i="3"/>
  <c r="F1420" i="3"/>
  <c r="F1372" i="3"/>
  <c r="F1376" i="3"/>
  <c r="F1343" i="3"/>
  <c r="F1338" i="3"/>
  <c r="F1339" i="3"/>
  <c r="F1321" i="3"/>
  <c r="F1322" i="3"/>
  <c r="F1323" i="3"/>
  <c r="F1306" i="3"/>
  <c r="F1288" i="3"/>
  <c r="F1279" i="3"/>
  <c r="F1280" i="3"/>
  <c r="F1281" i="3"/>
  <c r="F1282" i="3"/>
  <c r="F1262" i="3"/>
  <c r="F1260" i="3"/>
  <c r="F1208" i="3"/>
  <c r="F1248" i="3"/>
  <c r="F1242" i="3"/>
  <c r="F1243" i="3"/>
  <c r="F1244" i="3"/>
  <c r="F1235" i="3"/>
  <c r="F1227" i="3"/>
  <c r="F1215" i="3"/>
  <c r="F1216" i="3"/>
  <c r="F1204" i="3"/>
  <c r="F1199" i="3"/>
  <c r="F1195" i="3"/>
  <c r="F1189" i="3"/>
  <c r="F1184" i="3"/>
  <c r="F1185" i="3"/>
  <c r="F1177" i="3"/>
  <c r="F1174" i="3"/>
  <c r="F1158" i="3"/>
  <c r="F1159" i="3"/>
  <c r="F1160" i="3"/>
  <c r="F1148" i="3"/>
  <c r="F1146" i="3"/>
  <c r="F1143" i="3"/>
  <c r="F1144" i="3"/>
  <c r="F1138" i="3"/>
  <c r="F1139" i="3"/>
  <c r="F1126" i="3"/>
  <c r="F1127" i="3"/>
  <c r="F1113" i="3"/>
  <c r="F1114" i="3"/>
  <c r="F1115" i="3"/>
  <c r="F1116" i="3"/>
  <c r="F1117" i="3"/>
  <c r="F1118" i="3"/>
  <c r="F1106" i="3"/>
  <c r="F1107" i="3"/>
  <c r="F1109" i="3"/>
  <c r="F1110" i="3"/>
  <c r="F1111" i="3"/>
  <c r="F1104" i="3"/>
  <c r="F1100" i="3"/>
  <c r="F1101" i="3"/>
  <c r="F1102" i="3"/>
  <c r="F1096" i="3"/>
  <c r="F1086" i="3"/>
  <c r="F1083" i="3"/>
  <c r="F1061" i="3"/>
  <c r="F1062" i="3"/>
  <c r="F1063" i="3"/>
  <c r="F1064" i="3"/>
  <c r="F1065" i="3"/>
  <c r="F1066" i="3"/>
  <c r="F1056" i="3"/>
  <c r="F1054" i="3"/>
  <c r="F1045" i="3"/>
  <c r="F1046" i="3"/>
  <c r="F1047" i="3"/>
  <c r="F1048" i="3"/>
  <c r="F1049" i="3"/>
  <c r="F1041" i="3"/>
  <c r="F1033" i="3"/>
  <c r="F1031" i="3"/>
  <c r="F1026" i="3"/>
  <c r="F1027" i="3"/>
  <c r="F1028" i="3"/>
  <c r="F1015" i="3"/>
  <c r="F1016" i="3"/>
  <c r="F1017" i="3"/>
  <c r="F1018" i="3"/>
  <c r="F1019" i="3"/>
  <c r="F1013" i="3"/>
  <c r="F1008" i="3"/>
  <c r="F1004" i="3"/>
  <c r="F1001" i="3"/>
  <c r="F1002" i="3"/>
  <c r="F996" i="3"/>
  <c r="F991" i="3"/>
  <c r="F992" i="3"/>
  <c r="F993" i="3"/>
  <c r="F994" i="3"/>
  <c r="F986" i="3"/>
  <c r="F987" i="3"/>
  <c r="F988" i="3"/>
  <c r="F979" i="3"/>
  <c r="F975" i="3"/>
  <c r="F976" i="3"/>
  <c r="F973" i="3"/>
  <c r="F952" i="3"/>
  <c r="F944" i="3"/>
  <c r="F945" i="3"/>
  <c r="F941" i="3"/>
  <c r="F942" i="3"/>
  <c r="F927" i="3"/>
  <c r="F928" i="3"/>
  <c r="F929" i="3"/>
  <c r="F921" i="3"/>
  <c r="F922" i="3"/>
  <c r="F923" i="3"/>
  <c r="F913" i="3"/>
  <c r="F914" i="3"/>
  <c r="F915" i="3"/>
  <c r="F916" i="3"/>
  <c r="F901" i="3"/>
  <c r="F892" i="3"/>
  <c r="F893" i="3"/>
  <c r="F888" i="3"/>
  <c r="F884" i="3"/>
  <c r="F896" i="3"/>
  <c r="F878" i="3"/>
  <c r="F876" i="3"/>
  <c r="F867" i="3"/>
  <c r="F861" i="3"/>
  <c r="F853" i="3"/>
  <c r="F854" i="3"/>
  <c r="F830" i="3"/>
  <c r="F831" i="3"/>
  <c r="F834" i="3"/>
  <c r="F837" i="3"/>
  <c r="F827" i="3"/>
  <c r="F828" i="3"/>
  <c r="F824" i="3"/>
  <c r="F825" i="3"/>
  <c r="F818" i="3"/>
  <c r="F810" i="3"/>
  <c r="F809" i="3"/>
  <c r="F812" i="3"/>
  <c r="F813" i="3"/>
  <c r="F814" i="3"/>
  <c r="F794" i="3"/>
  <c r="F789" i="3"/>
  <c r="F784" i="3"/>
  <c r="F781" i="3"/>
  <c r="F782" i="3"/>
  <c r="F770" i="3"/>
  <c r="F771" i="3"/>
  <c r="F772" i="3"/>
  <c r="F773" i="3"/>
  <c r="F774" i="3"/>
  <c r="F775" i="3"/>
  <c r="F779" i="3"/>
  <c r="F767" i="3"/>
  <c r="F768" i="3"/>
  <c r="F760" i="3"/>
  <c r="F761" i="3"/>
  <c r="F757" i="3"/>
  <c r="F749" i="3"/>
  <c r="F753" i="3"/>
  <c r="F740" i="3"/>
  <c r="F738" i="3"/>
  <c r="F735" i="3"/>
  <c r="F736" i="3"/>
  <c r="F733" i="3"/>
  <c r="F731" i="3"/>
  <c r="F720" i="3"/>
  <c r="F716" i="3"/>
  <c r="F717" i="3"/>
  <c r="F712" i="3"/>
  <c r="F713" i="3"/>
  <c r="F714" i="3"/>
  <c r="F705" i="3"/>
  <c r="F709" i="3"/>
  <c r="F710" i="3"/>
  <c r="F706" i="3"/>
  <c r="F707" i="3"/>
  <c r="F701" i="3"/>
  <c r="F702" i="3"/>
  <c r="F703" i="3"/>
  <c r="F697" i="3"/>
  <c r="F698" i="3"/>
  <c r="F699" i="3"/>
  <c r="F693" i="3"/>
  <c r="F694" i="3"/>
  <c r="F695" i="3"/>
  <c r="F686" i="3"/>
  <c r="F658" i="3"/>
  <c r="F679" i="3"/>
  <c r="F681" i="3"/>
  <c r="F678" i="3"/>
  <c r="F672" i="3"/>
  <c r="F676" i="3"/>
  <c r="F670" i="3"/>
  <c r="F664" i="3"/>
  <c r="F662" i="3"/>
  <c r="F646" i="3"/>
  <c r="F647" i="3"/>
  <c r="F644" i="3"/>
  <c r="F640" i="3"/>
  <c r="F641" i="3"/>
  <c r="F635" i="3"/>
  <c r="F636" i="3"/>
  <c r="F629" i="3"/>
  <c r="F630" i="3"/>
  <c r="F631" i="3"/>
  <c r="F627" i="3"/>
  <c r="F625" i="3"/>
  <c r="F620" i="3"/>
  <c r="F618" i="3"/>
  <c r="F615" i="3"/>
  <c r="F612" i="3"/>
  <c r="F610" i="3"/>
  <c r="F598" i="3"/>
  <c r="F599" i="3"/>
  <c r="F594" i="3"/>
  <c r="F595" i="3"/>
  <c r="F592" i="3"/>
  <c r="F587" i="3"/>
  <c r="F583" i="3"/>
  <c r="F584" i="3"/>
  <c r="F580" i="3"/>
  <c r="F576" i="3"/>
  <c r="F577" i="3"/>
  <c r="F574" i="3"/>
  <c r="F569" i="3"/>
  <c r="F572" i="3"/>
  <c r="F557" i="3"/>
  <c r="F558" i="3"/>
  <c r="F553" i="3"/>
  <c r="F554" i="3"/>
  <c r="F555" i="3"/>
  <c r="F550" i="3"/>
  <c r="F551" i="3"/>
  <c r="F545" i="3"/>
  <c r="F546" i="3"/>
  <c r="F547" i="3"/>
  <c r="F548" i="3"/>
  <c r="F541" i="3"/>
  <c r="F533" i="3"/>
  <c r="F534" i="3"/>
  <c r="F535" i="3"/>
  <c r="F536" i="3"/>
  <c r="F537" i="3"/>
  <c r="F538" i="3"/>
  <c r="F539" i="3"/>
  <c r="F520" i="3"/>
  <c r="F521" i="3"/>
  <c r="F522" i="3"/>
  <c r="F523" i="3"/>
  <c r="F524" i="3"/>
  <c r="F525" i="3"/>
  <c r="F529" i="3"/>
  <c r="F526" i="3"/>
  <c r="F527" i="3"/>
  <c r="F528" i="3"/>
  <c r="F530" i="3"/>
  <c r="F514" i="3"/>
  <c r="F515" i="3"/>
  <c r="F491" i="3"/>
  <c r="F485" i="3"/>
  <c r="F486" i="3"/>
  <c r="F461" i="3"/>
  <c r="F457" i="3"/>
  <c r="F447" i="3"/>
  <c r="F438" i="3"/>
  <c r="F434" i="3"/>
  <c r="F426" i="3"/>
  <c r="F427" i="3"/>
  <c r="F423" i="3"/>
  <c r="F424" i="3"/>
  <c r="F413" i="3"/>
  <c r="F410" i="3"/>
  <c r="F408" i="3"/>
  <c r="F403" i="3"/>
  <c r="F404" i="3"/>
  <c r="F397" i="3"/>
  <c r="F387" i="3"/>
  <c r="F388"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2" i="3"/>
  <c r="F383" i="3"/>
  <c r="F380" i="3"/>
  <c r="F381" i="3"/>
  <c r="F384" i="3"/>
  <c r="F385" i="3"/>
  <c r="F386" i="3"/>
  <c r="F324" i="3"/>
  <c r="F325" i="3"/>
  <c r="F326" i="3"/>
  <c r="F327"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289" i="3"/>
  <c r="F172" i="3"/>
  <c r="F173" i="3"/>
  <c r="F290" i="3"/>
  <c r="F291" i="3"/>
  <c r="F292" i="3"/>
  <c r="F293" i="3"/>
  <c r="F286" i="3"/>
  <c r="F287" i="3"/>
  <c r="F243" i="3"/>
  <c r="F269" i="3"/>
  <c r="F270" i="3"/>
  <c r="F271" i="3"/>
  <c r="F272" i="3"/>
  <c r="F273" i="3"/>
  <c r="F274" i="3"/>
  <c r="F275" i="3"/>
  <c r="F276" i="3"/>
  <c r="F277" i="3"/>
  <c r="F278" i="3"/>
  <c r="F279" i="3"/>
  <c r="F280" i="3"/>
  <c r="F281" i="3"/>
  <c r="F282" i="3"/>
  <c r="F283" i="3"/>
  <c r="F284" i="3"/>
  <c r="F267" i="3"/>
  <c r="F262" i="3"/>
  <c r="F260" i="3"/>
  <c r="F258" i="3"/>
  <c r="F259" i="3"/>
  <c r="F255" i="3"/>
  <c r="F256" i="3"/>
  <c r="F252" i="3"/>
  <c r="F253" i="3"/>
  <c r="F247" i="3"/>
  <c r="F248" i="3"/>
  <c r="F249" i="3"/>
  <c r="F250" i="3"/>
  <c r="F236" i="3"/>
  <c r="F237" i="3"/>
  <c r="F238" i="3"/>
  <c r="F239" i="3"/>
  <c r="F240" i="3"/>
  <c r="F241" i="3"/>
  <c r="F242" i="3"/>
  <c r="F244" i="3"/>
  <c r="F245" i="3"/>
  <c r="F232" i="3"/>
  <c r="F227" i="3"/>
  <c r="F228" i="3"/>
  <c r="F221" i="3"/>
  <c r="F222" i="3"/>
  <c r="F223" i="3"/>
  <c r="F214" i="3"/>
  <c r="F215" i="3"/>
  <c r="F216" i="3"/>
  <c r="F217" i="3"/>
  <c r="F218" i="3"/>
  <c r="F219" i="3"/>
  <c r="F210" i="3"/>
  <c r="F211" i="3"/>
  <c r="F207" i="3"/>
  <c r="F208" i="3"/>
  <c r="F202" i="3"/>
  <c r="F203" i="3"/>
  <c r="F204" i="3"/>
  <c r="F198" i="3"/>
  <c r="F193" i="3"/>
  <c r="F192" i="3"/>
  <c r="F194" i="3"/>
  <c r="F196" i="3"/>
  <c r="F191" i="3"/>
  <c r="F176" i="3"/>
  <c r="F177" i="3"/>
  <c r="F178" i="3"/>
  <c r="F180" i="3"/>
  <c r="F181" i="3"/>
  <c r="F182" i="3"/>
  <c r="F179" i="3"/>
  <c r="F183" i="3"/>
  <c r="F184" i="3"/>
  <c r="F189" i="3"/>
  <c r="F190" i="3"/>
  <c r="F185" i="3"/>
  <c r="F163" i="3"/>
  <c r="F164" i="3"/>
  <c r="F165" i="3"/>
  <c r="F166" i="3"/>
  <c r="F167" i="3"/>
  <c r="F168" i="3"/>
  <c r="F169" i="3"/>
  <c r="F170" i="3"/>
  <c r="F171" i="3"/>
  <c r="F124" i="3"/>
  <c r="F174" i="3"/>
  <c r="F153" i="3"/>
  <c r="F154" i="3"/>
  <c r="F155" i="3"/>
  <c r="F156" i="3"/>
  <c r="F157" i="3"/>
  <c r="F158" i="3"/>
  <c r="F150" i="3"/>
  <c r="F151" i="3"/>
  <c r="F146" i="3"/>
  <c r="F148" i="3"/>
  <c r="F147" i="3"/>
  <c r="F144" i="3"/>
  <c r="F141" i="3"/>
  <c r="F138" i="3"/>
  <c r="F139" i="3"/>
  <c r="F133" i="3"/>
  <c r="F134" i="3"/>
  <c r="F136" i="3"/>
  <c r="F135" i="3"/>
  <c r="F127" i="3"/>
  <c r="F128" i="3"/>
  <c r="F125" i="3"/>
  <c r="F119" i="3"/>
  <c r="F117" i="3"/>
  <c r="F115" i="3"/>
  <c r="F100" i="3"/>
  <c r="F99" i="3"/>
  <c r="F32" i="3"/>
  <c r="F96" i="3"/>
  <c r="F97" i="3"/>
  <c r="F78" i="3"/>
  <c r="F71" i="3"/>
  <c r="F72" i="3"/>
  <c r="F84" i="3"/>
  <c r="F62" i="3"/>
  <c r="F59" i="3"/>
  <c r="F53" i="3"/>
  <c r="F55" i="3"/>
  <c r="F57" i="3"/>
  <c r="F45" i="3"/>
  <c r="F47" i="3"/>
  <c r="F49" i="3"/>
  <c r="F51" i="3"/>
  <c r="F40" i="3"/>
  <c r="F41" i="3"/>
  <c r="F38" i="3"/>
  <c r="F12" i="3"/>
  <c r="F4" i="3"/>
  <c r="D39" i="2"/>
  <c r="I64" i="2"/>
  <c r="I65" i="2"/>
  <c r="J64" i="2"/>
  <c r="J65" i="2"/>
  <c r="I61" i="2"/>
  <c r="I62" i="2"/>
  <c r="I63" i="2"/>
  <c r="J61" i="2"/>
  <c r="J62" i="2"/>
  <c r="J63" i="2"/>
  <c r="I57" i="2"/>
  <c r="I58" i="2"/>
  <c r="I59" i="2"/>
  <c r="I60" i="2"/>
  <c r="J57" i="2"/>
  <c r="J58" i="2"/>
  <c r="J59" i="2"/>
  <c r="J60" i="2"/>
  <c r="I53" i="2"/>
  <c r="I54" i="2"/>
  <c r="I55" i="2"/>
  <c r="I56" i="2"/>
  <c r="J53" i="2"/>
  <c r="J54" i="2"/>
  <c r="J55" i="2"/>
  <c r="J56" i="2"/>
  <c r="I50" i="2"/>
  <c r="I51" i="2"/>
  <c r="I52" i="2"/>
  <c r="J50" i="2"/>
  <c r="J51" i="2"/>
  <c r="J52" i="2"/>
  <c r="I48" i="2"/>
  <c r="I49" i="2"/>
  <c r="J48" i="2"/>
  <c r="J49" i="2"/>
  <c r="I47" i="2"/>
  <c r="J47" i="2"/>
  <c r="I43" i="2"/>
  <c r="I44" i="2"/>
  <c r="I45" i="2"/>
  <c r="I46" i="2"/>
  <c r="J43" i="2"/>
  <c r="J44" i="2"/>
  <c r="J45" i="2"/>
  <c r="J46" i="2"/>
  <c r="I39" i="2"/>
  <c r="I40" i="2"/>
  <c r="I41" i="2"/>
  <c r="I42" i="2"/>
  <c r="J39" i="2"/>
  <c r="J40" i="2"/>
  <c r="J41" i="2"/>
  <c r="J42" i="2"/>
  <c r="I36" i="2"/>
  <c r="I37" i="2"/>
  <c r="I38" i="2"/>
  <c r="J36" i="2"/>
  <c r="J37" i="2"/>
  <c r="J38" i="2"/>
  <c r="I34" i="2"/>
  <c r="I35" i="2"/>
  <c r="J34" i="2"/>
  <c r="J35" i="2"/>
  <c r="I33" i="2"/>
  <c r="J33" i="2"/>
  <c r="I30" i="2"/>
  <c r="I31" i="2"/>
  <c r="I32" i="2"/>
  <c r="J30" i="2"/>
  <c r="J31" i="2"/>
  <c r="J32" i="2"/>
  <c r="I23" i="2"/>
  <c r="I24" i="2"/>
  <c r="I25" i="2"/>
  <c r="I26" i="2"/>
  <c r="I27" i="2"/>
  <c r="I28" i="2"/>
  <c r="I29" i="2"/>
  <c r="J23" i="2"/>
  <c r="J24" i="2"/>
  <c r="J25" i="2"/>
  <c r="J26" i="2"/>
  <c r="J27" i="2"/>
  <c r="J28" i="2"/>
  <c r="J29" i="2"/>
  <c r="I21" i="2"/>
  <c r="I22" i="2"/>
  <c r="J21" i="2"/>
  <c r="J22" i="2"/>
  <c r="I18" i="2"/>
  <c r="I19" i="2"/>
  <c r="I20" i="2"/>
  <c r="J18" i="2"/>
  <c r="J19" i="2"/>
  <c r="J20" i="2"/>
  <c r="I14" i="2"/>
  <c r="I15" i="2"/>
  <c r="I16" i="2"/>
  <c r="I17" i="2"/>
  <c r="J14" i="2"/>
  <c r="J15" i="2"/>
  <c r="J16" i="2"/>
  <c r="J17" i="2"/>
  <c r="I13" i="2"/>
  <c r="J13" i="2"/>
  <c r="D78" i="2"/>
  <c r="D77" i="2"/>
  <c r="D76" i="2"/>
  <c r="D74" i="2"/>
  <c r="D75" i="2"/>
  <c r="D73" i="2"/>
  <c r="D72" i="2"/>
  <c r="D71" i="2"/>
  <c r="D66" i="2"/>
  <c r="D67" i="2"/>
  <c r="D68" i="2"/>
  <c r="D69" i="2"/>
  <c r="D70" i="2"/>
  <c r="D65" i="2"/>
  <c r="D64" i="2"/>
  <c r="G12" i="6"/>
  <c r="H12" i="6"/>
  <c r="F2" i="3"/>
  <c r="F3" i="3"/>
  <c r="F5" i="3"/>
  <c r="F6" i="3"/>
  <c r="F7" i="3"/>
  <c r="F8" i="3"/>
  <c r="F9" i="3"/>
  <c r="F10" i="3"/>
  <c r="F11" i="3"/>
  <c r="F13" i="3"/>
  <c r="F14" i="3"/>
  <c r="F15" i="3"/>
  <c r="F17" i="3"/>
  <c r="F18" i="3"/>
  <c r="F19" i="3"/>
  <c r="F20" i="3"/>
  <c r="F21" i="3"/>
  <c r="F22" i="3"/>
  <c r="F23" i="3"/>
  <c r="F24" i="3"/>
  <c r="F25" i="3"/>
  <c r="F26" i="3"/>
  <c r="F27" i="3"/>
  <c r="F28" i="3"/>
  <c r="F29" i="3"/>
  <c r="F16" i="3"/>
  <c r="F34" i="3"/>
  <c r="F35" i="3"/>
  <c r="F36" i="3"/>
  <c r="F37" i="3"/>
  <c r="F39" i="3"/>
  <c r="F42" i="3"/>
  <c r="F43" i="3"/>
  <c r="F44" i="3"/>
  <c r="F46" i="3"/>
  <c r="F48" i="3"/>
  <c r="F50" i="3"/>
  <c r="F52" i="3"/>
  <c r="F54" i="3"/>
  <c r="F56" i="3"/>
  <c r="F58" i="3"/>
  <c r="F60" i="3"/>
  <c r="F61" i="3"/>
  <c r="F63" i="3"/>
  <c r="F64" i="3"/>
  <c r="F65" i="3"/>
  <c r="F81" i="3"/>
  <c r="F82" i="3"/>
  <c r="F83" i="3"/>
  <c r="F85" i="3"/>
  <c r="F86" i="3"/>
  <c r="F66" i="3"/>
  <c r="F67" i="3"/>
  <c r="F68" i="3"/>
  <c r="F69" i="3"/>
  <c r="F70" i="3"/>
  <c r="F73" i="3"/>
  <c r="F74" i="3"/>
  <c r="F75" i="3"/>
  <c r="F76" i="3"/>
  <c r="F77" i="3"/>
  <c r="F79" i="3"/>
  <c r="F80" i="3"/>
  <c r="F87" i="3"/>
  <c r="F88" i="3"/>
  <c r="F89" i="3"/>
  <c r="F91" i="3"/>
  <c r="F92" i="3"/>
  <c r="F93" i="3"/>
  <c r="F94" i="3"/>
  <c r="F95" i="3"/>
  <c r="F30" i="3"/>
  <c r="F31" i="3"/>
  <c r="F33" i="3"/>
  <c r="F98" i="3"/>
  <c r="F120" i="3"/>
  <c r="F101" i="3"/>
  <c r="F108" i="3"/>
  <c r="F107" i="3"/>
  <c r="F109" i="3"/>
  <c r="F110" i="3"/>
  <c r="F111" i="3"/>
  <c r="F112" i="3"/>
  <c r="F113" i="3"/>
  <c r="F114" i="3"/>
  <c r="F102" i="3"/>
  <c r="F103" i="3"/>
  <c r="F104" i="3"/>
  <c r="F105" i="3"/>
  <c r="F106" i="3"/>
  <c r="F116" i="3"/>
  <c r="F118" i="3"/>
  <c r="F121" i="3"/>
  <c r="F122" i="3"/>
  <c r="F123" i="3"/>
  <c r="F126" i="3"/>
  <c r="F129" i="3"/>
  <c r="F130" i="3"/>
  <c r="F131" i="3"/>
  <c r="F132" i="3"/>
  <c r="F137" i="3"/>
  <c r="F140" i="3"/>
  <c r="F142" i="3"/>
  <c r="F143" i="3"/>
  <c r="F145" i="3"/>
  <c r="F149" i="3"/>
  <c r="F152" i="3"/>
  <c r="F159" i="3"/>
  <c r="F160" i="3"/>
  <c r="F161" i="3"/>
  <c r="F162" i="3"/>
  <c r="F175" i="3"/>
  <c r="F187" i="3"/>
  <c r="F186" i="3"/>
  <c r="F188" i="3"/>
  <c r="F195" i="3"/>
  <c r="F197" i="3"/>
  <c r="F199" i="3"/>
  <c r="F201" i="3"/>
  <c r="F205" i="3"/>
  <c r="F206" i="3"/>
  <c r="F209" i="3"/>
  <c r="F212" i="3"/>
  <c r="F213" i="3"/>
  <c r="F220" i="3"/>
  <c r="F224" i="3"/>
  <c r="F225" i="3"/>
  <c r="F226" i="3"/>
  <c r="F229" i="3"/>
  <c r="F230" i="3"/>
  <c r="F231" i="3"/>
  <c r="F233" i="3"/>
  <c r="F234" i="3"/>
  <c r="F235" i="3"/>
  <c r="F246" i="3"/>
  <c r="F251" i="3"/>
  <c r="F254" i="3"/>
  <c r="F257" i="3"/>
  <c r="F261" i="3"/>
  <c r="F263" i="3"/>
  <c r="F264" i="3"/>
  <c r="F265" i="3"/>
  <c r="F266" i="3"/>
  <c r="F268" i="3"/>
  <c r="F285" i="3"/>
  <c r="F288" i="3"/>
  <c r="F294" i="3"/>
  <c r="F323" i="3"/>
  <c r="F328" i="3"/>
  <c r="F329" i="3"/>
  <c r="F389" i="3"/>
  <c r="F390" i="3"/>
  <c r="F391" i="3"/>
  <c r="F392" i="3"/>
  <c r="F393" i="3"/>
  <c r="F394" i="3"/>
  <c r="F395" i="3"/>
  <c r="F396" i="3"/>
  <c r="F398" i="3"/>
  <c r="F399" i="3"/>
  <c r="F400" i="3"/>
  <c r="F401" i="3"/>
  <c r="F402" i="3"/>
  <c r="F406" i="3"/>
  <c r="F407" i="3"/>
  <c r="F405" i="3"/>
  <c r="F409" i="3"/>
  <c r="F411" i="3"/>
  <c r="F412" i="3"/>
  <c r="F414" i="3"/>
  <c r="F415" i="3"/>
  <c r="F416" i="3"/>
  <c r="F417" i="3"/>
  <c r="F418" i="3"/>
  <c r="F419" i="3"/>
  <c r="F420" i="3"/>
  <c r="F421" i="3"/>
  <c r="F422" i="3"/>
  <c r="F425" i="3"/>
  <c r="F429" i="3"/>
  <c r="F430" i="3"/>
  <c r="F431" i="3"/>
  <c r="F432" i="3"/>
  <c r="F433" i="3"/>
  <c r="F428" i="3"/>
  <c r="F435" i="3"/>
  <c r="F436" i="3"/>
  <c r="F437" i="3"/>
  <c r="F439" i="3"/>
  <c r="F440" i="3"/>
  <c r="F441" i="3"/>
  <c r="F442" i="3"/>
  <c r="F443" i="3"/>
  <c r="F444" i="3"/>
  <c r="F445" i="3"/>
  <c r="F446" i="3"/>
  <c r="F448" i="3"/>
  <c r="F449" i="3"/>
  <c r="F450" i="3"/>
  <c r="F451" i="3"/>
  <c r="F452" i="3"/>
  <c r="F453" i="3"/>
  <c r="F454" i="3"/>
  <c r="F455" i="3"/>
  <c r="F456" i="3"/>
  <c r="F458" i="3"/>
  <c r="F459" i="3"/>
  <c r="F460" i="3"/>
  <c r="F462" i="3"/>
  <c r="F463" i="3"/>
  <c r="F464" i="3"/>
  <c r="F466" i="3"/>
  <c r="F467" i="3"/>
  <c r="F468" i="3"/>
  <c r="F469" i="3"/>
  <c r="F465" i="3"/>
  <c r="F470" i="3"/>
  <c r="F471" i="3"/>
  <c r="F472" i="3"/>
  <c r="F473" i="3"/>
  <c r="F474" i="3"/>
  <c r="F475" i="3"/>
  <c r="F476" i="3"/>
  <c r="F477" i="3"/>
  <c r="F478" i="3"/>
  <c r="F479" i="3"/>
  <c r="F480" i="3"/>
  <c r="F482" i="3"/>
  <c r="F484" i="3"/>
  <c r="F483" i="3"/>
  <c r="F487" i="3"/>
  <c r="F488" i="3"/>
  <c r="F489" i="3"/>
  <c r="F492" i="3"/>
  <c r="F493" i="3"/>
  <c r="F490" i="3"/>
  <c r="F494" i="3"/>
  <c r="F495" i="3"/>
  <c r="F496" i="3"/>
  <c r="F499" i="3"/>
  <c r="F503" i="3"/>
  <c r="F505" i="3"/>
  <c r="F504" i="3"/>
  <c r="F506" i="3"/>
  <c r="F500" i="3"/>
  <c r="F501" i="3"/>
  <c r="F502" i="3"/>
  <c r="F498" i="3"/>
  <c r="F508" i="3"/>
  <c r="F509" i="3"/>
  <c r="F510" i="3"/>
  <c r="F511" i="3"/>
  <c r="F512" i="3"/>
  <c r="F513" i="3"/>
  <c r="F507" i="3"/>
  <c r="F516" i="3"/>
  <c r="F517" i="3"/>
  <c r="F518" i="3"/>
  <c r="F519" i="3"/>
  <c r="F531" i="3"/>
  <c r="F532" i="3"/>
  <c r="F540" i="3"/>
  <c r="F542" i="3"/>
  <c r="F543" i="3"/>
  <c r="F544" i="3"/>
  <c r="F549" i="3"/>
  <c r="F552" i="3"/>
  <c r="F556" i="3"/>
  <c r="F559" i="3"/>
  <c r="F571" i="3"/>
  <c r="F561" i="3"/>
  <c r="F562" i="3"/>
  <c r="F563" i="3"/>
  <c r="F564" i="3"/>
  <c r="F565" i="3"/>
  <c r="F566" i="3"/>
  <c r="F567" i="3"/>
  <c r="F568" i="3"/>
  <c r="F570" i="3"/>
  <c r="F573" i="3"/>
  <c r="F575" i="3"/>
  <c r="F578" i="3"/>
  <c r="F579" i="3"/>
  <c r="F581" i="3"/>
  <c r="F582" i="3"/>
  <c r="F585" i="3"/>
  <c r="F586" i="3"/>
  <c r="F588" i="3"/>
  <c r="F589" i="3"/>
  <c r="F590" i="3"/>
  <c r="F591" i="3"/>
  <c r="F593" i="3"/>
  <c r="F596" i="3"/>
  <c r="F597" i="3"/>
  <c r="F600" i="3"/>
  <c r="F601" i="3"/>
  <c r="F602" i="3"/>
  <c r="F603" i="3"/>
  <c r="F604" i="3"/>
  <c r="F605" i="3"/>
  <c r="F606" i="3"/>
  <c r="F607" i="3"/>
  <c r="F608" i="3"/>
  <c r="F609" i="3"/>
  <c r="F611" i="3"/>
  <c r="F613" i="3"/>
  <c r="F614" i="3"/>
  <c r="F616" i="3"/>
  <c r="F617" i="3"/>
  <c r="F619" i="3"/>
  <c r="F621" i="3"/>
  <c r="F622" i="3"/>
  <c r="F623" i="3"/>
  <c r="F624" i="3"/>
  <c r="F626" i="3"/>
  <c r="F628" i="3"/>
  <c r="F632" i="3"/>
  <c r="F633" i="3"/>
  <c r="F634" i="3"/>
  <c r="F637" i="3"/>
  <c r="F639" i="3"/>
  <c r="F642" i="3"/>
  <c r="F643" i="3"/>
  <c r="F645" i="3"/>
  <c r="F648" i="3"/>
  <c r="F649" i="3"/>
  <c r="F651" i="3"/>
  <c r="F650" i="3"/>
  <c r="F653" i="3"/>
  <c r="F661" i="3"/>
  <c r="F663" i="3"/>
  <c r="F665" i="3"/>
  <c r="F666" i="3"/>
  <c r="F667" i="3"/>
  <c r="F668" i="3"/>
  <c r="F669" i="3"/>
  <c r="F677" i="3"/>
  <c r="F675" i="3"/>
  <c r="F671" i="3"/>
  <c r="F673" i="3"/>
  <c r="F656" i="3"/>
  <c r="F657" i="3"/>
  <c r="F680" i="3"/>
  <c r="F683" i="3"/>
  <c r="F684" i="3"/>
  <c r="F685" i="3"/>
  <c r="F687" i="3"/>
  <c r="F688" i="3"/>
  <c r="F689" i="3"/>
  <c r="F690" i="3"/>
  <c r="F696" i="3"/>
  <c r="F691" i="3"/>
  <c r="F692" i="3"/>
  <c r="F700" i="3"/>
  <c r="F704" i="3"/>
  <c r="F708" i="3"/>
  <c r="F711" i="3"/>
  <c r="F715" i="3"/>
  <c r="F718" i="3"/>
  <c r="F719" i="3"/>
  <c r="F721" i="3"/>
  <c r="F722" i="3"/>
  <c r="F723" i="3"/>
  <c r="F724" i="3"/>
  <c r="F726" i="3"/>
  <c r="F725" i="3"/>
  <c r="F727" i="3"/>
  <c r="F728" i="3"/>
  <c r="F730" i="3"/>
  <c r="F732" i="3"/>
  <c r="F734" i="3"/>
  <c r="F737" i="3"/>
  <c r="F741" i="3"/>
  <c r="F739" i="3"/>
  <c r="F742" i="3"/>
  <c r="F743" i="3"/>
  <c r="F744" i="3"/>
  <c r="F745" i="3"/>
  <c r="F747" i="3"/>
  <c r="F754" i="3"/>
  <c r="F755" i="3"/>
  <c r="F758" i="3"/>
  <c r="F759" i="3"/>
  <c r="F762" i="3"/>
  <c r="F763" i="3"/>
  <c r="F764" i="3"/>
  <c r="F765" i="3"/>
  <c r="F766" i="3"/>
  <c r="F769" i="3"/>
  <c r="F780" i="3"/>
  <c r="F783" i="3"/>
  <c r="F785" i="3"/>
  <c r="F811" i="3"/>
  <c r="F786" i="3"/>
  <c r="F787" i="3"/>
  <c r="F788" i="3"/>
  <c r="F790" i="3"/>
  <c r="F791" i="3"/>
  <c r="F792" i="3"/>
  <c r="F793" i="3"/>
  <c r="F795" i="3"/>
  <c r="F796" i="3"/>
  <c r="F797" i="3"/>
  <c r="F798" i="3"/>
  <c r="F799" i="3"/>
  <c r="F800" i="3"/>
  <c r="F801" i="3"/>
  <c r="F802" i="3"/>
  <c r="F803" i="3"/>
  <c r="F804" i="3"/>
  <c r="F805" i="3"/>
  <c r="F807" i="3"/>
  <c r="F808" i="3"/>
  <c r="F806" i="3"/>
  <c r="F815" i="3"/>
  <c r="F816" i="3"/>
  <c r="F817" i="3"/>
  <c r="F819" i="3"/>
  <c r="F820" i="3"/>
  <c r="F821" i="3"/>
  <c r="F822" i="3"/>
  <c r="F823" i="3"/>
  <c r="F826" i="3"/>
  <c r="F829" i="3"/>
  <c r="F838" i="3"/>
  <c r="F833" i="3"/>
  <c r="F835" i="3"/>
  <c r="F836" i="3"/>
  <c r="F839" i="3"/>
  <c r="F832" i="3"/>
  <c r="F840" i="3"/>
  <c r="F841" i="3"/>
  <c r="F842" i="3"/>
  <c r="F843" i="3"/>
  <c r="F844" i="3"/>
  <c r="F845" i="3"/>
  <c r="F846" i="3"/>
  <c r="F847" i="3"/>
  <c r="F848" i="3"/>
  <c r="F849" i="3"/>
  <c r="F850" i="3"/>
  <c r="F851" i="3"/>
  <c r="F852" i="3"/>
  <c r="F855" i="3"/>
  <c r="F856" i="3"/>
  <c r="F857" i="3"/>
  <c r="F858" i="3"/>
  <c r="F859" i="3"/>
  <c r="F860" i="3"/>
  <c r="F862" i="3"/>
  <c r="F863" i="3"/>
  <c r="F864" i="3"/>
  <c r="F865" i="3"/>
  <c r="F866" i="3"/>
  <c r="F868" i="3"/>
  <c r="F869" i="3"/>
  <c r="F870" i="3"/>
  <c r="F871" i="3"/>
  <c r="F872" i="3"/>
  <c r="F873" i="3"/>
  <c r="F874" i="3"/>
  <c r="F875" i="3"/>
  <c r="F877" i="3"/>
  <c r="F879" i="3"/>
  <c r="F880" i="3"/>
  <c r="F881" i="3"/>
  <c r="F882" i="3"/>
  <c r="F897" i="3"/>
  <c r="F898" i="3"/>
  <c r="F899" i="3"/>
  <c r="F883" i="3"/>
  <c r="F885" i="3"/>
  <c r="F886" i="3"/>
  <c r="F887" i="3"/>
  <c r="F890" i="3"/>
  <c r="F891" i="3"/>
  <c r="F894" i="3"/>
  <c r="F895" i="3"/>
  <c r="F900" i="3"/>
  <c r="F902" i="3"/>
  <c r="F910" i="3"/>
  <c r="F911" i="3"/>
  <c r="F912" i="3"/>
  <c r="F917" i="3"/>
  <c r="F918" i="3"/>
  <c r="F919" i="3"/>
  <c r="F920" i="3"/>
  <c r="F924" i="3"/>
  <c r="F925" i="3"/>
  <c r="F926" i="3"/>
  <c r="F930" i="3"/>
  <c r="F931" i="3"/>
  <c r="F932" i="3"/>
  <c r="F933" i="3"/>
  <c r="F934" i="3"/>
  <c r="F935" i="3"/>
  <c r="F937" i="3"/>
  <c r="F938" i="3"/>
  <c r="F939" i="3"/>
  <c r="F940" i="3"/>
  <c r="F943" i="3"/>
  <c r="F947" i="3"/>
  <c r="F948" i="3"/>
  <c r="F949" i="3"/>
  <c r="F950" i="3"/>
  <c r="F951" i="3"/>
  <c r="F953" i="3"/>
  <c r="F954" i="3"/>
  <c r="F955" i="3"/>
  <c r="F956" i="3"/>
  <c r="F957" i="3"/>
  <c r="F958" i="3"/>
  <c r="F959" i="3"/>
  <c r="F960" i="3"/>
  <c r="F961" i="3"/>
  <c r="F962" i="3"/>
  <c r="F963" i="3"/>
  <c r="F964" i="3"/>
  <c r="F965" i="3"/>
  <c r="F966" i="3"/>
  <c r="F967" i="3"/>
  <c r="F969" i="3"/>
  <c r="F970" i="3"/>
  <c r="F971" i="3"/>
  <c r="F972" i="3"/>
  <c r="F974" i="3"/>
  <c r="F977" i="3"/>
  <c r="F978" i="3"/>
  <c r="F980" i="3"/>
  <c r="F981" i="3"/>
  <c r="F982" i="3"/>
  <c r="F983" i="3"/>
  <c r="F984" i="3"/>
  <c r="F985" i="3"/>
  <c r="F989" i="3"/>
  <c r="F990" i="3"/>
  <c r="F995" i="3"/>
  <c r="F998" i="3"/>
  <c r="F999" i="3"/>
  <c r="F1000" i="3"/>
  <c r="F1003" i="3"/>
  <c r="F1005" i="3"/>
  <c r="F1006" i="3"/>
  <c r="F1007" i="3"/>
  <c r="F1009" i="3"/>
  <c r="F1010" i="3"/>
  <c r="F1011" i="3"/>
  <c r="F1012" i="3"/>
  <c r="F1014" i="3"/>
  <c r="F1020" i="3"/>
  <c r="F1021" i="3"/>
  <c r="F1022" i="3"/>
  <c r="F1023" i="3"/>
  <c r="F1024" i="3"/>
  <c r="F1025" i="3"/>
  <c r="F1029" i="3"/>
  <c r="F1030" i="3"/>
  <c r="F1032" i="3"/>
  <c r="F1034" i="3"/>
  <c r="F1035" i="3"/>
  <c r="F1036" i="3"/>
  <c r="F1037" i="3"/>
  <c r="F1039" i="3"/>
  <c r="F1040" i="3"/>
  <c r="F1042" i="3"/>
  <c r="F1043" i="3"/>
  <c r="F1044" i="3"/>
  <c r="F1050" i="3"/>
  <c r="F1051" i="3"/>
  <c r="F1053" i="3"/>
  <c r="F1055" i="3"/>
  <c r="F1057" i="3"/>
  <c r="F1058" i="3"/>
  <c r="F1059" i="3"/>
  <c r="F1060" i="3"/>
  <c r="F1067" i="3"/>
  <c r="F1068" i="3"/>
  <c r="F1069" i="3"/>
  <c r="F1070" i="3"/>
  <c r="F1071" i="3"/>
  <c r="F1072" i="3"/>
  <c r="F1073" i="3"/>
  <c r="F1074" i="3"/>
  <c r="F1075" i="3"/>
  <c r="F1076" i="3"/>
  <c r="F1077" i="3"/>
  <c r="F1078" i="3"/>
  <c r="F1079" i="3"/>
  <c r="F1080" i="3"/>
  <c r="F1081" i="3"/>
  <c r="F1082" i="3"/>
  <c r="F1084" i="3"/>
  <c r="F1085" i="3"/>
  <c r="F1087" i="3"/>
  <c r="F1088" i="3"/>
  <c r="F1089" i="3"/>
  <c r="F1092" i="3"/>
  <c r="F1093" i="3"/>
  <c r="F1094" i="3"/>
  <c r="F1095" i="3"/>
  <c r="F1097" i="3"/>
  <c r="F1098" i="3"/>
  <c r="F1099" i="3"/>
  <c r="F1103" i="3"/>
  <c r="F1105" i="3"/>
  <c r="F1112" i="3"/>
  <c r="F1119" i="3"/>
  <c r="F1120" i="3"/>
  <c r="F1121" i="3"/>
  <c r="F1122" i="3"/>
  <c r="F1123" i="3"/>
  <c r="F1124" i="3"/>
  <c r="F1125" i="3"/>
  <c r="F1128" i="3"/>
  <c r="F1129" i="3"/>
  <c r="F1131" i="3"/>
  <c r="F1132" i="3"/>
  <c r="F1133" i="3"/>
  <c r="F1134" i="3"/>
  <c r="F1135" i="3"/>
  <c r="F1136" i="3"/>
  <c r="F1137" i="3"/>
  <c r="F1140" i="3"/>
  <c r="F1141" i="3"/>
  <c r="F1142" i="3"/>
  <c r="F1145" i="3"/>
  <c r="F1147" i="3"/>
  <c r="F1149" i="3"/>
  <c r="F1150" i="3"/>
  <c r="F1151" i="3"/>
  <c r="F1152" i="3"/>
  <c r="F1153" i="3"/>
  <c r="F1154" i="3"/>
  <c r="F1155" i="3"/>
  <c r="F1156" i="3"/>
  <c r="F1157" i="3"/>
  <c r="F1161" i="3"/>
  <c r="F1162" i="3"/>
  <c r="F1163" i="3"/>
  <c r="F1164" i="3"/>
  <c r="F1165" i="3"/>
  <c r="F1166" i="3"/>
  <c r="F1167" i="3"/>
  <c r="F1168" i="3"/>
  <c r="F1169" i="3"/>
  <c r="F1170" i="3"/>
  <c r="F1171" i="3"/>
  <c r="F1172" i="3"/>
  <c r="F1173" i="3"/>
  <c r="F1175" i="3"/>
  <c r="F1176" i="3"/>
  <c r="F1178" i="3"/>
  <c r="F1179" i="3"/>
  <c r="F1180" i="3"/>
  <c r="F1181" i="3"/>
  <c r="F1182" i="3"/>
  <c r="F1183" i="3"/>
  <c r="F1186" i="3"/>
  <c r="F1187" i="3"/>
  <c r="F1188" i="3"/>
  <c r="F1190" i="3"/>
  <c r="F1191" i="3"/>
  <c r="F1193" i="3"/>
  <c r="F1194" i="3"/>
  <c r="F1196" i="3"/>
  <c r="F1197" i="3"/>
  <c r="F1198" i="3"/>
  <c r="F1200" i="3"/>
  <c r="F1201" i="3"/>
  <c r="F1202" i="3"/>
  <c r="F1203" i="3"/>
  <c r="F1205" i="3"/>
  <c r="F1206" i="3"/>
  <c r="F1207" i="3"/>
  <c r="F1210" i="3"/>
  <c r="F1211" i="3"/>
  <c r="F1212" i="3"/>
  <c r="F1213" i="3"/>
  <c r="F1214" i="3"/>
  <c r="F1217" i="3"/>
  <c r="F1218" i="3"/>
  <c r="F1219" i="3"/>
  <c r="F1220" i="3"/>
  <c r="F1221" i="3"/>
  <c r="F1222" i="3"/>
  <c r="F1223" i="3"/>
  <c r="F1224" i="3"/>
  <c r="F1225" i="3"/>
  <c r="F1226" i="3"/>
  <c r="F1228" i="3"/>
  <c r="F1229" i="3"/>
  <c r="F1230" i="3"/>
  <c r="F1231" i="3"/>
  <c r="F1232" i="3"/>
  <c r="F1233" i="3"/>
  <c r="F1234" i="3"/>
  <c r="F1236" i="3"/>
  <c r="F1237" i="3"/>
  <c r="F1238" i="3"/>
  <c r="F1239" i="3"/>
  <c r="F1240" i="3"/>
  <c r="F1241" i="3"/>
  <c r="F1245" i="3"/>
  <c r="F1246" i="3"/>
  <c r="F1247" i="3"/>
  <c r="F1249" i="3"/>
  <c r="F1250" i="3"/>
  <c r="F1251" i="3"/>
  <c r="F1252" i="3"/>
  <c r="F1253" i="3"/>
  <c r="F1254" i="3"/>
  <c r="F1255" i="3"/>
  <c r="F1257" i="3"/>
  <c r="F1258" i="3"/>
  <c r="F1259" i="3"/>
  <c r="F1209" i="3"/>
  <c r="F1261" i="3"/>
  <c r="F1263" i="3"/>
  <c r="F1264" i="3"/>
  <c r="F1265" i="3"/>
  <c r="F1266" i="3"/>
  <c r="F1267" i="3"/>
  <c r="F1268" i="3"/>
  <c r="F1269" i="3"/>
  <c r="F1270" i="3"/>
  <c r="F1271" i="3"/>
  <c r="F1272" i="3"/>
  <c r="F1273" i="3"/>
  <c r="F1274" i="3"/>
  <c r="F1275" i="3"/>
  <c r="F1276" i="3"/>
  <c r="F1277" i="3"/>
  <c r="F1278" i="3"/>
  <c r="F1283" i="3"/>
  <c r="F1284" i="3"/>
  <c r="F1285" i="3"/>
  <c r="F1286" i="3"/>
  <c r="F1287" i="3"/>
  <c r="F1289" i="3"/>
  <c r="F1290" i="3"/>
  <c r="F1291" i="3"/>
  <c r="F1292" i="3"/>
  <c r="F1293" i="3"/>
  <c r="F1294" i="3"/>
  <c r="F1295" i="3"/>
  <c r="F1296" i="3"/>
  <c r="F1297" i="3"/>
  <c r="F1298" i="3"/>
  <c r="F1299" i="3"/>
  <c r="F1300" i="3"/>
  <c r="F1301" i="3"/>
  <c r="F1302" i="3"/>
  <c r="F1303" i="3"/>
  <c r="F1304" i="3"/>
  <c r="F1305" i="3"/>
  <c r="F1307" i="3"/>
  <c r="F1308" i="3"/>
  <c r="F1309" i="3"/>
  <c r="F1310" i="3"/>
  <c r="F1311" i="3"/>
  <c r="F1312" i="3"/>
  <c r="F1313" i="3"/>
  <c r="F1314" i="3"/>
  <c r="F1315" i="3"/>
  <c r="F1316" i="3"/>
  <c r="F1317" i="3"/>
  <c r="F1318" i="3"/>
  <c r="F1319" i="3"/>
  <c r="F1320" i="3"/>
  <c r="F1324" i="3"/>
  <c r="F1325" i="3"/>
  <c r="F1326" i="3"/>
  <c r="F1327" i="3"/>
  <c r="F1328" i="3"/>
  <c r="F1329" i="3"/>
  <c r="F1330" i="3"/>
  <c r="F1331" i="3"/>
  <c r="F1332" i="3"/>
  <c r="F1333" i="3"/>
  <c r="F1334" i="3"/>
  <c r="F1335" i="3"/>
  <c r="F1336" i="3"/>
  <c r="F1337" i="3"/>
  <c r="F1340" i="3"/>
  <c r="F1341" i="3"/>
  <c r="F1342" i="3"/>
  <c r="F1344" i="3"/>
  <c r="F1345" i="3"/>
  <c r="F1346" i="3"/>
  <c r="F1347" i="3"/>
  <c r="F1348" i="3"/>
  <c r="F1349" i="3"/>
  <c r="F1350" i="3"/>
  <c r="F1351" i="3"/>
  <c r="F1352" i="3"/>
  <c r="F1353" i="3"/>
  <c r="F1354" i="3"/>
  <c r="F1355" i="3"/>
  <c r="F1356" i="3"/>
  <c r="F1358" i="3"/>
  <c r="F1359" i="3"/>
  <c r="F1382" i="3"/>
  <c r="F1383" i="3"/>
  <c r="F1384" i="3"/>
  <c r="F1385" i="3"/>
  <c r="F1386" i="3"/>
  <c r="F1392" i="3"/>
  <c r="F1393" i="3"/>
  <c r="F1394" i="3"/>
  <c r="F1395" i="3"/>
  <c r="F1396" i="3"/>
  <c r="F1397" i="3"/>
  <c r="F1398" i="3"/>
  <c r="F1399" i="3"/>
  <c r="F1400" i="3"/>
  <c r="F1401" i="3"/>
  <c r="F1402" i="3"/>
  <c r="F1403" i="3"/>
  <c r="F1404" i="3"/>
  <c r="F1405" i="3"/>
  <c r="F1406" i="3"/>
  <c r="F1407" i="3"/>
  <c r="F1409" i="3"/>
  <c r="F1410" i="3"/>
  <c r="F1412" i="3"/>
  <c r="F1413" i="3"/>
  <c r="F1414" i="3"/>
  <c r="F1416" i="3"/>
  <c r="F1418" i="3"/>
  <c r="F1419" i="3"/>
  <c r="F1360" i="3"/>
  <c r="F1361" i="3"/>
  <c r="F1362" i="3"/>
  <c r="F1363" i="3"/>
  <c r="F1364" i="3"/>
  <c r="F1365" i="3"/>
  <c r="F1366" i="3"/>
  <c r="F1367" i="3"/>
  <c r="F1370" i="3"/>
  <c r="F1371" i="3"/>
  <c r="F1374" i="3"/>
  <c r="F1375" i="3"/>
  <c r="F1377" i="3"/>
  <c r="F1378" i="3"/>
  <c r="F1379" i="3"/>
  <c r="F1380" i="3"/>
  <c r="F1381" i="3"/>
  <c r="F1387" i="3"/>
  <c r="F1388" i="3"/>
  <c r="F1389" i="3"/>
  <c r="F1390" i="3"/>
  <c r="F1391" i="3"/>
  <c r="F1408" i="3"/>
  <c r="F1411" i="3"/>
  <c r="F1417" i="3"/>
  <c r="F1421" i="3"/>
  <c r="F1422" i="3"/>
  <c r="F1423" i="3"/>
  <c r="F1424" i="3"/>
  <c r="F1425" i="3"/>
  <c r="F1426" i="3"/>
  <c r="F1427" i="3"/>
  <c r="F1428" i="3"/>
  <c r="F1429" i="3"/>
  <c r="F1430" i="3"/>
  <c r="F1431" i="3"/>
  <c r="F1432" i="3"/>
  <c r="F1433" i="3"/>
  <c r="F1434" i="3"/>
  <c r="F1435" i="3"/>
  <c r="F1437" i="3"/>
  <c r="F1438" i="3"/>
  <c r="F1445" i="3"/>
  <c r="F1446" i="3"/>
  <c r="F1447" i="3"/>
  <c r="F1448" i="3"/>
  <c r="F1449" i="3"/>
  <c r="F1450" i="3"/>
  <c r="F1451" i="3"/>
  <c r="F1456" i="3"/>
  <c r="F1457" i="3"/>
  <c r="F1458" i="3"/>
  <c r="F1459" i="3"/>
  <c r="F1460" i="3"/>
  <c r="F1461" i="3"/>
  <c r="F1462" i="3"/>
  <c r="F1464" i="3"/>
  <c r="F1465" i="3"/>
  <c r="F1466" i="3"/>
  <c r="F1467" i="3"/>
  <c r="F1469" i="3"/>
  <c r="F1470" i="3"/>
  <c r="F1473" i="3"/>
  <c r="F1475" i="3"/>
  <c r="F1476" i="3"/>
  <c r="F1477" i="3"/>
  <c r="F1479" i="3"/>
  <c r="F1480" i="3"/>
  <c r="F1481" i="3"/>
  <c r="F1482" i="3"/>
  <c r="F1483" i="3"/>
  <c r="F1484" i="3"/>
  <c r="F1485" i="3"/>
  <c r="F1486" i="3"/>
  <c r="F1487" i="3"/>
  <c r="F1488" i="3"/>
  <c r="F1491" i="3"/>
  <c r="F1492" i="3"/>
  <c r="F1496" i="3"/>
  <c r="F1498" i="3"/>
  <c r="F1499" i="3"/>
  <c r="F1500" i="3"/>
  <c r="F1501" i="3"/>
  <c r="F1502" i="3"/>
  <c r="F1503" i="3"/>
  <c r="F1504" i="3"/>
  <c r="F1505" i="3"/>
  <c r="F1507" i="3"/>
  <c r="F1509" i="3"/>
  <c r="F1510" i="3"/>
  <c r="F1511" i="3"/>
  <c r="F1512" i="3"/>
  <c r="F1513" i="3"/>
  <c r="F1514" i="3"/>
  <c r="F1515" i="3"/>
  <c r="F1520" i="3"/>
  <c r="F1521" i="3"/>
  <c r="F1522" i="3"/>
  <c r="F1523" i="3"/>
  <c r="F1524" i="3"/>
  <c r="F1526" i="3"/>
  <c r="F1527" i="3"/>
  <c r="F1528" i="3"/>
  <c r="F1529" i="3"/>
  <c r="F1530" i="3"/>
  <c r="F1533" i="3"/>
  <c r="F1534" i="3"/>
  <c r="F1535" i="3"/>
  <c r="F1536" i="3"/>
  <c r="F1537" i="3"/>
  <c r="F1538" i="3"/>
  <c r="F1539" i="3"/>
  <c r="F1541" i="3"/>
  <c r="F1542" i="3"/>
  <c r="F1546" i="3"/>
  <c r="F1547" i="3"/>
  <c r="F1548" i="3"/>
  <c r="F1549" i="3"/>
  <c r="F1550" i="3"/>
  <c r="F1551" i="3"/>
  <c r="F1557" i="3"/>
  <c r="F1558" i="3"/>
  <c r="F1559" i="3"/>
  <c r="F1560" i="3"/>
  <c r="F1561" i="3"/>
  <c r="F1562" i="3"/>
  <c r="F1563" i="3"/>
  <c r="F1564" i="3"/>
  <c r="F1565" i="3"/>
  <c r="F1566" i="3"/>
  <c r="F1567" i="3"/>
  <c r="F1568" i="3"/>
  <c r="F1569" i="3"/>
  <c r="F1570" i="3"/>
  <c r="F1571" i="3"/>
  <c r="F1572" i="3"/>
  <c r="F1573" i="3"/>
  <c r="F1574" i="3"/>
  <c r="F1575" i="3"/>
  <c r="F1576" i="3"/>
  <c r="F1578" i="3"/>
  <c r="F1579" i="3"/>
  <c r="F1580" i="3"/>
  <c r="F1582" i="3"/>
  <c r="F1583" i="3"/>
  <c r="F1585" i="3"/>
  <c r="F1586" i="3"/>
  <c r="F1587" i="3"/>
  <c r="F1588" i="3"/>
  <c r="F1589" i="3"/>
  <c r="F1590" i="3"/>
  <c r="F1591" i="3"/>
  <c r="F1592" i="3"/>
  <c r="F1593" i="3"/>
  <c r="F1594" i="3"/>
  <c r="F1595" i="3"/>
  <c r="F1596" i="3"/>
  <c r="F1597" i="3"/>
  <c r="F1598" i="3"/>
  <c r="F1599" i="3"/>
  <c r="F1600" i="3"/>
  <c r="F1601" i="3"/>
  <c r="F1602" i="3"/>
  <c r="F1604" i="3"/>
  <c r="F1605" i="3"/>
  <c r="F1607" i="3"/>
  <c r="F1608" i="3"/>
  <c r="F1609" i="3"/>
  <c r="F1610" i="3"/>
  <c r="F1611" i="3"/>
  <c r="F1612" i="3"/>
  <c r="F1613" i="3"/>
  <c r="F1615" i="3"/>
  <c r="F1616" i="3"/>
  <c r="F1619" i="3"/>
  <c r="F1620" i="3"/>
  <c r="F1621" i="3"/>
  <c r="F1623" i="3"/>
  <c r="F1624" i="3"/>
  <c r="F1625" i="3"/>
  <c r="F1626" i="3"/>
  <c r="F1628" i="3"/>
  <c r="F1629" i="3"/>
  <c r="F1630" i="3"/>
  <c r="F1631" i="3"/>
  <c r="F1622" i="3"/>
  <c r="F1634" i="3"/>
  <c r="F1635" i="3"/>
  <c r="F1636" i="3"/>
  <c r="F1637" i="3"/>
  <c r="F1638" i="3"/>
  <c r="F1639" i="3"/>
  <c r="F1640" i="3"/>
  <c r="F1641" i="3"/>
  <c r="F1642" i="3"/>
  <c r="F1643" i="3"/>
  <c r="F1644" i="3"/>
  <c r="F1645" i="3"/>
  <c r="F1646" i="3"/>
  <c r="F1647" i="3"/>
  <c r="F1649" i="3"/>
  <c r="F1650" i="3"/>
  <c r="F1653" i="3"/>
  <c r="F1656" i="3"/>
  <c r="F1657" i="3"/>
  <c r="F1658" i="3"/>
  <c r="F1660" i="3"/>
  <c r="F1663" i="3"/>
  <c r="F1664" i="3"/>
  <c r="F1665" i="3"/>
  <c r="F1667" i="3"/>
  <c r="F1669" i="3"/>
  <c r="F1671" i="3"/>
  <c r="F1672" i="3"/>
  <c r="F1673" i="3"/>
  <c r="F1675" i="3"/>
  <c r="F1676" i="3"/>
  <c r="F1678" i="3"/>
  <c r="F1679" i="3"/>
  <c r="F1681" i="3"/>
  <c r="F1682" i="3"/>
  <c r="F1683" i="3"/>
  <c r="F1684" i="3"/>
  <c r="F1686" i="3"/>
  <c r="F1687" i="3"/>
  <c r="F1688" i="3"/>
  <c r="F1689" i="3"/>
  <c r="F1690" i="3"/>
  <c r="F1691" i="3"/>
  <c r="F1692" i="3"/>
  <c r="F1693" i="3"/>
  <c r="F1694" i="3"/>
  <c r="F1695" i="3"/>
  <c r="F1696" i="3"/>
  <c r="F1697" i="3"/>
  <c r="F1698" i="3"/>
  <c r="F1699" i="3"/>
  <c r="F1700" i="3"/>
  <c r="F1701" i="3"/>
  <c r="F1702" i="3"/>
  <c r="F1703" i="3"/>
  <c r="F1704" i="3"/>
  <c r="F1705" i="3"/>
  <c r="F1707" i="3"/>
  <c r="F1711" i="3"/>
  <c r="F1713" i="3"/>
  <c r="F1717" i="3"/>
  <c r="F1719" i="3"/>
  <c r="F1721" i="3"/>
  <c r="F1728" i="3"/>
  <c r="F1733" i="3"/>
  <c r="F1734" i="3"/>
  <c r="F1735" i="3"/>
  <c r="F1738" i="3"/>
  <c r="F1740" i="3"/>
  <c r="F1741" i="3"/>
  <c r="F1742" i="3"/>
  <c r="F1746" i="3"/>
  <c r="F1747" i="3"/>
  <c r="F1748" i="3"/>
  <c r="F1749" i="3"/>
  <c r="F1750" i="3"/>
  <c r="F1751" i="3"/>
  <c r="F1752" i="3"/>
  <c r="F1753" i="3"/>
  <c r="F1754" i="3"/>
  <c r="F1755" i="3"/>
  <c r="F1756" i="3"/>
  <c r="F1757" i="3"/>
  <c r="F1758" i="3"/>
  <c r="F1759" i="3"/>
  <c r="F1760" i="3"/>
  <c r="F1763" i="3"/>
  <c r="F1764" i="3"/>
  <c r="F1765" i="3"/>
  <c r="F1766" i="3"/>
  <c r="F1768" i="3"/>
  <c r="F1769" i="3"/>
  <c r="F1770" i="3"/>
  <c r="F1772" i="3"/>
  <c r="F1773" i="3"/>
  <c r="F1775" i="3"/>
  <c r="F1777" i="3"/>
  <c r="F1779" i="3"/>
  <c r="F1780" i="3"/>
  <c r="F1781" i="3"/>
  <c r="F1782" i="3"/>
  <c r="F1783" i="3"/>
  <c r="F1784" i="3"/>
  <c r="F1785" i="3"/>
  <c r="F1787" i="3"/>
  <c r="F1788" i="3"/>
  <c r="F1789"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8" i="3"/>
  <c r="F1829" i="3"/>
  <c r="F1830" i="3"/>
  <c r="F1831" i="3"/>
  <c r="F1834" i="3"/>
  <c r="F1835" i="3"/>
  <c r="F1836" i="3"/>
  <c r="F1837" i="3"/>
  <c r="F1838" i="3"/>
  <c r="F1839" i="3"/>
  <c r="F1840" i="3"/>
  <c r="F1841" i="3"/>
  <c r="F1842" i="3"/>
  <c r="F1843" i="3"/>
  <c r="F1844" i="3"/>
  <c r="F1845" i="3"/>
  <c r="F1846" i="3"/>
  <c r="F1848" i="3"/>
  <c r="F1849" i="3"/>
  <c r="F1851" i="3"/>
  <c r="F1852" i="3"/>
  <c r="F1856" i="3"/>
  <c r="F1857" i="3"/>
  <c r="F1861" i="3"/>
  <c r="F1865" i="3"/>
  <c r="F1867" i="3"/>
  <c r="F1868" i="3"/>
  <c r="F1870" i="3"/>
  <c r="F1871" i="3"/>
  <c r="F1872" i="3"/>
  <c r="F1873" i="3"/>
  <c r="F1874" i="3"/>
  <c r="F1875" i="3"/>
  <c r="F1876" i="3"/>
  <c r="F1877" i="3"/>
  <c r="F1878" i="3"/>
  <c r="F1879" i="3"/>
  <c r="F1880" i="3"/>
  <c r="F1881" i="3"/>
  <c r="F1883" i="3"/>
  <c r="F1884" i="3"/>
  <c r="F1886" i="3"/>
  <c r="F1887" i="3"/>
  <c r="F1888" i="3"/>
  <c r="F1889" i="3"/>
  <c r="F1890" i="3"/>
  <c r="F1891" i="3"/>
  <c r="F1892" i="3"/>
  <c r="F1893" i="3"/>
  <c r="F1894" i="3"/>
  <c r="F1895" i="3"/>
  <c r="F1896" i="3"/>
  <c r="F1898" i="3"/>
  <c r="F1899" i="3"/>
  <c r="F1900" i="3"/>
  <c r="F1901" i="3"/>
  <c r="F1902" i="3"/>
  <c r="F1904" i="3"/>
  <c r="F1906" i="3"/>
  <c r="F1907" i="3"/>
  <c r="F1908" i="3"/>
  <c r="F1909" i="3"/>
  <c r="F1910" i="3"/>
  <c r="F1911"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50" i="3"/>
  <c r="F1951" i="3"/>
  <c r="F1952" i="3"/>
  <c r="F1953" i="3"/>
  <c r="F1954" i="3"/>
  <c r="F1955" i="3"/>
  <c r="F1956" i="3"/>
  <c r="F1957" i="3"/>
  <c r="F1958" i="3"/>
  <c r="F1960" i="3"/>
  <c r="F1961" i="3"/>
  <c r="F1962" i="3"/>
  <c r="F1963" i="3"/>
  <c r="F1964" i="3"/>
  <c r="F1965" i="3"/>
  <c r="F1966" i="3"/>
  <c r="F1968" i="3"/>
  <c r="F1969" i="3"/>
  <c r="F1970" i="3"/>
  <c r="F1971" i="3"/>
  <c r="F1974" i="3"/>
  <c r="F1975" i="3"/>
  <c r="F1976" i="3"/>
  <c r="F1977" i="3"/>
  <c r="F1978" i="3"/>
  <c r="F1979" i="3"/>
  <c r="F1980" i="3"/>
  <c r="F1981" i="3"/>
  <c r="F1982" i="3"/>
  <c r="F1983" i="3"/>
  <c r="F1985" i="3"/>
  <c r="F1986" i="3"/>
  <c r="F1987" i="3"/>
  <c r="F1988" i="3"/>
  <c r="F1989" i="3"/>
  <c r="F1990" i="3"/>
  <c r="F1992" i="3"/>
  <c r="F1994" i="3"/>
  <c r="F1996" i="3"/>
  <c r="F1997" i="3"/>
  <c r="F1999" i="3"/>
  <c r="F2000" i="3"/>
  <c r="F2001" i="3"/>
  <c r="F2003" i="3"/>
  <c r="F2004" i="3"/>
  <c r="F2006" i="3"/>
  <c r="F2008" i="3"/>
  <c r="F2009" i="3"/>
  <c r="F2010" i="3"/>
  <c r="F2011" i="3"/>
  <c r="F2012" i="3"/>
  <c r="F2013" i="3"/>
  <c r="F2014" i="3"/>
  <c r="F2015" i="3"/>
  <c r="F2018" i="3"/>
  <c r="F2019" i="3"/>
  <c r="F2020" i="3"/>
  <c r="F2021" i="3"/>
  <c r="F2024" i="3"/>
  <c r="F2025" i="3"/>
  <c r="F2026" i="3"/>
  <c r="F2028" i="3"/>
  <c r="F2029" i="3"/>
  <c r="F2031" i="3"/>
  <c r="F2032" i="3"/>
  <c r="F2033" i="3"/>
  <c r="F2034" i="3"/>
  <c r="F2035" i="3"/>
  <c r="F2039" i="3"/>
  <c r="F2040" i="3"/>
  <c r="F2042" i="3"/>
  <c r="F2043" i="3"/>
  <c r="F2044" i="3"/>
  <c r="F2045" i="3"/>
  <c r="F2046" i="3"/>
  <c r="F2047" i="3"/>
  <c r="F2048" i="3"/>
  <c r="F2050" i="3"/>
  <c r="F2051" i="3"/>
  <c r="F2052" i="3"/>
  <c r="F2053" i="3"/>
  <c r="F2055" i="3"/>
  <c r="F2056" i="3"/>
  <c r="F2057" i="3"/>
  <c r="F2058" i="3"/>
  <c r="F2059" i="3"/>
  <c r="F2060" i="3"/>
  <c r="F2061" i="3"/>
  <c r="F2062" i="3"/>
  <c r="F2065" i="3"/>
  <c r="F2066" i="3"/>
  <c r="F2068" i="3"/>
  <c r="F2069" i="3"/>
  <c r="F2070" i="3"/>
  <c r="F2071" i="3"/>
  <c r="F2073" i="3"/>
  <c r="F2078" i="3"/>
  <c r="F2080" i="3"/>
  <c r="F2081" i="3"/>
  <c r="F2082" i="3"/>
  <c r="F2085" i="3"/>
  <c r="F2086" i="3"/>
  <c r="F2088" i="3"/>
  <c r="F2089" i="3"/>
  <c r="F2090" i="3"/>
  <c r="F2091" i="3"/>
  <c r="F2092" i="3"/>
  <c r="F2093" i="3"/>
  <c r="F2094" i="3"/>
  <c r="F2097" i="3"/>
  <c r="F2101" i="3"/>
  <c r="F2102" i="3"/>
  <c r="F2104" i="3"/>
  <c r="F2105" i="3"/>
  <c r="F2106" i="3"/>
  <c r="F2110" i="3"/>
  <c r="F2111" i="3"/>
  <c r="F2112" i="3"/>
  <c r="F2113" i="3"/>
  <c r="F2115" i="3"/>
  <c r="F2117" i="3"/>
  <c r="F2118" i="3"/>
  <c r="F2123" i="3"/>
  <c r="F2124" i="3"/>
  <c r="F2125" i="3"/>
  <c r="F2126" i="3"/>
  <c r="F2127" i="3"/>
  <c r="F2128" i="3"/>
  <c r="F2129" i="3"/>
  <c r="F2131" i="3"/>
  <c r="F2133" i="3"/>
  <c r="F2136" i="3"/>
  <c r="F2137" i="3"/>
  <c r="F2138" i="3"/>
  <c r="F2139" i="3"/>
  <c r="F2140" i="3"/>
  <c r="F2141" i="3"/>
  <c r="F2143" i="3"/>
  <c r="F2144" i="3"/>
  <c r="F2145" i="3"/>
  <c r="F2147" i="3"/>
  <c r="F2148" i="3"/>
  <c r="F2149" i="3"/>
  <c r="F2150" i="3"/>
  <c r="F2151" i="3"/>
  <c r="F2152" i="3"/>
  <c r="F2153" i="3"/>
  <c r="F2154" i="3"/>
  <c r="F2155" i="3"/>
  <c r="F2156" i="3"/>
  <c r="F2159" i="3"/>
  <c r="F2162" i="3"/>
  <c r="F2164" i="3"/>
  <c r="F2167" i="3"/>
  <c r="F2168" i="3"/>
  <c r="F2170" i="3"/>
  <c r="F2172" i="3"/>
  <c r="F2173" i="3"/>
  <c r="F2174" i="3"/>
  <c r="F2176" i="3"/>
  <c r="F2177" i="3"/>
  <c r="F2178" i="3"/>
  <c r="F2180" i="3"/>
  <c r="F2181" i="3"/>
  <c r="F2182" i="3"/>
  <c r="F2183" i="3"/>
  <c r="F2184" i="3"/>
  <c r="F2185" i="3"/>
  <c r="F2186" i="3"/>
  <c r="F2187" i="3"/>
  <c r="F2188" i="3"/>
  <c r="F2189" i="3"/>
  <c r="F2193" i="3"/>
  <c r="F2195" i="3"/>
  <c r="F2196" i="3"/>
  <c r="F2197" i="3"/>
  <c r="F2198" i="3"/>
  <c r="F2199" i="3"/>
  <c r="F2200" i="3"/>
  <c r="F2202" i="3"/>
  <c r="F2203" i="3"/>
  <c r="F2204" i="3"/>
  <c r="F2205" i="3"/>
  <c r="F2207" i="3"/>
  <c r="F2209" i="3"/>
  <c r="F2210" i="3"/>
  <c r="F2215" i="3"/>
  <c r="F2216" i="3"/>
  <c r="F2217" i="3"/>
  <c r="F2221" i="3"/>
  <c r="F2222" i="3"/>
  <c r="F2223" i="3"/>
  <c r="F2224" i="3"/>
  <c r="F2225" i="3"/>
  <c r="F2227" i="3"/>
  <c r="F2229" i="3"/>
  <c r="F2230" i="3"/>
  <c r="F2231" i="3"/>
  <c r="F2232" i="3"/>
  <c r="F2233" i="3"/>
  <c r="F2234" i="3"/>
  <c r="F2235" i="3"/>
  <c r="F2236" i="3"/>
  <c r="F2237" i="3"/>
  <c r="F2238" i="3"/>
  <c r="F2241" i="3"/>
  <c r="F2242" i="3"/>
  <c r="F2243" i="3"/>
  <c r="F2244" i="3"/>
  <c r="F2248" i="3"/>
  <c r="F2249" i="3"/>
  <c r="F2250" i="3"/>
  <c r="F2251" i="3"/>
  <c r="F2252" i="3"/>
  <c r="F2254" i="3"/>
  <c r="F2255" i="3"/>
  <c r="F2258" i="3"/>
  <c r="F2259" i="3"/>
  <c r="F2260" i="3"/>
  <c r="F2261" i="3"/>
  <c r="F2262" i="3"/>
  <c r="F2266" i="3"/>
  <c r="F2267" i="3"/>
  <c r="F2268" i="3"/>
  <c r="F2269" i="3"/>
  <c r="F2270" i="3"/>
  <c r="F2273" i="3"/>
  <c r="F2274" i="3"/>
  <c r="F2276" i="3"/>
  <c r="F2277" i="3"/>
  <c r="F2278" i="3"/>
  <c r="F2279" i="3"/>
  <c r="F2280" i="3"/>
  <c r="F2281" i="3"/>
  <c r="F2282" i="3"/>
  <c r="F2283" i="3"/>
  <c r="F2284" i="3"/>
  <c r="F2285" i="3"/>
  <c r="F2286" i="3"/>
  <c r="F2287" i="3"/>
  <c r="F2288" i="3"/>
  <c r="F2289" i="3"/>
  <c r="F2292" i="3"/>
  <c r="F2293" i="3"/>
  <c r="F2295" i="3"/>
  <c r="F2296" i="3"/>
  <c r="F2297" i="3"/>
  <c r="F2298" i="3"/>
  <c r="F2299" i="3"/>
  <c r="F2300" i="3"/>
  <c r="F2301" i="3"/>
  <c r="F2302" i="3"/>
  <c r="F2303" i="3"/>
  <c r="F2305" i="3"/>
  <c r="F2313" i="3"/>
  <c r="F2314" i="3"/>
  <c r="F2315" i="3"/>
  <c r="F2316" i="3"/>
  <c r="F2317" i="3"/>
  <c r="F2322" i="3"/>
  <c r="F2323" i="3"/>
  <c r="F2324" i="3"/>
  <c r="F2325" i="3"/>
  <c r="F2329" i="3"/>
  <c r="F2330" i="3"/>
  <c r="F2331" i="3"/>
  <c r="F2321" i="3"/>
  <c r="F2335" i="3"/>
  <c r="F2339" i="3"/>
  <c r="F2340" i="3"/>
  <c r="F2341" i="3"/>
  <c r="F2342" i="3"/>
  <c r="F2343" i="3"/>
  <c r="F2345" i="3"/>
  <c r="F2346" i="3"/>
  <c r="F2347" i="3"/>
  <c r="F2348" i="3"/>
  <c r="F2350" i="3"/>
  <c r="F2351" i="3"/>
  <c r="F2353" i="3"/>
  <c r="F2354" i="3"/>
  <c r="F2355" i="3"/>
  <c r="F2356" i="3"/>
  <c r="F2361" i="3"/>
  <c r="F2363" i="3"/>
  <c r="F2364" i="3"/>
  <c r="F2365" i="3"/>
  <c r="F2366" i="3"/>
  <c r="F2367" i="3"/>
  <c r="F2368" i="3"/>
  <c r="F2369" i="3"/>
  <c r="F2370" i="3"/>
  <c r="F2371" i="3"/>
  <c r="F2372" i="3"/>
  <c r="F2373" i="3"/>
  <c r="F2374" i="3"/>
  <c r="F2376" i="3"/>
  <c r="F2377" i="3"/>
  <c r="F2378" i="3"/>
  <c r="F2379" i="3"/>
  <c r="F2380" i="3"/>
  <c r="F2381" i="3"/>
  <c r="F2382" i="3"/>
  <c r="F2383" i="3"/>
  <c r="F2384" i="3"/>
  <c r="F2385" i="3"/>
  <c r="F2386" i="3"/>
  <c r="F2387" i="3"/>
  <c r="F2388" i="3"/>
  <c r="F2389"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2" i="3"/>
  <c r="F2433" i="3"/>
  <c r="F2434" i="3"/>
  <c r="F2436" i="3"/>
  <c r="F2437" i="3"/>
  <c r="F2438" i="3"/>
  <c r="F2439" i="3"/>
  <c r="F2440" i="3"/>
  <c r="F2441" i="3"/>
  <c r="F2442" i="3"/>
  <c r="F2443" i="3"/>
  <c r="F2444" i="3"/>
  <c r="F2445" i="3"/>
  <c r="F2446" i="3"/>
  <c r="F2447" i="3"/>
  <c r="F2448" i="3"/>
  <c r="F2449" i="3"/>
  <c r="F2450" i="3"/>
  <c r="F2451" i="3"/>
  <c r="F2452" i="3"/>
  <c r="F2453" i="3"/>
  <c r="F2454" i="3"/>
  <c r="F2456" i="3"/>
  <c r="F2457" i="3"/>
  <c r="F2459" i="3"/>
  <c r="F2461" i="3"/>
  <c r="F2462" i="3"/>
  <c r="F2464" i="3"/>
  <c r="F2465" i="3"/>
  <c r="F2467" i="3"/>
  <c r="F2468" i="3"/>
  <c r="F2469" i="3"/>
  <c r="F2470" i="3"/>
  <c r="F2471" i="3"/>
  <c r="F2472" i="3"/>
  <c r="F2474" i="3"/>
  <c r="F2475" i="3"/>
  <c r="F2476" i="3"/>
  <c r="F2478" i="3"/>
  <c r="F2479" i="3"/>
  <c r="F2480" i="3"/>
  <c r="F2481" i="3"/>
  <c r="F2482" i="3"/>
  <c r="F2483" i="3"/>
  <c r="F2484" i="3"/>
  <c r="F2485" i="3"/>
  <c r="F2486" i="3"/>
  <c r="F2487" i="3"/>
  <c r="F2488" i="3"/>
  <c r="F2489" i="3"/>
  <c r="F2490" i="3"/>
  <c r="F2491" i="3"/>
  <c r="F2492" i="3"/>
  <c r="F2493" i="3"/>
  <c r="F2494" i="3"/>
  <c r="F2495" i="3"/>
  <c r="F2498" i="3"/>
  <c r="F2499" i="3"/>
  <c r="F2500" i="3"/>
  <c r="F2501" i="3"/>
  <c r="F2502" i="3"/>
  <c r="F2503" i="3"/>
  <c r="F2504" i="3"/>
  <c r="F2505" i="3"/>
  <c r="F2506" i="3"/>
  <c r="F2507" i="3"/>
  <c r="F2508" i="3"/>
  <c r="F2509" i="3"/>
  <c r="F2510" i="3"/>
  <c r="F2511" i="3"/>
  <c r="F2512" i="3"/>
  <c r="F2516" i="3"/>
  <c r="F2518" i="3"/>
  <c r="F2520" i="3"/>
  <c r="F2521" i="3"/>
  <c r="F2522" i="3"/>
  <c r="F2523" i="3"/>
  <c r="F2524" i="3"/>
  <c r="F2527" i="3"/>
  <c r="F2529" i="3"/>
  <c r="F2530" i="3"/>
  <c r="F2531" i="3"/>
  <c r="F2536" i="3"/>
  <c r="F2537" i="3"/>
  <c r="F2542" i="3"/>
  <c r="F2543" i="3"/>
  <c r="F2544" i="3"/>
  <c r="F2546" i="3"/>
  <c r="F2547" i="3"/>
  <c r="F2548" i="3"/>
  <c r="F2551" i="3"/>
  <c r="F2552" i="3"/>
  <c r="F2553" i="3"/>
  <c r="F2554" i="3"/>
  <c r="F2555" i="3"/>
  <c r="F2556" i="3"/>
  <c r="F2557" i="3"/>
  <c r="F2558" i="3"/>
  <c r="F2559" i="3"/>
  <c r="F2560" i="3"/>
  <c r="F2561" i="3"/>
  <c r="F2562" i="3"/>
  <c r="F2563" i="3"/>
  <c r="F2564" i="3"/>
  <c r="F2565" i="3"/>
  <c r="F2566" i="3"/>
  <c r="F2569" i="3"/>
  <c r="F2572" i="3"/>
  <c r="F2576" i="3"/>
  <c r="F2577" i="3"/>
  <c r="F2578" i="3"/>
  <c r="F2579" i="3"/>
  <c r="F2580" i="3"/>
  <c r="F2584" i="3"/>
  <c r="F2586" i="3"/>
  <c r="F2588" i="3"/>
  <c r="F2591" i="3"/>
  <c r="F2592" i="3"/>
  <c r="F2593" i="3"/>
  <c r="F2594" i="3"/>
  <c r="F2595" i="3"/>
  <c r="F2596" i="3"/>
  <c r="F2597" i="3"/>
  <c r="F2599" i="3"/>
  <c r="F2600" i="3"/>
  <c r="F2601" i="3"/>
  <c r="F2602" i="3"/>
  <c r="F2606" i="3"/>
  <c r="F2609" i="3"/>
  <c r="F2610" i="3"/>
  <c r="F2614" i="3"/>
  <c r="F2615" i="3"/>
  <c r="F2616" i="3"/>
  <c r="F2617" i="3"/>
  <c r="F2619" i="3"/>
  <c r="F2620" i="3"/>
  <c r="F2621" i="3"/>
  <c r="F2622" i="3"/>
  <c r="F2623" i="3"/>
  <c r="F2624" i="3"/>
  <c r="F2625" i="3"/>
  <c r="F2626" i="3"/>
  <c r="F2627" i="3"/>
  <c r="F2628" i="3"/>
  <c r="F2629" i="3"/>
  <c r="F2630" i="3"/>
  <c r="F2631" i="3"/>
  <c r="F2632" i="3"/>
  <c r="F2633" i="3"/>
  <c r="F2636" i="3"/>
  <c r="F2637" i="3"/>
  <c r="F2638" i="3"/>
  <c r="F2639" i="3"/>
  <c r="F2640" i="3"/>
  <c r="F2641" i="3"/>
  <c r="F2643" i="3"/>
  <c r="F2644" i="3"/>
  <c r="F2647" i="3"/>
  <c r="F2648" i="3"/>
  <c r="F2649" i="3"/>
  <c r="F2651" i="3"/>
  <c r="F2652" i="3"/>
  <c r="F2653" i="3"/>
  <c r="F2654" i="3"/>
  <c r="F2655" i="3"/>
  <c r="F2656" i="3"/>
  <c r="F2657" i="3"/>
  <c r="F2658" i="3"/>
  <c r="F2659" i="3"/>
  <c r="F2660" i="3"/>
  <c r="F2661" i="3"/>
  <c r="F2662" i="3"/>
  <c r="F2663" i="3"/>
  <c r="F2664" i="3"/>
  <c r="F2665" i="3"/>
  <c r="F2666" i="3"/>
  <c r="F2667" i="3"/>
  <c r="F2669" i="3"/>
  <c r="F2670" i="3"/>
  <c r="F2672" i="3"/>
  <c r="F2673" i="3"/>
  <c r="F2674" i="3"/>
  <c r="F2675" i="3"/>
  <c r="F2676" i="3"/>
  <c r="F2680" i="3"/>
  <c r="F2681" i="3"/>
  <c r="F2685" i="3"/>
  <c r="F2688" i="3"/>
  <c r="F2691" i="3"/>
  <c r="F2694" i="3"/>
  <c r="F2695" i="3"/>
  <c r="F2697" i="3"/>
  <c r="F2698" i="3"/>
  <c r="F2699" i="3"/>
  <c r="F2700" i="3"/>
  <c r="F2701" i="3"/>
  <c r="F2702" i="3"/>
  <c r="F2703" i="3"/>
  <c r="F2704" i="3"/>
  <c r="F2705" i="3"/>
  <c r="F2706" i="3"/>
  <c r="F2707" i="3"/>
  <c r="F2708" i="3"/>
  <c r="F2709" i="3"/>
  <c r="F2710" i="3"/>
  <c r="F2711" i="3"/>
  <c r="F2712" i="3"/>
  <c r="F2715" i="3"/>
  <c r="F2716" i="3"/>
  <c r="F2717" i="3"/>
  <c r="F2718" i="3"/>
  <c r="F2720" i="3"/>
  <c r="F2724" i="3"/>
  <c r="F2725" i="3"/>
  <c r="F2726" i="3"/>
  <c r="F2728" i="3"/>
  <c r="F2730" i="3"/>
  <c r="F2731" i="3"/>
  <c r="F2735" i="3"/>
  <c r="F2736" i="3"/>
  <c r="F2737" i="3"/>
  <c r="F2739" i="3"/>
  <c r="F2740" i="3"/>
  <c r="F2741" i="3"/>
  <c r="F2745" i="3"/>
  <c r="F2746" i="3"/>
  <c r="F2749" i="3"/>
  <c r="F2750" i="3"/>
  <c r="F2755" i="3"/>
  <c r="F2756" i="3"/>
  <c r="F2757" i="3"/>
  <c r="F2758" i="3"/>
  <c r="F2759" i="3"/>
  <c r="F2760" i="3"/>
  <c r="F2761" i="3"/>
  <c r="F2763" i="3"/>
  <c r="F2766" i="3"/>
  <c r="F2767" i="3"/>
  <c r="F2768" i="3"/>
  <c r="F2769" i="3"/>
  <c r="F2770" i="3"/>
  <c r="F2771" i="3"/>
  <c r="F2773" i="3"/>
  <c r="F2779" i="3"/>
  <c r="F2781" i="3"/>
  <c r="F2783" i="3"/>
  <c r="F2784" i="3"/>
  <c r="F2785" i="3"/>
  <c r="F2786" i="3"/>
  <c r="F2787" i="3"/>
  <c r="F2788" i="3"/>
  <c r="F2791" i="3"/>
  <c r="F2792" i="3"/>
  <c r="F2793" i="3"/>
  <c r="F2794" i="3"/>
  <c r="F2789" i="3"/>
  <c r="F2790" i="3"/>
  <c r="F2797" i="3"/>
  <c r="F2798" i="3"/>
  <c r="F2799" i="3"/>
  <c r="F2800" i="3"/>
  <c r="F2801" i="3"/>
  <c r="F2802" i="3"/>
  <c r="F2803" i="3"/>
  <c r="F2804" i="3"/>
  <c r="F2805" i="3"/>
  <c r="F2806" i="3"/>
  <c r="F2807" i="3"/>
  <c r="F2810" i="3"/>
  <c r="F2812" i="3"/>
  <c r="F2813" i="3"/>
  <c r="F2815" i="3"/>
  <c r="F2816" i="3"/>
  <c r="F2819" i="3"/>
  <c r="F2820" i="3"/>
  <c r="F2821" i="3"/>
  <c r="F2823" i="3"/>
  <c r="F2824" i="3"/>
  <c r="F2826" i="3"/>
  <c r="F2827" i="3"/>
  <c r="F2829" i="3"/>
  <c r="F2830" i="3"/>
  <c r="F2831" i="3"/>
  <c r="F2832" i="3"/>
  <c r="F2833" i="3"/>
  <c r="F2834" i="3"/>
  <c r="F2836" i="3"/>
  <c r="F2837" i="3"/>
  <c r="F2838" i="3"/>
  <c r="F2839" i="3"/>
  <c r="F2840" i="3"/>
  <c r="F2841" i="3"/>
  <c r="F2842" i="3"/>
  <c r="F2844" i="3"/>
  <c r="F2845" i="3"/>
  <c r="F2846" i="3"/>
  <c r="F2848" i="3"/>
  <c r="F2849" i="3"/>
  <c r="F2854" i="3"/>
  <c r="F2855" i="3"/>
  <c r="F2856" i="3"/>
  <c r="F2858" i="3"/>
  <c r="F2859" i="3"/>
  <c r="F2860" i="3"/>
  <c r="F2861" i="3"/>
  <c r="F2863" i="3"/>
  <c r="F2866" i="3"/>
  <c r="F2867" i="3"/>
  <c r="F2868" i="3"/>
  <c r="F2873" i="3"/>
  <c r="F2875" i="3"/>
  <c r="F2876" i="3"/>
  <c r="F2877" i="3"/>
  <c r="F2878" i="3"/>
  <c r="F2879" i="3"/>
  <c r="F2880" i="3"/>
  <c r="F2881" i="3"/>
  <c r="F2883" i="3"/>
  <c r="F2890" i="3"/>
  <c r="F2891" i="3"/>
  <c r="F2893" i="3"/>
  <c r="F2894" i="3"/>
  <c r="F2895" i="3"/>
  <c r="F2897" i="3"/>
  <c r="F2898" i="3"/>
  <c r="F2899" i="3"/>
  <c r="F2902" i="3"/>
  <c r="F2903" i="3"/>
  <c r="F2904" i="3"/>
  <c r="F2905" i="3"/>
  <c r="F2908" i="3"/>
  <c r="F2909" i="3"/>
  <c r="F2911" i="3"/>
  <c r="F2914" i="3"/>
  <c r="F2915" i="3"/>
  <c r="F2916" i="3"/>
  <c r="F2917" i="3"/>
  <c r="F2919" i="3"/>
  <c r="F2922" i="3"/>
  <c r="F2923" i="3"/>
  <c r="F2924" i="3"/>
  <c r="F2925" i="3"/>
  <c r="F2926" i="3"/>
  <c r="F2927" i="3"/>
  <c r="F2929" i="3"/>
  <c r="F2935" i="3"/>
  <c r="F2936" i="3"/>
  <c r="F2939" i="3"/>
  <c r="F2941" i="3"/>
  <c r="F2942" i="3"/>
  <c r="F2943" i="3"/>
  <c r="F2944" i="3"/>
  <c r="F2945" i="3"/>
  <c r="F2947" i="3"/>
  <c r="F2948" i="3"/>
  <c r="F2949" i="3"/>
  <c r="F2951" i="3"/>
  <c r="F2952" i="3"/>
  <c r="F2954" i="3"/>
  <c r="F2955" i="3"/>
  <c r="F2953" i="3"/>
  <c r="F2957" i="3"/>
  <c r="F2960" i="3"/>
  <c r="F2961" i="3"/>
  <c r="F2963" i="3"/>
  <c r="F2965" i="3"/>
  <c r="F3228" i="3"/>
  <c r="F3233" i="3"/>
  <c r="F3235" i="3"/>
  <c r="F3232" i="3"/>
  <c r="F3238" i="3"/>
  <c r="F3239" i="3"/>
  <c r="F3240" i="3"/>
  <c r="F3241" i="3"/>
  <c r="F3242" i="3"/>
  <c r="F3243" i="3"/>
  <c r="F3244" i="3"/>
  <c r="F3245" i="3"/>
  <c r="F3246" i="3"/>
  <c r="F3247" i="3"/>
  <c r="F3249" i="3"/>
  <c r="F3250" i="3"/>
  <c r="F3251" i="3"/>
  <c r="F3253" i="3"/>
  <c r="F3262" i="3"/>
  <c r="F3263" i="3"/>
  <c r="F3264" i="3"/>
  <c r="F3267" i="3"/>
  <c r="F3268" i="3"/>
  <c r="F3269" i="3"/>
  <c r="F3271" i="3"/>
  <c r="F3272" i="3"/>
  <c r="F3273" i="3"/>
  <c r="F3274" i="3"/>
  <c r="F3275" i="3"/>
  <c r="F3276" i="3"/>
  <c r="F3277" i="3"/>
  <c r="F3278" i="3"/>
  <c r="F3281" i="3"/>
  <c r="F3282" i="3"/>
  <c r="F3287" i="3"/>
  <c r="F3293" i="3"/>
  <c r="F3294" i="3"/>
  <c r="F3296" i="3"/>
  <c r="F3297" i="3"/>
  <c r="F3298" i="3"/>
  <c r="F3300" i="3"/>
  <c r="F3302" i="3"/>
  <c r="F3306" i="3"/>
  <c r="F3309" i="3"/>
  <c r="F3310" i="3"/>
  <c r="F3313" i="3"/>
  <c r="F3314" i="3"/>
  <c r="F3316" i="3"/>
  <c r="F3317" i="3"/>
  <c r="F3318" i="3"/>
  <c r="F3320" i="3"/>
  <c r="F3321" i="3"/>
  <c r="F3322" i="3"/>
  <c r="F3323" i="3"/>
  <c r="F3324" i="3"/>
  <c r="F3325" i="3"/>
  <c r="F3326" i="3"/>
  <c r="F3327" i="3"/>
  <c r="F3328" i="3"/>
  <c r="F3329" i="3"/>
  <c r="F3330" i="3"/>
  <c r="F3331" i="3"/>
  <c r="F3332" i="3"/>
  <c r="F3333" i="3"/>
  <c r="F3334" i="3"/>
  <c r="F3335" i="3"/>
  <c r="F3336" i="3"/>
  <c r="F3337" i="3"/>
  <c r="F3339" i="3"/>
  <c r="F3340" i="3"/>
  <c r="F3341" i="3"/>
  <c r="F3342" i="3"/>
  <c r="F3343" i="3"/>
  <c r="F3344" i="3"/>
  <c r="F3347" i="3"/>
  <c r="F3348" i="3"/>
  <c r="F3349" i="3"/>
  <c r="F3350" i="3"/>
  <c r="F3351" i="3"/>
  <c r="F3352" i="3"/>
  <c r="F3355" i="3"/>
  <c r="F3356" i="3"/>
  <c r="F3359" i="3"/>
  <c r="F3360" i="3"/>
  <c r="F3363" i="3"/>
  <c r="F3364" i="3"/>
  <c r="F3366" i="3"/>
  <c r="F3367" i="3"/>
  <c r="F3368" i="3"/>
  <c r="F3369" i="3"/>
  <c r="F3370" i="3"/>
  <c r="F3372" i="3"/>
  <c r="F3373" i="3"/>
  <c r="F3375" i="3"/>
  <c r="F3377" i="3"/>
  <c r="F3379" i="3"/>
  <c r="F3380" i="3"/>
  <c r="F3381" i="3"/>
  <c r="F3382" i="3"/>
  <c r="F3383" i="3"/>
  <c r="F3385" i="3"/>
  <c r="F3386" i="3"/>
  <c r="F3387" i="3"/>
  <c r="F3391" i="3"/>
  <c r="F3392" i="3"/>
  <c r="F3393" i="3"/>
  <c r="F3394" i="3"/>
  <c r="F3395" i="3"/>
  <c r="F3396" i="3"/>
  <c r="F3397" i="3"/>
  <c r="F3398" i="3"/>
  <c r="F3399" i="3"/>
  <c r="F3400" i="3"/>
  <c r="F3401" i="3"/>
  <c r="F3402" i="3"/>
  <c r="F3403" i="3"/>
  <c r="F3405" i="3"/>
  <c r="F3406" i="3"/>
  <c r="F3407" i="3"/>
  <c r="F3408" i="3"/>
  <c r="F3409" i="3"/>
  <c r="F3411" i="3"/>
  <c r="F3412" i="3"/>
  <c r="F3414" i="3"/>
  <c r="F3415" i="3"/>
  <c r="F3418" i="3"/>
  <c r="F3419" i="3"/>
  <c r="F3421" i="3"/>
  <c r="F3422" i="3"/>
  <c r="F3423" i="3"/>
  <c r="F3424" i="3"/>
  <c r="F3425" i="3"/>
  <c r="F3426" i="3"/>
  <c r="F3427" i="3"/>
  <c r="F3428" i="3"/>
  <c r="F3430" i="3"/>
  <c r="F3429" i="3"/>
  <c r="F3432" i="3"/>
  <c r="F3433" i="3"/>
  <c r="F3434" i="3"/>
  <c r="F3435" i="3"/>
  <c r="F3436" i="3"/>
  <c r="F3437" i="3"/>
  <c r="F3438" i="3"/>
  <c r="F3439" i="3"/>
  <c r="F3440" i="3"/>
  <c r="F3442" i="3"/>
  <c r="F3443" i="3"/>
  <c r="F3444" i="3"/>
  <c r="F3445" i="3"/>
  <c r="F3446" i="3"/>
  <c r="F3447" i="3"/>
  <c r="F3449" i="3"/>
  <c r="F3451" i="3"/>
  <c r="F3452" i="3"/>
  <c r="F3454" i="3"/>
  <c r="F3455" i="3"/>
  <c r="F3456" i="3"/>
  <c r="F3458" i="3"/>
  <c r="F3457" i="3"/>
  <c r="F3459" i="3"/>
  <c r="F3462" i="3"/>
  <c r="F3463" i="3"/>
  <c r="F3460" i="3"/>
  <c r="F3464" i="3"/>
  <c r="F3465" i="3"/>
  <c r="F2966" i="3"/>
  <c r="F2970" i="3"/>
  <c r="F2971" i="3"/>
  <c r="F2972" i="3"/>
  <c r="F2973" i="3"/>
  <c r="F2979" i="3"/>
  <c r="F2980" i="3"/>
  <c r="F2981" i="3"/>
  <c r="F2982" i="3"/>
  <c r="F2983" i="3"/>
  <c r="F2984" i="3"/>
  <c r="F2985" i="3"/>
  <c r="F2986" i="3"/>
  <c r="F2987" i="3"/>
  <c r="F2988" i="3"/>
  <c r="F2990" i="3"/>
  <c r="F2991" i="3"/>
  <c r="F2992" i="3"/>
  <c r="F2993" i="3"/>
  <c r="F2994" i="3"/>
  <c r="F2995" i="3"/>
  <c r="F2996" i="3"/>
  <c r="F2997" i="3"/>
  <c r="F2998" i="3"/>
  <c r="F2999" i="3"/>
  <c r="F3000" i="3"/>
  <c r="F3001" i="3"/>
  <c r="F3002" i="3"/>
  <c r="F3003" i="3"/>
  <c r="F3004" i="3"/>
  <c r="F3005" i="3"/>
  <c r="F3006" i="3"/>
  <c r="F3007" i="3"/>
  <c r="F3008" i="3"/>
  <c r="F3009" i="3"/>
  <c r="F3010" i="3"/>
  <c r="F3012" i="3"/>
  <c r="F3013" i="3"/>
  <c r="F3014" i="3"/>
  <c r="F3015" i="3"/>
  <c r="F3016" i="3"/>
  <c r="F3017"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6" i="3"/>
  <c r="F3047" i="3"/>
  <c r="F3048" i="3"/>
  <c r="F3049" i="3"/>
  <c r="F3050" i="3"/>
  <c r="F3051" i="3"/>
  <c r="F3053" i="3"/>
  <c r="F3054" i="3"/>
  <c r="F3055" i="3"/>
  <c r="F3056" i="3"/>
  <c r="F3057" i="3"/>
  <c r="F3058"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32"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8" i="3"/>
  <c r="F3209" i="3"/>
  <c r="F3210" i="3"/>
  <c r="F3211" i="3"/>
  <c r="F3212" i="3"/>
  <c r="F3214" i="3"/>
  <c r="F3217" i="3"/>
  <c r="F3218" i="3"/>
  <c r="F3219" i="3"/>
  <c r="F3222" i="3"/>
  <c r="F3223" i="3"/>
  <c r="F3224" i="3"/>
  <c r="F3225" i="3"/>
  <c r="F3466" i="3"/>
  <c r="F3468" i="3"/>
  <c r="F3471" i="3"/>
  <c r="F3475" i="3"/>
  <c r="F3476" i="3"/>
  <c r="F3477" i="3"/>
  <c r="F3478" i="3"/>
  <c r="F3482" i="3"/>
  <c r="F3483" i="3"/>
  <c r="F3485" i="3"/>
  <c r="F3486" i="3"/>
  <c r="F3487" i="3"/>
  <c r="F3490" i="3"/>
  <c r="F3492" i="3"/>
  <c r="F3493" i="3"/>
  <c r="F3495" i="3"/>
  <c r="F3496" i="3"/>
  <c r="F3497" i="3"/>
  <c r="F3498" i="3"/>
  <c r="F3499" i="3"/>
  <c r="F3500" i="3"/>
  <c r="F3502" i="3"/>
  <c r="F3503" i="3"/>
  <c r="F3504" i="3"/>
  <c r="F3505" i="3"/>
  <c r="F3506" i="3"/>
  <c r="F3507" i="3"/>
  <c r="F3508" i="3"/>
  <c r="F3509" i="3"/>
  <c r="F3513" i="3"/>
  <c r="F3515" i="3"/>
  <c r="F3516" i="3"/>
  <c r="F3519" i="3"/>
  <c r="F3520" i="3"/>
  <c r="F3521" i="3"/>
  <c r="F3524" i="3"/>
  <c r="F3525" i="3"/>
  <c r="F3527" i="3"/>
  <c r="F3528" i="3"/>
  <c r="F3533" i="3"/>
  <c r="F3534" i="3"/>
  <c r="F3535" i="3"/>
  <c r="F3536" i="3"/>
  <c r="F3537" i="3"/>
  <c r="F3538" i="3"/>
  <c r="F3539" i="3"/>
  <c r="F3540" i="3"/>
  <c r="F3541" i="3"/>
  <c r="F3542" i="3"/>
  <c r="F3543" i="3"/>
  <c r="F3544" i="3"/>
  <c r="F3545" i="3"/>
  <c r="F3546" i="3"/>
  <c r="F3548" i="3"/>
  <c r="F3549" i="3"/>
  <c r="F3550" i="3"/>
  <c r="F3551" i="3"/>
  <c r="F3563" i="3"/>
  <c r="F3564" i="3"/>
  <c r="F3565" i="3"/>
  <c r="F3566" i="3"/>
  <c r="F3567" i="3"/>
  <c r="F3568" i="3"/>
  <c r="F3569" i="3"/>
  <c r="F3570" i="3"/>
  <c r="F3571" i="3"/>
  <c r="F3572" i="3"/>
  <c r="F3583" i="3"/>
  <c r="F3585" i="3"/>
  <c r="F3586" i="3"/>
  <c r="F3587" i="3"/>
  <c r="F3588" i="3"/>
  <c r="F3589" i="3"/>
  <c r="F3590" i="3"/>
  <c r="F3591" i="3"/>
  <c r="F3592" i="3"/>
  <c r="F3593" i="3"/>
  <c r="F3594" i="3"/>
  <c r="F3595" i="3"/>
  <c r="F3596" i="3"/>
  <c r="F3597" i="3"/>
  <c r="F3598" i="3"/>
  <c r="F3599" i="3"/>
  <c r="F3600" i="3"/>
  <c r="F3602" i="3"/>
  <c r="F3603" i="3"/>
  <c r="F3604" i="3"/>
  <c r="F3605" i="3"/>
  <c r="F3606" i="3"/>
  <c r="F3607" i="3"/>
  <c r="F3608" i="3"/>
  <c r="F3609" i="3"/>
  <c r="F3610" i="3"/>
  <c r="F3611" i="3"/>
  <c r="F3612" i="3"/>
  <c r="F3613" i="3"/>
  <c r="F3614" i="3"/>
  <c r="F3615" i="3"/>
  <c r="F3616" i="3"/>
  <c r="F3617" i="3"/>
  <c r="F3618" i="3"/>
  <c r="F3619" i="3"/>
  <c r="F3620" i="3"/>
  <c r="F3621" i="3"/>
  <c r="F3622" i="3"/>
  <c r="F3626" i="3"/>
  <c r="F3628" i="3"/>
  <c r="F3629" i="3"/>
  <c r="F3630" i="3"/>
  <c r="F3631" i="3"/>
  <c r="F3633" i="3"/>
  <c r="F3637" i="3"/>
  <c r="F3638" i="3"/>
  <c r="F3639" i="3"/>
  <c r="F3640" i="3"/>
  <c r="F3641" i="3"/>
  <c r="F3643" i="3"/>
  <c r="F3644" i="3"/>
  <c r="F3645" i="3"/>
  <c r="F3648" i="3"/>
  <c r="F3649" i="3"/>
  <c r="F3650" i="3"/>
  <c r="F3651" i="3"/>
  <c r="F3652" i="3"/>
  <c r="F3653" i="3"/>
  <c r="F3655" i="3"/>
  <c r="F3657" i="3"/>
  <c r="F3666" i="3"/>
  <c r="F3667" i="3"/>
  <c r="F3668" i="3"/>
  <c r="F3670" i="3"/>
  <c r="F3672" i="3"/>
  <c r="F3674" i="3"/>
  <c r="F3676" i="3"/>
  <c r="F3677"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658" i="3"/>
  <c r="F3659" i="3"/>
  <c r="F3660" i="3"/>
  <c r="F3661" i="3"/>
  <c r="F3662" i="3"/>
  <c r="F3663" i="3"/>
  <c r="F3727" i="3"/>
  <c r="F3728" i="3"/>
  <c r="F3729" i="3"/>
  <c r="F3731" i="3"/>
  <c r="F3732" i="3"/>
  <c r="F3733" i="3"/>
  <c r="F3734" i="3"/>
  <c r="F3736" i="3"/>
  <c r="F3737" i="3"/>
  <c r="F3738" i="3"/>
  <c r="F3739" i="3"/>
  <c r="F3740" i="3"/>
  <c r="F3741" i="3"/>
  <c r="F3743" i="3"/>
  <c r="F3744" i="3"/>
  <c r="F3746" i="3"/>
  <c r="F3748" i="3"/>
  <c r="F3749" i="3"/>
  <c r="F3750" i="3"/>
  <c r="F3751" i="3"/>
  <c r="F3752" i="3"/>
  <c r="F3754" i="3"/>
  <c r="F3755" i="3"/>
  <c r="F3756" i="3"/>
  <c r="F3757" i="3"/>
  <c r="F3758" i="3"/>
  <c r="F3759" i="3"/>
  <c r="F3760" i="3"/>
  <c r="F3761" i="3"/>
  <c r="F3762" i="3"/>
  <c r="F3763" i="3"/>
  <c r="F3764" i="3"/>
  <c r="F3766" i="3"/>
  <c r="F3767" i="3"/>
  <c r="F3768" i="3"/>
  <c r="F3769" i="3"/>
  <c r="F3770" i="3"/>
  <c r="F3771" i="3"/>
  <c r="F3772" i="3"/>
  <c r="F3773" i="3"/>
  <c r="F3774" i="3"/>
  <c r="F3775" i="3"/>
  <c r="F3776" i="3"/>
  <c r="F3777" i="3"/>
  <c r="F3778" i="3"/>
  <c r="F3779" i="3"/>
  <c r="F3780" i="3"/>
  <c r="F3781" i="3"/>
  <c r="F3782" i="3"/>
  <c r="F3783" i="3"/>
  <c r="F3784" i="3"/>
  <c r="F3785" i="3"/>
  <c r="F3787" i="3"/>
  <c r="F3788" i="3"/>
  <c r="F3789" i="3"/>
  <c r="F3790" i="3"/>
  <c r="F3791" i="3"/>
  <c r="F3792" i="3"/>
  <c r="F3793" i="3"/>
  <c r="F3794" i="3"/>
  <c r="F3795" i="3"/>
  <c r="F3796" i="3"/>
  <c r="F3797" i="3"/>
  <c r="F3798" i="3"/>
  <c r="F3799" i="3"/>
  <c r="F3800" i="3"/>
  <c r="F3801" i="3"/>
  <c r="F3802" i="3"/>
  <c r="F3804" i="3"/>
  <c r="F3805" i="3"/>
  <c r="F3806" i="3"/>
  <c r="F3807" i="3"/>
  <c r="F3808" i="3"/>
  <c r="F3810" i="3"/>
  <c r="F3811" i="3"/>
  <c r="F3812" i="3"/>
  <c r="F3813" i="3"/>
  <c r="F3814" i="3"/>
  <c r="F3815" i="3"/>
  <c r="F3817" i="3"/>
  <c r="F3818" i="3"/>
  <c r="F3819" i="3"/>
  <c r="F3820" i="3"/>
  <c r="F3821" i="3"/>
  <c r="F3822" i="3"/>
  <c r="F3823" i="3"/>
  <c r="F3824" i="3"/>
  <c r="F3825" i="3"/>
  <c r="F3828" i="3"/>
  <c r="F3829" i="3"/>
  <c r="F3831" i="3"/>
  <c r="F3833" i="3"/>
  <c r="F3836" i="3"/>
  <c r="F3839" i="3"/>
  <c r="F3840" i="3"/>
  <c r="F3841" i="3"/>
  <c r="F3842" i="3"/>
  <c r="F3844" i="3"/>
  <c r="F3845" i="3"/>
  <c r="F3848" i="3"/>
  <c r="F3849" i="3"/>
  <c r="F3851" i="3"/>
  <c r="F3852" i="3"/>
  <c r="F3853" i="3"/>
  <c r="F3854" i="3"/>
  <c r="F3855" i="3"/>
  <c r="F3856" i="3"/>
  <c r="F3857" i="3"/>
  <c r="F3858" i="3"/>
  <c r="F3859" i="3"/>
  <c r="F3860" i="3"/>
  <c r="F3861" i="3"/>
  <c r="F3862" i="3"/>
  <c r="F3863" i="3"/>
  <c r="F3865" i="3"/>
  <c r="F3866" i="3"/>
  <c r="F3868" i="3"/>
  <c r="F3871" i="3"/>
  <c r="F3872" i="3"/>
  <c r="F3827" i="3"/>
  <c r="F3877" i="3"/>
  <c r="F3873" i="3"/>
  <c r="F3874" i="3"/>
  <c r="F3875" i="3"/>
  <c r="F3876" i="3"/>
  <c r="F3878" i="3"/>
  <c r="F3879" i="3"/>
  <c r="F3880" i="3"/>
  <c r="F3881" i="3"/>
  <c r="F3882" i="3"/>
  <c r="F3883" i="3"/>
  <c r="F3885" i="3"/>
  <c r="F3886" i="3"/>
  <c r="F3887" i="3"/>
  <c r="F3888" i="3"/>
  <c r="F3889" i="3"/>
  <c r="F3892" i="3"/>
  <c r="F3893" i="3"/>
  <c r="F3894" i="3"/>
  <c r="F3896" i="3"/>
  <c r="F3897" i="3"/>
  <c r="F3898" i="3"/>
  <c r="F3899" i="3"/>
  <c r="F3900" i="3"/>
  <c r="F3901" i="3"/>
  <c r="F3902" i="3"/>
  <c r="F3903" i="3"/>
  <c r="F3904" i="3"/>
  <c r="F3905" i="3"/>
  <c r="F3906" i="3"/>
  <c r="F3907" i="3"/>
  <c r="F3908" i="3"/>
  <c r="F3909" i="3"/>
  <c r="F3911" i="3"/>
  <c r="F3912" i="3"/>
  <c r="F3913" i="3"/>
  <c r="F3914" i="3"/>
  <c r="F3915" i="3"/>
  <c r="F3917" i="3"/>
  <c r="F3923" i="3"/>
  <c r="F3924" i="3"/>
  <c r="F3925" i="3"/>
  <c r="F3926" i="3"/>
  <c r="F3927" i="3"/>
  <c r="F3928" i="3"/>
  <c r="F3929" i="3"/>
  <c r="F3930" i="3"/>
  <c r="F3931" i="3"/>
  <c r="F3932" i="3"/>
  <c r="F3935" i="3"/>
  <c r="F3936" i="3"/>
  <c r="F3937" i="3"/>
  <c r="F3938" i="3"/>
  <c r="F3939" i="3"/>
  <c r="F3940" i="3"/>
  <c r="F3941" i="3"/>
  <c r="F3942" i="3"/>
  <c r="F3944" i="3"/>
  <c r="F3945" i="3"/>
  <c r="F3948" i="3"/>
  <c r="F3949" i="3"/>
  <c r="F3950" i="3"/>
  <c r="F3951" i="3"/>
  <c r="F3952" i="3"/>
  <c r="F3953" i="3"/>
  <c r="F3920" i="3"/>
  <c r="F3921" i="3"/>
  <c r="F3922" i="3"/>
  <c r="F3958" i="3"/>
  <c r="F3960" i="3"/>
  <c r="F3962" i="3"/>
  <c r="F3963" i="3"/>
  <c r="F3964"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6" i="3"/>
  <c r="F4007" i="3"/>
  <c r="F4008" i="3"/>
  <c r="F4010" i="3"/>
  <c r="F4011" i="3"/>
  <c r="F4012" i="3"/>
  <c r="F4013" i="3"/>
  <c r="F4014" i="3"/>
  <c r="F4015" i="3"/>
  <c r="F4016" i="3"/>
  <c r="F4017" i="3"/>
  <c r="F4018" i="3"/>
  <c r="F4019" i="3"/>
  <c r="F4020" i="3"/>
  <c r="F4021" i="3"/>
  <c r="F4024" i="3"/>
  <c r="F4025" i="3"/>
  <c r="F4026" i="3"/>
  <c r="F4027" i="3"/>
  <c r="F4029" i="3"/>
  <c r="F4030" i="3"/>
  <c r="F4031" i="3"/>
  <c r="F4032" i="3"/>
  <c r="F4033" i="3"/>
  <c r="F4034" i="3"/>
  <c r="F4035" i="3"/>
  <c r="F4038" i="3"/>
  <c r="F4039" i="3"/>
  <c r="F4040" i="3"/>
  <c r="F4041" i="3"/>
  <c r="F4042" i="3"/>
  <c r="F4044" i="3"/>
  <c r="F4047" i="3"/>
  <c r="F4048" i="3"/>
  <c r="F4049" i="3"/>
  <c r="F4051" i="3"/>
  <c r="F4052" i="3"/>
  <c r="F4053" i="3"/>
  <c r="F4054" i="3"/>
  <c r="F4057" i="3"/>
  <c r="F4058" i="3"/>
  <c r="F4059" i="3"/>
  <c r="F4060" i="3"/>
  <c r="F4063" i="3"/>
  <c r="F4064" i="3"/>
  <c r="F4065" i="3"/>
  <c r="F4066" i="3"/>
  <c r="F4067" i="3"/>
  <c r="F4068" i="3"/>
  <c r="F4069" i="3"/>
  <c r="F4070" i="3"/>
  <c r="F4071" i="3"/>
  <c r="F4072" i="3"/>
  <c r="F3965" i="3"/>
  <c r="F3966" i="3"/>
  <c r="F3967" i="3"/>
  <c r="F4073" i="3"/>
  <c r="F4081" i="3"/>
  <c r="F4082" i="3"/>
  <c r="F4087" i="3"/>
  <c r="F4088" i="3"/>
  <c r="F4090" i="3"/>
  <c r="F4091" i="3"/>
  <c r="F4092" i="3"/>
  <c r="F4093" i="3"/>
  <c r="F4095" i="3"/>
  <c r="F4096" i="3"/>
  <c r="F4097" i="3"/>
  <c r="F4098" i="3"/>
  <c r="F4099" i="3"/>
  <c r="F4100" i="3"/>
  <c r="F4101" i="3"/>
  <c r="F4102" i="3"/>
  <c r="F4103" i="3"/>
  <c r="F4104" i="3"/>
  <c r="F4105" i="3"/>
  <c r="F4106" i="3"/>
  <c r="F4107" i="3"/>
  <c r="F4108" i="3"/>
  <c r="F4109" i="3"/>
  <c r="F4111" i="3"/>
  <c r="F4112" i="3"/>
  <c r="F4113" i="3"/>
  <c r="F4114" i="3"/>
  <c r="F4115" i="3"/>
  <c r="F4116" i="3"/>
  <c r="F4117" i="3"/>
  <c r="F4118" i="3"/>
  <c r="F4119" i="3"/>
  <c r="F4120" i="3"/>
  <c r="F4121" i="3"/>
  <c r="F4122" i="3"/>
  <c r="F4123" i="3"/>
  <c r="F4124" i="3"/>
  <c r="F4125"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075" i="3"/>
  <c r="F4076" i="3"/>
  <c r="F4077" i="3"/>
  <c r="F4163" i="3"/>
  <c r="F4164" i="3"/>
  <c r="F4166" i="3"/>
  <c r="F4167" i="3"/>
  <c r="F4168" i="3"/>
  <c r="F4169" i="3"/>
  <c r="F4170" i="3"/>
  <c r="F4171" i="3"/>
  <c r="F4172" i="3"/>
  <c r="F4173" i="3"/>
  <c r="F4174" i="3"/>
  <c r="F4175" i="3"/>
  <c r="F4176" i="3"/>
  <c r="F4162" i="3"/>
  <c r="F4177" i="3"/>
  <c r="F4178" i="3"/>
  <c r="F4179" i="3"/>
  <c r="F4180" i="3"/>
  <c r="F4182" i="3"/>
  <c r="F4183" i="3"/>
  <c r="F4186" i="3"/>
  <c r="F4187" i="3"/>
  <c r="F4188" i="3"/>
  <c r="F4189" i="3"/>
  <c r="F4192" i="3"/>
  <c r="F4194" i="3"/>
  <c r="F4195" i="3"/>
  <c r="F4184" i="3"/>
  <c r="F4197" i="3"/>
  <c r="F4198" i="3"/>
  <c r="F4200" i="3"/>
  <c r="F4201" i="3"/>
  <c r="F4196" i="3"/>
  <c r="F4203" i="3"/>
  <c r="F3553" i="3"/>
  <c r="F3554" i="3"/>
  <c r="F3555" i="3"/>
  <c r="F3557" i="3"/>
  <c r="F3558" i="3"/>
  <c r="F3559" i="3"/>
  <c r="F3560" i="3"/>
  <c r="F3561" i="3"/>
  <c r="F3562" i="3"/>
  <c r="A1" i="1"/>
  <c r="J2" i="2"/>
  <c r="J3" i="2"/>
  <c r="J4" i="2"/>
  <c r="J5" i="2"/>
  <c r="J6" i="2"/>
  <c r="J7" i="2"/>
  <c r="J8" i="2"/>
  <c r="J9" i="2"/>
  <c r="J10" i="2"/>
  <c r="J11" i="2"/>
  <c r="J1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40" i="2"/>
  <c r="D41" i="2"/>
  <c r="D42" i="2"/>
  <c r="D43" i="2"/>
  <c r="D44" i="2"/>
  <c r="D45" i="2"/>
  <c r="D46" i="2"/>
  <c r="D47" i="2"/>
  <c r="D48" i="2"/>
  <c r="D49" i="2"/>
  <c r="D50" i="2"/>
  <c r="D51" i="2"/>
  <c r="D52" i="2"/>
  <c r="D53" i="2"/>
  <c r="D54" i="2"/>
  <c r="D55" i="2"/>
  <c r="D56" i="2"/>
  <c r="D57" i="2"/>
  <c r="D58" i="2"/>
  <c r="D59" i="2"/>
  <c r="D60" i="2"/>
  <c r="D61" i="2"/>
  <c r="D62" i="2"/>
  <c r="D63" i="2"/>
  <c r="I2" i="2"/>
  <c r="I3" i="2"/>
  <c r="I4" i="2"/>
  <c r="I5" i="2"/>
  <c r="I6" i="2"/>
  <c r="I7" i="2"/>
  <c r="I8" i="2"/>
  <c r="I9" i="2"/>
  <c r="I10" i="2"/>
  <c r="I11" i="2"/>
  <c r="I12" i="2"/>
  <c r="B4" i="6"/>
  <c r="H3" i="6"/>
  <c r="H11" i="6"/>
  <c r="G9" i="6"/>
  <c r="H6" i="6"/>
  <c r="H4" i="6"/>
  <c r="G2" i="6"/>
  <c r="G10" i="6"/>
  <c r="G4" i="6"/>
  <c r="G5" i="6"/>
  <c r="H8" i="6"/>
  <c r="G6" i="6"/>
  <c r="H5" i="6"/>
  <c r="G3" i="6"/>
  <c r="G11" i="6"/>
  <c r="H9" i="6"/>
  <c r="G7" i="6"/>
  <c r="H2" i="6"/>
  <c r="H10" i="6"/>
  <c r="G8" i="6"/>
  <c r="H7" i="6"/>
  <c r="B6" i="6" l="1"/>
  <c r="B5" i="6"/>
  <c r="B12" i="6"/>
  <c r="B9" i="6"/>
  <c r="B10" i="6"/>
  <c r="B7" i="6"/>
  <c r="B8" i="6"/>
  <c r="B11" i="6"/>
</calcChain>
</file>

<file path=xl/comments1.xml><?xml version="1.0" encoding="utf-8"?>
<comments xmlns="http://schemas.openxmlformats.org/spreadsheetml/2006/main">
  <authors>
    <author>Hornfischer, Daniel</author>
  </authors>
  <commentList>
    <comment ref="B2" authorId="0" shapeId="0">
      <text>
        <r>
          <rPr>
            <sz val="10"/>
            <color rgb="FF000000"/>
            <rFont val="Tahoma"/>
            <family val="2"/>
          </rPr>
          <t>Auswahl des Hauptprozesses aus der BPML</t>
        </r>
      </text>
    </comment>
    <comment ref="C2" authorId="0" shapeId="0">
      <text>
        <r>
          <rPr>
            <sz val="10"/>
            <color rgb="FF000000"/>
            <rFont val="Tahoma"/>
            <family val="2"/>
          </rPr>
          <t xml:space="preserve">Falls der Hauptprozess differenziert werden muss, kann der Subprozess ausgewählt werden </t>
        </r>
      </text>
    </comment>
    <comment ref="D2" authorId="0" shapeId="0">
      <text>
        <r>
          <rPr>
            <sz val="10"/>
            <color rgb="FF000000"/>
            <rFont val="Tahoma"/>
            <family val="2"/>
          </rPr>
          <t xml:space="preserve">Bezeichnung des Prozessschritts oder der Funktion, die relevant für die Transformation nach S/4 ist. Unter Umständen ist dies auch Non-SAP </t>
        </r>
      </text>
    </comment>
    <comment ref="E2" authorId="0" shapeId="0">
      <text>
        <r>
          <rPr>
            <sz val="10"/>
            <color rgb="FF000000"/>
            <rFont val="Tahoma"/>
            <family val="2"/>
          </rPr>
          <t>TP, welches sich um den BTT Eintrag kümmert. Falls das aus dem Hauptprozess automatisch zugeordnete TP nicht passt, kann das TP in der nächsten Spalte manuell geändert werden</t>
        </r>
      </text>
    </comment>
    <comment ref="G2" authorId="0" shapeId="0">
      <text>
        <r>
          <rPr>
            <sz val="10"/>
            <color rgb="FF000000"/>
            <rFont val="Tahoma"/>
            <family val="2"/>
          </rPr>
          <t>falls notwendig kann die betroffene OE hinterlegt werden zur filterbaren Kommunikation
Diese Spalte ist Wunsch einzelner TPs und ggf. nicht durchgängig gepflegt.</t>
        </r>
      </text>
    </comment>
    <comment ref="H2" authorId="0" shapeId="0">
      <text>
        <r>
          <rPr>
            <sz val="10"/>
            <color rgb="FF000000"/>
            <rFont val="Tahoma"/>
            <family val="2"/>
          </rPr>
          <t>Auswahl des zugeordneten SAP Moduls. Ggf. mit Unterstützung von Anwenderbetreuer
Bei technisch eindeutig zuordnenbaren Transaktionen ist das Modul bereits in der Tabelle "Transaktionen" zu finden</t>
        </r>
      </text>
    </comment>
    <comment ref="I2" authorId="0" shapeId="0">
      <text>
        <r>
          <rPr>
            <sz val="10"/>
            <color rgb="FF000000"/>
            <rFont val="Tahoma"/>
            <family val="2"/>
          </rPr>
          <t>Transaktionscode oder Platzhalter am Ende der Auswahlliste. Ggf. mit Unterstützung des Anwendungsbetreuers</t>
        </r>
      </text>
    </comment>
    <comment ref="K2" authorId="0" shapeId="0">
      <text>
        <r>
          <rPr>
            <sz val="10"/>
            <color rgb="FF000000"/>
            <rFont val="Tahoma"/>
            <family val="2"/>
          </rPr>
          <t>Falls notwendig zur Pflege von Abhängigkeiten oder alternativen Transaktionen, falls mehrere mit Komma trennen</t>
        </r>
      </text>
    </comment>
    <comment ref="L2" authorId="0" shapeId="0">
      <text>
        <r>
          <rPr>
            <sz val="10"/>
            <color rgb="FF000000"/>
            <rFont val="Tahoma"/>
            <family val="2"/>
          </rPr>
          <t>Bereits im Altsystem verwendete FIORI App hier benennen</t>
        </r>
      </text>
    </comment>
    <comment ref="M2" authorId="0" shapeId="0">
      <text>
        <r>
          <rPr>
            <sz val="10"/>
            <color rgb="FF000000"/>
            <rFont val="Tahoma"/>
            <family val="2"/>
          </rPr>
          <t xml:space="preserve">Zugehörige relevante Z-Entwicklung hier benennen, z. B. Programme, BAdIs,... </t>
        </r>
        <r>
          <rPr>
            <sz val="10"/>
            <color rgb="FF000000"/>
            <rFont val="Calibri"/>
            <family val="2"/>
            <scheme val="minor"/>
          </rPr>
          <t>Ggf</t>
        </r>
        <r>
          <rPr>
            <sz val="10.5"/>
            <color rgb="FF000000"/>
            <rFont val="Calibri"/>
            <family val="2"/>
            <scheme val="minor"/>
          </rPr>
          <t>. mit Unterstützung des Anwendungsbetreuers</t>
        </r>
        <r>
          <rPr>
            <sz val="10.5"/>
            <color rgb="FF000000"/>
            <rFont val="Calibri"/>
            <family val="2"/>
            <scheme val="minor"/>
          </rPr>
          <t xml:space="preserve"> </t>
        </r>
      </text>
    </comment>
    <comment ref="N2" authorId="0" shapeId="0">
      <text>
        <r>
          <rPr>
            <sz val="10"/>
            <color rgb="FF000000"/>
            <rFont val="Tahoma"/>
            <family val="2"/>
          </rPr>
          <t>Falls ein AddOn genutzt wird, zB als UI, hier benennen</t>
        </r>
      </text>
    </comment>
    <comment ref="O2" authorId="0" shapeId="0">
      <text>
        <r>
          <rPr>
            <sz val="10"/>
            <color rgb="FF000000"/>
            <rFont val="Tahoma"/>
            <family val="2"/>
          </rPr>
          <t>Pflegen, ob die Funktion digital signiert ist</t>
        </r>
      </text>
    </comment>
    <comment ref="P2" authorId="0" shapeId="0">
      <text>
        <r>
          <rPr>
            <sz val="10"/>
            <color rgb="FF000000"/>
            <rFont val="Tahoma"/>
            <family val="2"/>
          </rPr>
          <t xml:space="preserve">Relevanten Workflow benennen, soweit bekannt
</t>
        </r>
        <r>
          <rPr>
            <sz val="10"/>
            <color rgb="FF000000"/>
            <rFont val="Tahoma"/>
            <family val="2"/>
          </rPr>
          <t>Ggf. mit Unterstützung durch Anwendungsbetreuer</t>
        </r>
      </text>
    </comment>
    <comment ref="Q2" authorId="0" shapeId="0">
      <text>
        <r>
          <rPr>
            <sz val="10"/>
            <color rgb="FF000000"/>
            <rFont val="Calibri"/>
            <family val="2"/>
            <scheme val="minor"/>
          </rPr>
          <t>Relevante Business Function benennen, soweit bekannt</t>
        </r>
        <r>
          <rPr>
            <sz val="4"/>
            <color rgb="FF000000"/>
            <rFont val="Calibri"/>
            <family val="2"/>
            <scheme val="minor"/>
          </rPr>
          <t xml:space="preserve">
</t>
        </r>
        <r>
          <rPr>
            <sz val="10"/>
            <color rgb="FF000000"/>
            <rFont val="Calibri"/>
            <family val="2"/>
            <scheme val="minor"/>
          </rPr>
          <t>Ggf. mit Unterstützung durch Anwendungsbetreuer</t>
        </r>
      </text>
    </comment>
    <comment ref="R2" authorId="0" shapeId="0">
      <text>
        <r>
          <rPr>
            <sz val="10"/>
            <color rgb="FF000000"/>
            <rFont val="Tahoma"/>
            <family val="2"/>
          </rPr>
          <t>Auswahl der Schnittstelle (Mapping auf technischer Ebene findet nicht im BTT statt)
Bei Bedarf andere Systeme ergänzen unter "Schnittstellen"</t>
        </r>
      </text>
    </comment>
    <comment ref="S2" authorId="0" shapeId="0">
      <text>
        <r>
          <rPr>
            <sz val="10"/>
            <color rgb="FF000000"/>
            <rFont val="Tahoma"/>
            <family val="2"/>
          </rPr>
          <t>Falls notwendig zur Pflege von Abhängigkeiten oder alternativen/weiteren Schnittstellen, falls mehrere mit Komma trennen</t>
        </r>
      </text>
    </comment>
    <comment ref="T2" authorId="0" shapeId="0">
      <text>
        <r>
          <rPr>
            <sz val="10"/>
            <color rgb="FF000000"/>
            <rFont val="Tahoma"/>
            <family val="2"/>
          </rPr>
          <t>Auswahl ob und wenn ja welche Art von Output relevant ist</t>
        </r>
      </text>
    </comment>
    <comment ref="U2" authorId="0" shapeId="0">
      <text>
        <r>
          <rPr>
            <sz val="10"/>
            <color rgb="FF000000"/>
            <rFont val="Tahoma"/>
            <family val="2"/>
          </rPr>
          <t>Auswahl des Formulars anhand der Formularliste soweit bekannt</t>
        </r>
      </text>
    </comment>
    <comment ref="W2" authorId="0" shapeId="0">
      <text>
        <r>
          <rPr>
            <sz val="10"/>
            <color rgb="FF000000"/>
            <rFont val="Tahoma"/>
            <family val="2"/>
          </rPr>
          <t>Pflegen falls "Art des Outputs" = "weiterer"</t>
        </r>
      </text>
    </comment>
    <comment ref="X2" authorId="0" shapeId="0">
      <text>
        <r>
          <rPr>
            <sz val="10"/>
            <color rgb="FF000000"/>
            <rFont val="Tahoma"/>
            <family val="2"/>
          </rPr>
          <t>Pflegen, ob die Funktion Relevanz für das Org Management besitzt</t>
        </r>
      </text>
    </comment>
    <comment ref="Y2" authorId="0" shapeId="0">
      <text>
        <r>
          <rPr>
            <sz val="10"/>
            <color rgb="FF000000"/>
            <rFont val="Tahoma"/>
            <family val="2"/>
          </rPr>
          <t>Hier können z. B. Ideen zur Transformation bereits notiert werden</t>
        </r>
      </text>
    </comment>
    <comment ref="Z2" authorId="0" shapeId="0">
      <text>
        <r>
          <rPr>
            <sz val="10"/>
            <color rgb="FF000000"/>
            <rFont val="Tahoma"/>
            <family val="2"/>
          </rPr>
          <t>Priorisierung der Einträge durch die TPL</t>
        </r>
      </text>
    </comment>
    <comment ref="AA2" authorId="0" shapeId="0">
      <text>
        <r>
          <rPr>
            <sz val="10"/>
            <color rgb="FF000000"/>
            <rFont val="Tahoma"/>
            <family val="2"/>
          </rPr>
          <t>Falls im IST kein SAP Standard genutzt wurde, wird hier gepflegt, ob ein Wechsel im Rahmen der Transformation erfolgen soll</t>
        </r>
      </text>
    </comment>
    <comment ref="AB2" authorId="0" shapeId="0">
      <text>
        <r>
          <rPr>
            <sz val="10"/>
            <color rgb="FF000000"/>
            <rFont val="Tahoma"/>
            <family val="2"/>
          </rPr>
          <t>Falls im IST der SAP Stasndard genutzt wurde, wird hier gepflegt, ob es Änderungen mit S/4 gibt</t>
        </r>
      </text>
    </comment>
    <comment ref="AC2" authorId="0" shapeId="0">
      <text>
        <r>
          <rPr>
            <sz val="10"/>
            <color rgb="FF000000"/>
            <rFont val="Tahoma"/>
            <family val="2"/>
          </rPr>
          <t>Pflege relevanter/passender SAP Best Practices im Rahmen der UX Journey</t>
        </r>
      </text>
    </comment>
    <comment ref="AD2" authorId="0" shapeId="0">
      <text>
        <r>
          <rPr>
            <sz val="10"/>
            <color rgb="FF000000"/>
            <rFont val="Tahoma"/>
            <family val="2"/>
          </rPr>
          <t>Auswahl der Ziel Benutzeroberfläche</t>
        </r>
      </text>
    </comment>
    <comment ref="AE2" authorId="0" shapeId="0">
      <text>
        <r>
          <rPr>
            <sz val="10"/>
            <color rgb="FF000000"/>
            <rFont val="Tahoma"/>
            <family val="2"/>
          </rPr>
          <t>Falls sich eine im IST verwendete Transaktion im S/4 ändert, kann diese hier gepflegt werden</t>
        </r>
      </text>
    </comment>
    <comment ref="AF2" authorId="0" shapeId="0">
      <text>
        <r>
          <rPr>
            <sz val="10"/>
            <color rgb="FF000000"/>
            <rFont val="Tahoma"/>
            <family val="2"/>
          </rPr>
          <t>Benennung der zu verwendenden FIORI App im Ziel</t>
        </r>
      </text>
    </comment>
    <comment ref="AG2" authorId="0" shapeId="0">
      <text>
        <r>
          <rPr>
            <sz val="10"/>
            <color rgb="FF000000"/>
            <rFont val="Tahoma"/>
            <family val="2"/>
          </rPr>
          <t>Falls eine Eigenentwicklung im IST genutzt wurde, ist hier zu pflegen, ob diese überarbeitet werden muss</t>
        </r>
      </text>
    </comment>
    <comment ref="AH2" authorId="0" shapeId="0">
      <text>
        <r>
          <rPr>
            <sz val="10"/>
            <color rgb="FF000000"/>
            <rFont val="Tahoma"/>
            <family val="2"/>
          </rPr>
          <t>Pflege ob eine verwendete Schnittstelle S/4 unterstützt (falls bekannt) als Input für den Stream Technik</t>
        </r>
      </text>
    </comment>
    <comment ref="AI2" authorId="0" shapeId="0">
      <text>
        <r>
          <rPr>
            <sz val="10"/>
            <color rgb="FF000000"/>
            <rFont val="Tahoma"/>
            <family val="2"/>
          </rPr>
          <t>Ist der Eintrag relevant für das Grobkonzept? In der Regel "ja"</t>
        </r>
      </text>
    </comment>
    <comment ref="AJ2" authorId="0" shapeId="0">
      <text>
        <r>
          <rPr>
            <sz val="10"/>
            <color rgb="FF000000"/>
            <rFont val="Tahoma"/>
            <family val="2"/>
          </rPr>
          <t>Ist der Eintrag relevant für eine Feinkonzipierung? In der Regel "Ja" wenn es Veränderungen hinsichtlich Customizing oder Entwicklung gibt</t>
        </r>
      </text>
    </comment>
  </commentList>
</comments>
</file>

<file path=xl/sharedStrings.xml><?xml version="1.0" encoding="utf-8"?>
<sst xmlns="http://schemas.openxmlformats.org/spreadsheetml/2006/main" count="27441" uniqueCount="10205">
  <si>
    <t>Hauptprozess</t>
  </si>
  <si>
    <t>Subprozess</t>
  </si>
  <si>
    <t>Verantwortliches TP</t>
  </si>
  <si>
    <t>FI</t>
  </si>
  <si>
    <t>IH</t>
  </si>
  <si>
    <t>BLQ</t>
  </si>
  <si>
    <t>Transaktionen</t>
  </si>
  <si>
    <t>IH01</t>
  </si>
  <si>
    <t>FI03</t>
  </si>
  <si>
    <t>ZPM35</t>
  </si>
  <si>
    <t>Discover-Phase: Zuordnung Ist-Transaktion zu Hauptprozess und Anreichern Informationen bis 11/2023</t>
  </si>
  <si>
    <t>ARIS-ID</t>
  </si>
  <si>
    <t>Zugeordneter Hauptprozess</t>
  </si>
  <si>
    <t>TP aus Hauptprozess</t>
  </si>
  <si>
    <t>Bearbeitung und Prüfung von Eingangsrechnungen</t>
  </si>
  <si>
    <t>HANA0710</t>
  </si>
  <si>
    <t>Rechnung erfassen</t>
  </si>
  <si>
    <t>Rechnung bearbeiten</t>
  </si>
  <si>
    <t>Rechnung prüfen</t>
  </si>
  <si>
    <t>Rechnung buchen</t>
  </si>
  <si>
    <t>Kontokorrent pflegen</t>
  </si>
  <si>
    <t>HANA0720</t>
  </si>
  <si>
    <t>Mahnungen bearbeiten</t>
  </si>
  <si>
    <t>HANA0730</t>
  </si>
  <si>
    <t>Anlagenzugang</t>
  </si>
  <si>
    <t>Anlagen umsetzen</t>
  </si>
  <si>
    <t>Anlageninventur</t>
  </si>
  <si>
    <t>Anlagenabgang</t>
  </si>
  <si>
    <t>Rahmenvertrag anlegen</t>
  </si>
  <si>
    <t>Rahmenvertrag ändern</t>
  </si>
  <si>
    <t>Rahmenverträge managen</t>
  </si>
  <si>
    <t>Lieferantenbeurteilung</t>
  </si>
  <si>
    <t>Katalogmanagement</t>
  </si>
  <si>
    <t>Nachtragsmanagement</t>
  </si>
  <si>
    <t>Reporting</t>
  </si>
  <si>
    <t>Dokumentation/Archivierung</t>
  </si>
  <si>
    <t>Zahlungsverkehr</t>
  </si>
  <si>
    <t>Fördermittel</t>
  </si>
  <si>
    <t>Fremdfinanzierung</t>
  </si>
  <si>
    <t>Cashmanagement</t>
  </si>
  <si>
    <t>Konzernfinanzierung</t>
  </si>
  <si>
    <t>Geräteverwaltung</t>
  </si>
  <si>
    <t>Kalkulation</t>
  </si>
  <si>
    <t>Bedarfsanalyse, -ermittlung und Assetmanagement</t>
  </si>
  <si>
    <t>Investitionsplanung</t>
  </si>
  <si>
    <t>Wirtschaftlichkeit für Investitionen betrachten</t>
  </si>
  <si>
    <t>Investitionsplan erstellen</t>
  </si>
  <si>
    <t>Investitionsprognose erstellen</t>
  </si>
  <si>
    <t>Investitionen controllen</t>
  </si>
  <si>
    <t>Gewährleistungsabwicklung</t>
  </si>
  <si>
    <t>Ausführungsplanung</t>
  </si>
  <si>
    <t>Flächenmanagement</t>
  </si>
  <si>
    <t>Lagerdisposition</t>
  </si>
  <si>
    <t>Bestandsführung</t>
  </si>
  <si>
    <t>Bewertung Lagermaterial</t>
  </si>
  <si>
    <t>Beteiligungen</t>
  </si>
  <si>
    <t>Berichtswesen</t>
  </si>
  <si>
    <t>Steuern deklarieren</t>
  </si>
  <si>
    <t>Jahresabschluss</t>
  </si>
  <si>
    <t>Archivierung</t>
  </si>
  <si>
    <t>SAP Basis</t>
  </si>
  <si>
    <t>Stammdaten</t>
  </si>
  <si>
    <t>HL</t>
  </si>
  <si>
    <t>NL</t>
  </si>
  <si>
    <t>verwendet in BTT</t>
  </si>
  <si>
    <t>/HOAG/AAAZ</t>
  </si>
  <si>
    <t>Avise: Avisanzeige</t>
  </si>
  <si>
    <t>/HOAG/AABA</t>
  </si>
  <si>
    <t>Avise: Buchungseinstellungen</t>
  </si>
  <si>
    <t>/HOAG/AAEI</t>
  </si>
  <si>
    <t>Avise: Dateiexport IS-U</t>
  </si>
  <si>
    <t>/HOAG/AAEXPSD</t>
  </si>
  <si>
    <t>Avise: Stammdatenexport</t>
  </si>
  <si>
    <t>/HOAG/AAFE</t>
  </si>
  <si>
    <t>Avise: Flexibler Export</t>
  </si>
  <si>
    <t>/HOAG/AALD</t>
  </si>
  <si>
    <t>Avise: Avise löschen (Dialog)</t>
  </si>
  <si>
    <t>/HOAG/AAMO</t>
  </si>
  <si>
    <t>AutoBank: Avismonitor</t>
  </si>
  <si>
    <t>/HOAG/AAPB</t>
  </si>
  <si>
    <t>Avise: Parameter für autom. Import</t>
  </si>
  <si>
    <t>/HOAG/AAPP</t>
  </si>
  <si>
    <t>Avise: Nachbearbeitung</t>
  </si>
  <si>
    <t>/HOAG/AARE</t>
  </si>
  <si>
    <t>Avise: Regulierer</t>
  </si>
  <si>
    <t>/HOAG/AASC</t>
  </si>
  <si>
    <t>Avise: Systemcustomizing</t>
  </si>
  <si>
    <t>/HOAG/AASE</t>
  </si>
  <si>
    <t>Avise: Schnellerfassung</t>
  </si>
  <si>
    <t>/HOAG/ABAJ</t>
  </si>
  <si>
    <t>AutoBank: Anzeigen IS-U Dateijournal</t>
  </si>
  <si>
    <t>/HOAG/ABCU</t>
  </si>
  <si>
    <t>Einstellungen Umsetzungstabelle</t>
  </si>
  <si>
    <t>/HOAG/ABEP</t>
  </si>
  <si>
    <t>AutoBank: Exportprofile, -sequenzen</t>
  </si>
  <si>
    <t>/HOAG/ABFF</t>
  </si>
  <si>
    <t>Funktionsbausteine definieren</t>
  </si>
  <si>
    <t>/HOAG/ABIDM</t>
  </si>
  <si>
    <t>Autobank: Intraday Monitor</t>
  </si>
  <si>
    <t>/HOAG/ABOB</t>
  </si>
  <si>
    <t>AutoBank: Ordnungsbegriffe Reporting</t>
  </si>
  <si>
    <t>/HOAG/ABPS</t>
  </si>
  <si>
    <t>AutoBank: Prüfsequenzen</t>
  </si>
  <si>
    <t>/HOAG/ABSA</t>
  </si>
  <si>
    <t>Smart Maint. FF-Abgl.fld.</t>
  </si>
  <si>
    <t>/HOAG/ABUI</t>
  </si>
  <si>
    <t>Importprogramm zur Umsetzungstabelle</t>
  </si>
  <si>
    <t>/HOAG/ABUM</t>
  </si>
  <si>
    <t>Autobank: Umsetzungstabelle (Werte)</t>
  </si>
  <si>
    <t>/HOAG/ABUO</t>
  </si>
  <si>
    <t>Einstell. zur Umsetzung über OP</t>
  </si>
  <si>
    <t>/HOAG/ABUP</t>
  </si>
  <si>
    <t>Autobank: Updatestep-Protokoll</t>
  </si>
  <si>
    <t>/HOAG/ABUPD</t>
  </si>
  <si>
    <t>Datenbank-Update</t>
  </si>
  <si>
    <t>/HOAG/AB_NUTZER</t>
  </si>
  <si>
    <t>Autobank: Benutzereinstellungen</t>
  </si>
  <si>
    <t>/HOAG/AKAA</t>
  </si>
  <si>
    <t>Kontoauszüge: Ausschl. Abs.bankverb.</t>
  </si>
  <si>
    <t>/HOAG/AKAB</t>
  </si>
  <si>
    <t>Kontoauszüge: Absenderbankverbindung</t>
  </si>
  <si>
    <t>/HOAG/AKAR</t>
  </si>
  <si>
    <t>Kontoauszüge: Restantenabstimmung</t>
  </si>
  <si>
    <t>/HOAG/AKBA</t>
  </si>
  <si>
    <t>AK: Partnerbanken</t>
  </si>
  <si>
    <t>/HOAG/AKDI</t>
  </si>
  <si>
    <t>Kontoauszüge: Nachbuchen Auszug</t>
  </si>
  <si>
    <t>/HOAG/AKEI</t>
  </si>
  <si>
    <t>Kontoauszüge: Dateiexport IS-U</t>
  </si>
  <si>
    <t>/HOAG/AKEXPSD</t>
  </si>
  <si>
    <t>Kontoauszüge: Stammdatenexport</t>
  </si>
  <si>
    <t>/HOAG/AKF1</t>
  </si>
  <si>
    <t>Kontoauszüge:Feinfilter "Wertesuche"</t>
  </si>
  <si>
    <t>/HOAG/AKF2</t>
  </si>
  <si>
    <t>Kontoausz.:Feinfilter "Absenderbank"</t>
  </si>
  <si>
    <t>/HOAG/AKF3</t>
  </si>
  <si>
    <t>Kontoausz.: Feinfilter "OP-Abgleich"</t>
  </si>
  <si>
    <t>/HOAG/AKF4</t>
  </si>
  <si>
    <t>Kontoausz.:Feinfilter "Avisverknüpf"</t>
  </si>
  <si>
    <t>/HOAG/AKFB</t>
  </si>
  <si>
    <t>Kontoauszüge: Konsistenz - Report</t>
  </si>
  <si>
    <t>/HOAG/AKGF</t>
  </si>
  <si>
    <t>Kontoauszüge: Grobfilter</t>
  </si>
  <si>
    <t>/HOAG/AKGFSTAT</t>
  </si>
  <si>
    <t>Grobfilter: Status pflegen</t>
  </si>
  <si>
    <t>/HOAG/AKKPI</t>
  </si>
  <si>
    <t>KPI - Monitor</t>
  </si>
  <si>
    <t>/HOAG/AKMDM</t>
  </si>
  <si>
    <t>Kontoauszüge: Stammdatenpflege</t>
  </si>
  <si>
    <t>/HOAG/AKPA</t>
  </si>
  <si>
    <t>Kontoauszüge: Protokollauswertung</t>
  </si>
  <si>
    <t>/HOAG/AKPC</t>
  </si>
  <si>
    <t>Kontoauszüge: Performance-Cockpit</t>
  </si>
  <si>
    <t>/HOAG/AKPE</t>
  </si>
  <si>
    <t>Einstellungen der Protokollierung</t>
  </si>
  <si>
    <t>/HOAG/AKPP</t>
  </si>
  <si>
    <t>Kontoauszüge: Nachbearbeitung</t>
  </si>
  <si>
    <t>/HOAG/AKRA</t>
  </si>
  <si>
    <t>Kontoauszüge: Restantenausgleich</t>
  </si>
  <si>
    <t>/HOAG/AKRK</t>
  </si>
  <si>
    <t>Kontoauszüge: Restantenkonten</t>
  </si>
  <si>
    <t>/HOAG/AKRL</t>
  </si>
  <si>
    <t>Kontoausz.:Stammdaten für Rückläufer</t>
  </si>
  <si>
    <t>/HOAG/AKRP</t>
  </si>
  <si>
    <t>Kontoausz.:Einstellg.Restverarbeitg.</t>
  </si>
  <si>
    <t>/HOAG/AKRS</t>
  </si>
  <si>
    <t>AK: Restverarb. / Abstimmbuchungen</t>
  </si>
  <si>
    <t>/HOAG/AKR_AZPOB</t>
  </si>
  <si>
    <t>AK:Auszugs-Pos. n. Ordnungsbegriffen</t>
  </si>
  <si>
    <t>/HOAG/AKR_AZPOB_N</t>
  </si>
  <si>
    <t>/HOAG/AKR_BUCHINFO</t>
  </si>
  <si>
    <t>Buchungsinformationen</t>
  </si>
  <si>
    <t>/HOAG/AKR_BUZA</t>
  </si>
  <si>
    <t>AK: Buchungen nach Zahlungsart</t>
  </si>
  <si>
    <t>/HOAG/AKR_MRBELEG</t>
  </si>
  <si>
    <t>AK: Maintenance Report Anzeige Buch.</t>
  </si>
  <si>
    <t>/HOAG/AKR_OPNB</t>
  </si>
  <si>
    <t>AK:Report unvollst. gebuchte Umsätze</t>
  </si>
  <si>
    <t>/HOAG/AKR_RUELA</t>
  </si>
  <si>
    <t>AK: unvollst. geb. Rücklastschriften</t>
  </si>
  <si>
    <t>/HOAG/AKR_SAPUSER</t>
  </si>
  <si>
    <t>Kto: Manuelle Buchungen pro User</t>
  </si>
  <si>
    <t>/HOAG/AKR_STAT</t>
  </si>
  <si>
    <t>Kontoausz.:Statistische Auswertungen</t>
  </si>
  <si>
    <t>/HOAG/AKR_STATDKS</t>
  </si>
  <si>
    <t>Verteilung der D/K/S-Zahlungen</t>
  </si>
  <si>
    <t>/HOAG/AKR_VERARBPROT</t>
  </si>
  <si>
    <t>AK: Verarbeitungsprotokoll anzeigen</t>
  </si>
  <si>
    <t>/HOAG/AKR_ZVK</t>
  </si>
  <si>
    <t>Kontoauszüge: Rücküberweisungen</t>
  </si>
  <si>
    <t>/HOAG/AKSB</t>
  </si>
  <si>
    <t>AK: Zahlungsart für Summenbuchungen</t>
  </si>
  <si>
    <t>/HOAG/AKSC</t>
  </si>
  <si>
    <t>Kontoauszüge: Systemcustomizing</t>
  </si>
  <si>
    <t>/HOAG/AKSDGF</t>
  </si>
  <si>
    <t>AK: Stammdatenpflege - Grobfilter</t>
  </si>
  <si>
    <t>/HOAG/AKSDZA</t>
  </si>
  <si>
    <t>AK: Stammdatenpflege - Zahlungsarten</t>
  </si>
  <si>
    <t>/HOAG/AKSM</t>
  </si>
  <si>
    <t>SmartMaintenance: Regelmonitor</t>
  </si>
  <si>
    <t>/HOAG/AKSY</t>
  </si>
  <si>
    <t>Kontoauszüge: Einstellungen</t>
  </si>
  <si>
    <t>/HOAG/AKTS</t>
  </si>
  <si>
    <t>Kontoauszüge: Buchungslogik testen</t>
  </si>
  <si>
    <t>/HOAG/AKZA</t>
  </si>
  <si>
    <t>Kontoauszüge: Zahlungsarten</t>
  </si>
  <si>
    <t>/HOAG/AK_CHECK_ML</t>
  </si>
  <si>
    <t>Prüfung Geldwäsche</t>
  </si>
  <si>
    <t>/HOAG/AK_KONSISTENZ</t>
  </si>
  <si>
    <t>Kontoauszüge: Belegkonsistenzprüfung</t>
  </si>
  <si>
    <t>/HOAG/AK_STATKO</t>
  </si>
  <si>
    <t>Kontoauszüge: Statistik-Kontoauszug</t>
  </si>
  <si>
    <t>/HOAG/ARRE</t>
  </si>
  <si>
    <t>Recherche: Kontoauszüge</t>
  </si>
  <si>
    <t>/HOAG/BUG</t>
  </si>
  <si>
    <t>AutoBank: Buchungsgruppen definieren</t>
  </si>
  <si>
    <t>/HOAG/B_JL_ANALYSER</t>
  </si>
  <si>
    <t>Job-Log-Analyser</t>
  </si>
  <si>
    <t>/HOAG/B_MD11</t>
  </si>
  <si>
    <t>Prozessfunktionen</t>
  </si>
  <si>
    <t>/HOAG/B_MD1_NEU</t>
  </si>
  <si>
    <t>Destinationen</t>
  </si>
  <si>
    <t>/HOAG/B_MD2</t>
  </si>
  <si>
    <t>Status</t>
  </si>
  <si>
    <t>/HOAG/B_MD3N</t>
  </si>
  <si>
    <t>Buchungskreis-Pool</t>
  </si>
  <si>
    <t>/HOAG/B_MD4</t>
  </si>
  <si>
    <t>Bankkonten-Pool</t>
  </si>
  <si>
    <t>/HOAG/B_MD4_NEU</t>
  </si>
  <si>
    <t>Hausbanken-Pool</t>
  </si>
  <si>
    <t>/HOAG/B_MDCHK_QUALIT</t>
  </si>
  <si>
    <t>Stammdaten-Qualitiät</t>
  </si>
  <si>
    <t>/HOAG/B_MDMIGRATION</t>
  </si>
  <si>
    <t>SAP-Stammdaten-Übernahme</t>
  </si>
  <si>
    <t>/HOAG/B_MD_EINST</t>
  </si>
  <si>
    <t>Einstellungen</t>
  </si>
  <si>
    <t>/HOAG/B_MD_GRUPPEN</t>
  </si>
  <si>
    <t>Gruppendefinitionen</t>
  </si>
  <si>
    <t>/HOAG/B_MD_PROZKETTE</t>
  </si>
  <si>
    <t>Prozessketten</t>
  </si>
  <si>
    <t>/HOAG/B_MD_UPDATE_01</t>
  </si>
  <si>
    <t>Update Adress-Vektoren</t>
  </si>
  <si>
    <t>/HOAG/B_MD_USRGRP</t>
  </si>
  <si>
    <t>Stammdaten Benutzergruppe</t>
  </si>
  <si>
    <t>/HOAG/B_ROLECUST</t>
  </si>
  <si>
    <t>Customizing-Rolle</t>
  </si>
  <si>
    <t>/HOAG/B_VERSION</t>
  </si>
  <si>
    <t>Versionsinfo</t>
  </si>
  <si>
    <t>/HOAG/KFCT</t>
  </si>
  <si>
    <t>Funktionsbausteine</t>
  </si>
  <si>
    <t>/HOAG/KGVC</t>
  </si>
  <si>
    <t>STA-Konverter: GVC</t>
  </si>
  <si>
    <t>/HOAG/KSTA</t>
  </si>
  <si>
    <t>Kontoauszugs-Router</t>
  </si>
  <si>
    <t>/HOAG/M_ABANK</t>
  </si>
  <si>
    <t>Pflege Banken</t>
  </si>
  <si>
    <t>/HOAG/M_ACAUTODISPO</t>
  </si>
  <si>
    <t>Einst. f. autom. Dispo. aus Zahllauf</t>
  </si>
  <si>
    <t>/HOAG/M_ACEINST</t>
  </si>
  <si>
    <t>Einstellung</t>
  </si>
  <si>
    <t>/HOAG/M_ACEXTZADISPO</t>
  </si>
  <si>
    <t>Einst. f. Disposit. a. FileTracker</t>
  </si>
  <si>
    <t>/HOAG/M_ACLEARKOND</t>
  </si>
  <si>
    <t>Clearingkonditionen</t>
  </si>
  <si>
    <t>/HOAG/M_AFUNKTIONSBS</t>
  </si>
  <si>
    <t>/HOAG/M_AGHPARTNER</t>
  </si>
  <si>
    <t>Partner Geldhandel</t>
  </si>
  <si>
    <t>/HOAG/M_AGRUPPENTEXT</t>
  </si>
  <si>
    <t>Standardwerte Dispositionen</t>
  </si>
  <si>
    <t>/HOAG/M_AINITMON</t>
  </si>
  <si>
    <t>Initialisierung FS²</t>
  </si>
  <si>
    <t>/HOAG/M_ALIMIT</t>
  </si>
  <si>
    <t>Pflege Limit-/Linienklassen</t>
  </si>
  <si>
    <t>/HOAG/M_AS1</t>
  </si>
  <si>
    <t>Buchungskreis</t>
  </si>
  <si>
    <t>/HOAG/M_AS12</t>
  </si>
  <si>
    <t>Dispositionsstatus</t>
  </si>
  <si>
    <t>/HOAG/M_AS2</t>
  </si>
  <si>
    <t>Hausbanken</t>
  </si>
  <si>
    <t>/HOAG/M_AS3</t>
  </si>
  <si>
    <t>Bankkontenpflege</t>
  </si>
  <si>
    <t>/HOAG/M_AS3_2</t>
  </si>
  <si>
    <t>Bankkontenpflege Kontenabsti</t>
  </si>
  <si>
    <t>/HOAG/M_AS4</t>
  </si>
  <si>
    <t>Stammdaten Dritte</t>
  </si>
  <si>
    <t>/HOAG/M_CB2</t>
  </si>
  <si>
    <t>Übernahme von Dispos. aus IntraGrup.</t>
  </si>
  <si>
    <t>/HOAG/M_CCPW_SALDVOR</t>
  </si>
  <si>
    <t>Saldenvorschau</t>
  </si>
  <si>
    <t>/HOAG/M_CCPW_SAL_STG</t>
  </si>
  <si>
    <t>Salden zum Stichtag</t>
  </si>
  <si>
    <t>/HOAG/M_CCPW_UMSATZ</t>
  </si>
  <si>
    <t>CPW Umsatzvorschau</t>
  </si>
  <si>
    <t>/HOAG/M_CDISPOEXTZAH</t>
  </si>
  <si>
    <t>Übernahme von Disp. aus FileTracker</t>
  </si>
  <si>
    <t>/HOAG/M_CGESAMTSALDE</t>
  </si>
  <si>
    <t>Gesamtsalden</t>
  </si>
  <si>
    <t>/HOAG/M_CGH1</t>
  </si>
  <si>
    <t>Geldhandel</t>
  </si>
  <si>
    <t>/HOAG/M_CGHEXPORT</t>
  </si>
  <si>
    <t>Export Geldhandel</t>
  </si>
  <si>
    <t>/HOAG/M_CKA0</t>
  </si>
  <si>
    <t>Kontoauszug Anfangsbestand</t>
  </si>
  <si>
    <t>/HOAG/M_CKA1</t>
  </si>
  <si>
    <t>Kontoauszüge aus SAP übernehmen</t>
  </si>
  <si>
    <t>/HOAG/M_CKA12</t>
  </si>
  <si>
    <t>IHB Cockpit</t>
  </si>
  <si>
    <t>/HOAG/M_CKA2</t>
  </si>
  <si>
    <t>Kontoauszug anzeigen</t>
  </si>
  <si>
    <t>/HOAG/M_CKA3</t>
  </si>
  <si>
    <t>Kontoauszug nachbearbeiten</t>
  </si>
  <si>
    <t>/HOAG/M_CKD1</t>
  </si>
  <si>
    <t>Disposition erfassen</t>
  </si>
  <si>
    <t>/HOAG/M_CKD13</t>
  </si>
  <si>
    <t>Erst. Dispositionen aus Planzahlen</t>
  </si>
  <si>
    <t>/HOAG/M_CKD14</t>
  </si>
  <si>
    <t>Erweiterte Kontenabstimmung</t>
  </si>
  <si>
    <t>/HOAG/M_CKD16</t>
  </si>
  <si>
    <t>Tagesvergl. Dispos. und Umsätze</t>
  </si>
  <si>
    <t>/HOAG/M_CKD3</t>
  </si>
  <si>
    <t>Kontenabstimmung</t>
  </si>
  <si>
    <t>/HOAG/M_CKD4</t>
  </si>
  <si>
    <t>Manuelles / Strukt. Kontenclearing</t>
  </si>
  <si>
    <t>/HOAG/M_CKD5</t>
  </si>
  <si>
    <t>autom. Disp. erz. - SAP-Zahllauf</t>
  </si>
  <si>
    <t>/HOAG/M_CKD6</t>
  </si>
  <si>
    <t>Liste Clearing-Überträge</t>
  </si>
  <si>
    <t>/HOAG/M_CKD7</t>
  </si>
  <si>
    <t>Dispositionen bereinigen</t>
  </si>
  <si>
    <t>/HOAG/M_CKD8</t>
  </si>
  <si>
    <t>Dispositionen Mehrfachbearbeitung</t>
  </si>
  <si>
    <t>/HOAG/M_CR11</t>
  </si>
  <si>
    <t>CPW Liquiditätsvorschau</t>
  </si>
  <si>
    <t>/HOAG/M_CR3</t>
  </si>
  <si>
    <t>Abstimmungsergebnis</t>
  </si>
  <si>
    <t>/HOAG/M_CR5</t>
  </si>
  <si>
    <t>Dispoerfolgsbericht</t>
  </si>
  <si>
    <t>/HOAG/M_CR8</t>
  </si>
  <si>
    <t>Cashstatus</t>
  </si>
  <si>
    <t>/HOAG/M_CRGHBESTAND</t>
  </si>
  <si>
    <t>Bestand Geldhandel</t>
  </si>
  <si>
    <t>/HOAG/M_CRKTOB</t>
  </si>
  <si>
    <t>Kontenbuchung</t>
  </si>
  <si>
    <t>/HOAG/M_CRKTOD</t>
  </si>
  <si>
    <t>Kontendisposition</t>
  </si>
  <si>
    <t>/HOAG/M_CRKTOK</t>
  </si>
  <si>
    <t>Kontenkontrolle</t>
  </si>
  <si>
    <t>/HOAG/M_CRKTOS</t>
  </si>
  <si>
    <t>Kontenstatus</t>
  </si>
  <si>
    <t>/HOAG/M_CRSPK</t>
  </si>
  <si>
    <t>Saldenentwicklung pro Konto</t>
  </si>
  <si>
    <t>/HOAG/M_CUA5</t>
  </si>
  <si>
    <t>Umsatzavise anzeigen</t>
  </si>
  <si>
    <t>/HOAG/M_CWNS</t>
  </si>
  <si>
    <t>Neusaldo</t>
  </si>
  <si>
    <t>/HOAG/M_GENERATE_CUS</t>
  </si>
  <si>
    <t>Gener. Kundenerweit. Planung</t>
  </si>
  <si>
    <t>/HOAG/M_IGS4</t>
  </si>
  <si>
    <t>Intra Gruppen Disposition</t>
  </si>
  <si>
    <t>/HOAG/M_MDR1</t>
  </si>
  <si>
    <t>Marktdatenpf. Referenzzinssatzfixing</t>
  </si>
  <si>
    <t>/HOAG/M_P_PROT_AC</t>
  </si>
  <si>
    <t>Anzeige Protokoll AC</t>
  </si>
  <si>
    <t>/HOAG/NBSY</t>
  </si>
  <si>
    <t>AutoBank: Einstellungen  Zielsysteme</t>
  </si>
  <si>
    <t>/HOAG/O_AUSZUGMETA</t>
  </si>
  <si>
    <t>ASM: Metadaten zum Auszug anzeigen</t>
  </si>
  <si>
    <t>/HOAG/O_AVIS_ANZ</t>
  </si>
  <si>
    <t>Anzeige von Umsatzavisen</t>
  </si>
  <si>
    <t>/HOAG/O_BEREINIGUNG</t>
  </si>
  <si>
    <t>Bereinigung</t>
  </si>
  <si>
    <t>/HOAG/O_CBR_CUST</t>
  </si>
  <si>
    <t>CBR Einstellungen Ableitungstabelle</t>
  </si>
  <si>
    <t>/HOAG/O_CHECK_RHYTHM</t>
  </si>
  <si>
    <t>Check Rhythmus Kontoauszüge</t>
  </si>
  <si>
    <t>/HOAG/O_DATAKON</t>
  </si>
  <si>
    <t>Datenkontext</t>
  </si>
  <si>
    <t>/HOAG/O_EINSTELLUNG</t>
  </si>
  <si>
    <t>/HOAG/O_FLD_DOPPELPR</t>
  </si>
  <si>
    <t>Felder für Prüfung auf dopp. Import</t>
  </si>
  <si>
    <t>/HOAG/O_FORMATE</t>
  </si>
  <si>
    <t>ASM: Formate</t>
  </si>
  <si>
    <t>/HOAG/O_HERKUNFT</t>
  </si>
  <si>
    <t>ASM: Herkunft</t>
  </si>
  <si>
    <t>/HOAG/O_IMPORT</t>
  </si>
  <si>
    <t>Transaktion für ASM Datenimport</t>
  </si>
  <si>
    <t>/HOAG/O_INITASM</t>
  </si>
  <si>
    <t>Initialisierung ASM</t>
  </si>
  <si>
    <t>/HOAG/O_KONTOUEBER</t>
  </si>
  <si>
    <t>Kontoauszugsübersicht</t>
  </si>
  <si>
    <t>/HOAG/O_KONTOUEBER_A</t>
  </si>
  <si>
    <t>Übersicht Bewegungsdaten</t>
  </si>
  <si>
    <t>/HOAG/O_KONTO_GRUPPE</t>
  </si>
  <si>
    <t>Kontogruppen</t>
  </si>
  <si>
    <t>/HOAG/O_KTOAUSZ_ANZ</t>
  </si>
  <si>
    <t>Anzeige von Kontoauszügen</t>
  </si>
  <si>
    <t>/HOAG/O_PROT</t>
  </si>
  <si>
    <t>ASM: Protokollanzeige</t>
  </si>
  <si>
    <t>/HOAG/O_PVER</t>
  </si>
  <si>
    <t>ASM: Profilverarbeitung</t>
  </si>
  <si>
    <t>/HOAG/O_SD_KONTO</t>
  </si>
  <si>
    <t>Konto Stammdaten</t>
  </si>
  <si>
    <t>/HOAG/O_SYNCHRONISAT</t>
  </si>
  <si>
    <t>Synchronisierung der FS MasterData</t>
  </si>
  <si>
    <t>/HOAG/O_UMSATZ_RECHE</t>
  </si>
  <si>
    <t>Recherche Kontoumsätze</t>
  </si>
  <si>
    <t>/HOAG/O_VERABFUNKT</t>
  </si>
  <si>
    <t>Verarbeitungsfunktion</t>
  </si>
  <si>
    <t>/HOAG/O_VERABFUNKT_D</t>
  </si>
  <si>
    <t>/HOAG/O_VERPROFIL</t>
  </si>
  <si>
    <t>Verarbeitungsprofil</t>
  </si>
  <si>
    <t>/HOAG/O_VERSION</t>
  </si>
  <si>
    <t>ASM Versionsanzeige</t>
  </si>
  <si>
    <t>/HOAG/P_AART_EBICS</t>
  </si>
  <si>
    <t>EBICS 3.0-Parameter zu Auftragsart</t>
  </si>
  <si>
    <t>/HOAG/P_AINITZVK</t>
  </si>
  <si>
    <t>Initialisierung Payment Management</t>
  </si>
  <si>
    <t>/HOAG/P_AUFTRAGSART</t>
  </si>
  <si>
    <t>Auftragsarten</t>
  </si>
  <si>
    <t>/HOAG/P_BANKSTAT</t>
  </si>
  <si>
    <t>Zahlungsverkehr Statistik</t>
  </si>
  <si>
    <t>/HOAG/P_BANKUSER</t>
  </si>
  <si>
    <t>Bankbenutzer</t>
  </si>
  <si>
    <t>/HOAG/P_BANKUSER_ZU</t>
  </si>
  <si>
    <t>Übersicht Zuordnung Bankbenutzer</t>
  </si>
  <si>
    <t>/HOAG/P_BANKUSR2SAP</t>
  </si>
  <si>
    <t>Zuordnung SAP Benutzer Bankbenutzer</t>
  </si>
  <si>
    <t>/HOAG/P_BANKZK</t>
  </si>
  <si>
    <t>Bankzugangsdaten</t>
  </si>
  <si>
    <t>/HOAG/P_BANK_OFFTIME</t>
  </si>
  <si>
    <t>Banken Cut-Off Zeiten</t>
  </si>
  <si>
    <t>/HOAG/P_BLART</t>
  </si>
  <si>
    <t>Zuord. Med.-Belegarten/Buchungssch.</t>
  </si>
  <si>
    <t>/HOAG/P_BO_APPR_TASK</t>
  </si>
  <si>
    <t>Zuordnung BO / Freigabeaufgaben</t>
  </si>
  <si>
    <t>/HOAG/P_BUCHEN</t>
  </si>
  <si>
    <t>Buchungen erstellen</t>
  </si>
  <si>
    <t>/HOAG/P_CBR_A</t>
  </si>
  <si>
    <t>CBR Ableitung</t>
  </si>
  <si>
    <t>/HOAG/P_CBR_ADRS</t>
  </si>
  <si>
    <t>Transaktion für CBR-Adressdaten</t>
  </si>
  <si>
    <t>/HOAG/P_CBR_BEARBEIT</t>
  </si>
  <si>
    <t>Central Bank Reporting - Bearbeitung</t>
  </si>
  <si>
    <t>/HOAG/P_CBR_EXP</t>
  </si>
  <si>
    <t>CBR - Meldedateien erstellen</t>
  </si>
  <si>
    <t>/HOAG/P_CBR_MARK</t>
  </si>
  <si>
    <t>CBR Mark</t>
  </si>
  <si>
    <t>/HOAG/P_CBR_RE</t>
  </si>
  <si>
    <t>Central Bank Reporting - Recherche</t>
  </si>
  <si>
    <t>/HOAG/P_CERT_DISPLAY</t>
  </si>
  <si>
    <t>Zertifikatsverwaltung</t>
  </si>
  <si>
    <t>/HOAG/P_CHECK_JCO</t>
  </si>
  <si>
    <t>Verfügbarkeit von JCO Servern prüfen</t>
  </si>
  <si>
    <t>/HOAG/P_DATEIJOURNAL</t>
  </si>
  <si>
    <t>File Tracker</t>
  </si>
  <si>
    <t>/HOAG/P_DATEIJOURNEA</t>
  </si>
  <si>
    <t>File Tracker Nur-Anzeige Freig.</t>
  </si>
  <si>
    <t>/HOAG/P_DATEIJOURNES</t>
  </si>
  <si>
    <t>File Tracker Einzelanzeige</t>
  </si>
  <si>
    <t>/HOAG/P_DATENIMPORT</t>
  </si>
  <si>
    <t>Datenimport</t>
  </si>
  <si>
    <t>/HOAG/P_DATENSENDEN</t>
  </si>
  <si>
    <t>Daten senden</t>
  </si>
  <si>
    <t>/HOAG/P_EINSTELLUNG</t>
  </si>
  <si>
    <t>/HOAG/P_FEHLER_ES</t>
  </si>
  <si>
    <t>Payments: Fehlerdefinitionen Einzels</t>
  </si>
  <si>
    <t>/HOAG/P_FELDAKTIVG</t>
  </si>
  <si>
    <t>Zahlungsfelder aktivieren</t>
  </si>
  <si>
    <t>/HOAG/P_FREIGREGELN</t>
  </si>
  <si>
    <t>Benutzerfreigaberegeln</t>
  </si>
  <si>
    <t>/HOAG/P_IMPORT_EINZ</t>
  </si>
  <si>
    <t>Manueller Einzel-Import</t>
  </si>
  <si>
    <t>/HOAG/P_IPC_MONITOR</t>
  </si>
  <si>
    <t>Worksheet</t>
  </si>
  <si>
    <t>/HOAG/P_ITEM_PTKSTAT</t>
  </si>
  <si>
    <t>Bankprotokollstatus umsetzen</t>
  </si>
  <si>
    <t>/HOAG/P_JCOLOGDATA</t>
  </si>
  <si>
    <t>JCO Log-Dateien</t>
  </si>
  <si>
    <t>/HOAG/P_KFELDAKTIVG</t>
  </si>
  <si>
    <t>Kontierungsfelder aktivieren</t>
  </si>
  <si>
    <t>/HOAG/P_KTOAUSZ_ANZ</t>
  </si>
  <si>
    <t>/HOAG/P_MEDIUM</t>
  </si>
  <si>
    <t>Medien Zahlungsverkehr</t>
  </si>
  <si>
    <t>/HOAG/P_MEDIUM_KONV</t>
  </si>
  <si>
    <t>Zuordnung Medien - Konverter</t>
  </si>
  <si>
    <t>/HOAG/P_MEDIUM_ZUS</t>
  </si>
  <si>
    <t>Medium Zusatzdaten</t>
  </si>
  <si>
    <t>/HOAG/P_MEDIUM_ZW</t>
  </si>
  <si>
    <t>Zuordnung Medien - Zahlwege</t>
  </si>
  <si>
    <t>/HOAG/P_MED_ETEBAC</t>
  </si>
  <si>
    <t>Payments: Medienkonfiguration ETEBAC</t>
  </si>
  <si>
    <t>/HOAG/P_MONITOR</t>
  </si>
  <si>
    <t>Monitoring der Prozesse</t>
  </si>
  <si>
    <t>/HOAG/P_MZ_FELDKAT</t>
  </si>
  <si>
    <t>Feldkatalog</t>
  </si>
  <si>
    <t>/HOAG/P_MZ_PROFILE</t>
  </si>
  <si>
    <t>Profil</t>
  </si>
  <si>
    <t>/HOAG/P_PROTO</t>
  </si>
  <si>
    <t>Bankprotokolle bearbeiten</t>
  </si>
  <si>
    <t>/HOAG/P_PROZFUNKTION</t>
  </si>
  <si>
    <t>/HOAG/P_PROZKETTEN</t>
  </si>
  <si>
    <t>/HOAG/P_QUELLSYSTEME</t>
  </si>
  <si>
    <t>Quellsysteme</t>
  </si>
  <si>
    <t>/HOAG/P_REP_USRGRP</t>
  </si>
  <si>
    <t>Übersicht Zuordnung Benutzergruppe</t>
  </si>
  <si>
    <t>/HOAG/P_RESTART_PROZ</t>
  </si>
  <si>
    <t>Wieder Anstarten von Prozessketten</t>
  </si>
  <si>
    <t>/HOAG/P_SAMMELGRUPPE</t>
  </si>
  <si>
    <t>Sammelbenutzergruppen</t>
  </si>
  <si>
    <t>/HOAG/P_SAPUSER_EINS</t>
  </si>
  <si>
    <t>SAP Benutzereinstellungen</t>
  </si>
  <si>
    <t>/HOAG/P_SIPO</t>
  </si>
  <si>
    <t>Übersicht Einzelzahlungen</t>
  </si>
  <si>
    <t>/HOAG/P_STATUSGRP</t>
  </si>
  <si>
    <t>Statusgruppen</t>
  </si>
  <si>
    <t>/HOAG/P_STATUS_DJ</t>
  </si>
  <si>
    <t>Status Definitionen</t>
  </si>
  <si>
    <t>/HOAG/P_T012</t>
  </si>
  <si>
    <t>Hausbank</t>
  </si>
  <si>
    <t>/HOAG/P_T012K</t>
  </si>
  <si>
    <t>Konto</t>
  </si>
  <si>
    <t>/HOAG/P_TRFPROTOKOLL</t>
  </si>
  <si>
    <t>Transferprotokolle</t>
  </si>
  <si>
    <t>/HOAG/P_USERGROUP</t>
  </si>
  <si>
    <t>Benutzergruppen</t>
  </si>
  <si>
    <t>/HOAG/P_USR_KONTFREI</t>
  </si>
  <si>
    <t>Definition Kontenfreigabe für User</t>
  </si>
  <si>
    <t>/HOAG/P_U_CH_STATUS</t>
  </si>
  <si>
    <t>Einstellung manuelle Statusänderung</t>
  </si>
  <si>
    <t>/HOAG/P_ZIELSYSTEME</t>
  </si>
  <si>
    <t>Zielsysteme</t>
  </si>
  <si>
    <t>/HOAG/P_ZUO_MED_AA</t>
  </si>
  <si>
    <t>Zuordnung Medien - Auftragsarten</t>
  </si>
  <si>
    <t>/HOAG/P_ZUO_PROT_AA</t>
  </si>
  <si>
    <t>Zuordnung Auftragsart &lt;-&gt; Protokoll</t>
  </si>
  <si>
    <t>/HOAG/P_ZVK</t>
  </si>
  <si>
    <t>Zahlungsverkehr intern</t>
  </si>
  <si>
    <t>/HOAG/P_ZVKE</t>
  </si>
  <si>
    <t>Zahlungsverkehr extern</t>
  </si>
  <si>
    <t>/HOAG/P_ZVKEA</t>
  </si>
  <si>
    <t>Ausführen von ext. Zahlungen</t>
  </si>
  <si>
    <t>/HOAG/P_ZVKE_DISPLDE</t>
  </si>
  <si>
    <t>Zahlungsanweisungen - extern</t>
  </si>
  <si>
    <t>/HOAG/P_ZVKREGULIST</t>
  </si>
  <si>
    <t>Regulierungsliste mit Dateireferenz</t>
  </si>
  <si>
    <t>/HOAG/P_ZVK_DISPLDET</t>
  </si>
  <si>
    <t>Zahlungsverkehr Einzelanzeige-Modus</t>
  </si>
  <si>
    <t>/HOAG/P_ZVK_PROT</t>
  </si>
  <si>
    <t>Protokoll des Zahlungsverkehrs</t>
  </si>
  <si>
    <t>/HOAG/P_ZVK_PROZESSE</t>
  </si>
  <si>
    <t>Zahlungsverkehrsprozesse</t>
  </si>
  <si>
    <t>/HOAG/P_ZV_UPDSTATUS</t>
  </si>
  <si>
    <t>Zahlungsstatus aktualisieren</t>
  </si>
  <si>
    <t>/ISDE/BO_DOC</t>
  </si>
  <si>
    <t>Document</t>
  </si>
  <si>
    <t>/ISDE/BO_MITAR</t>
  </si>
  <si>
    <t>BO MITARBEITER</t>
  </si>
  <si>
    <t>/ISDE/BO_ROLLE</t>
  </si>
  <si>
    <t>Startet BO Rolle</t>
  </si>
  <si>
    <t>/ISDE/BO_UNIT</t>
  </si>
  <si>
    <t>BO UNIT</t>
  </si>
  <si>
    <t>/ISDE/BO_USER</t>
  </si>
  <si>
    <t>BO USER</t>
  </si>
  <si>
    <t>/ISDE/BPCOCKPIT</t>
  </si>
  <si>
    <t>Workbench</t>
  </si>
  <si>
    <t>/ISDE/B_COMMUNIC</t>
  </si>
  <si>
    <t>Kommunikationsdaten</t>
  </si>
  <si>
    <t>/ISDE/DM_BROWS</t>
  </si>
  <si>
    <t>DataMart Browser</t>
  </si>
  <si>
    <t>/ISDE/FOLDER</t>
  </si>
  <si>
    <t>Folder</t>
  </si>
  <si>
    <t>/ITMOD/EM_COCKPIT</t>
  </si>
  <si>
    <t>itmeasyEAM SAP+EM: Cockpit</t>
  </si>
  <si>
    <t>/ITMOD/EM_CUST</t>
  </si>
  <si>
    <t>SAP+EM: Allg. Customizing</t>
  </si>
  <si>
    <t>/IWBEP/CACHE_CLEANUP</t>
  </si>
  <si>
    <t/>
  </si>
  <si>
    <t>/IWBEP/ERROR_LOG</t>
  </si>
  <si>
    <t>SAP-Gateway-Backend-Fehlerprotokoll</t>
  </si>
  <si>
    <t>/KORA/LICENSES</t>
  </si>
  <si>
    <t>Korasoft Lizenzübersicht</t>
  </si>
  <si>
    <t>/MRSS/IMG</t>
  </si>
  <si>
    <t>Customizing von MRSS</t>
  </si>
  <si>
    <t>/MRSS/PLBOGEN</t>
  </si>
  <si>
    <t>nur für internen Gebrauch</t>
  </si>
  <si>
    <t>/MRSS/PLBOORGSRV</t>
  </si>
  <si>
    <t>Plantafel, allgemeiner Einstieg</t>
  </si>
  <si>
    <t>/PBS/AS04</t>
  </si>
  <si>
    <t>Anlagenänderungen</t>
  </si>
  <si>
    <t>/PBS/CCOPA10</t>
  </si>
  <si>
    <t>Indiz. und  Admin.CCOPA</t>
  </si>
  <si>
    <t>/PBS/CFI_FR06</t>
  </si>
  <si>
    <t>Umsatzsteuervoranmeldung</t>
  </si>
  <si>
    <t>/PBS/CMM00</t>
  </si>
  <si>
    <t>Archiv CMM Aufbau Einkaufsbelegindex</t>
  </si>
  <si>
    <t>/PBS/COOC</t>
  </si>
  <si>
    <t>Berichtsgruppe konvertieren</t>
  </si>
  <si>
    <t>/PBS/COO_6L00</t>
  </si>
  <si>
    <t>List: Orders</t>
  </si>
  <si>
    <t>/PBS/COO_6L03</t>
  </si>
  <si>
    <t>Liste: Ist/Plan/Obligo</t>
  </si>
  <si>
    <t>/PBS/COO_6M00</t>
  </si>
  <si>
    <t>Liste: Kostenarten nach Aufträgen</t>
  </si>
  <si>
    <t>/PBS/COO_6M01</t>
  </si>
  <si>
    <t>Liste: Aufträge nach Kostenarten</t>
  </si>
  <si>
    <t>/PBS/COO_6O00</t>
  </si>
  <si>
    <t>Auftrag: Ist/Plan/Abweichung</t>
  </si>
  <si>
    <t>/PBS/COO_6O04</t>
  </si>
  <si>
    <t>Auftrag: Ist/Plan/Obligo</t>
  </si>
  <si>
    <t>/PBS/COO_6O06</t>
  </si>
  <si>
    <t>Auftrag: lfd. Periode/kumuliert</t>
  </si>
  <si>
    <t>/PBS/COO_6O08</t>
  </si>
  <si>
    <t>Auftrag: Aufriß nach Partner</t>
  </si>
  <si>
    <t>/PBS/COO_KOB2</t>
  </si>
  <si>
    <t>Aufträge Einzelposten Obligo</t>
  </si>
  <si>
    <t>/PBS/F17</t>
  </si>
  <si>
    <t>ABAB/4 Report: Saldenbesätigung Deb.</t>
  </si>
  <si>
    <t>/PBS/FB03</t>
  </si>
  <si>
    <t>Beleg anzeigen</t>
  </si>
  <si>
    <t>/PBS/FBL1N</t>
  </si>
  <si>
    <t>Einzelposten Kreditoren</t>
  </si>
  <si>
    <t>/PBS/FBL3N</t>
  </si>
  <si>
    <t>Einzelposten Sachkonten</t>
  </si>
  <si>
    <t>/PBS/FBU3</t>
  </si>
  <si>
    <t>Übergreifenden Beleg anzeigen</t>
  </si>
  <si>
    <t>/PBS/FD10N</t>
  </si>
  <si>
    <t>Saldenanzeige Debitoren</t>
  </si>
  <si>
    <t>/PBS/FS10N</t>
  </si>
  <si>
    <t>Saldenanzeige</t>
  </si>
  <si>
    <t>/PBS/IE03</t>
  </si>
  <si>
    <t>Equipment anzeigen</t>
  </si>
  <si>
    <t>/PBS/IW23</t>
  </si>
  <si>
    <t>Anzeigen IH-Meldung</t>
  </si>
  <si>
    <t>/PBS/IW28</t>
  </si>
  <si>
    <t>Meldungen ändern</t>
  </si>
  <si>
    <t>/PBS/IW33</t>
  </si>
  <si>
    <t>Anzeigen IH-Auftrag</t>
  </si>
  <si>
    <t>/PBS/IW39</t>
  </si>
  <si>
    <t>IH-Aufträge anzeigen</t>
  </si>
  <si>
    <t>/PBS/IW53</t>
  </si>
  <si>
    <t>Anzeigen Servicemeldung</t>
  </si>
  <si>
    <t>/PBS/KB23N</t>
  </si>
  <si>
    <t>Direkte Leistungsver. anzeigen</t>
  </si>
  <si>
    <t>/PBS/KB33N</t>
  </si>
  <si>
    <t>Statist. Kennzahlen anzeigen</t>
  </si>
  <si>
    <t>/PBS/KE24</t>
  </si>
  <si>
    <t>Einzelpostenanzeige - Ist</t>
  </si>
  <si>
    <t>/PBS/KE25</t>
  </si>
  <si>
    <t>Einzelpostenanzeige - Plan</t>
  </si>
  <si>
    <t>/PBS/KE30</t>
  </si>
  <si>
    <t>Ergebnisbericht ausführen</t>
  </si>
  <si>
    <t>/PBS/KO03</t>
  </si>
  <si>
    <t>Innenauftrag anzeigen</t>
  </si>
  <si>
    <t>/PBS/KOB1</t>
  </si>
  <si>
    <t>Aufträge Einzelposten Ist</t>
  </si>
  <si>
    <t>/PBS/KOB8</t>
  </si>
  <si>
    <t>Aufträge Einzelposten WIP-/ErgErm</t>
  </si>
  <si>
    <t>/PBS/KOH3</t>
  </si>
  <si>
    <t>Auftragsgruppe anzeigen</t>
  </si>
  <si>
    <t>/PBS/KOK3</t>
  </si>
  <si>
    <t>Sammelanzeige Innenaufträge</t>
  </si>
  <si>
    <t>/PBS/KOK5</t>
  </si>
  <si>
    <t>Stammdatenverzeichnis Innenaufträge</t>
  </si>
  <si>
    <t>/PBS/KSB1</t>
  </si>
  <si>
    <t>Kostenstellen Einzelposten Ist</t>
  </si>
  <si>
    <t>/PBS/KSBL</t>
  </si>
  <si>
    <t>Kostenstellen: Planungsübersicht</t>
  </si>
  <si>
    <t>/PBS/MB03</t>
  </si>
  <si>
    <t>Materialbeleg anzeigen</t>
  </si>
  <si>
    <t>/PBS/MB51</t>
  </si>
  <si>
    <t>Materialbelegliste</t>
  </si>
  <si>
    <t>/PBS/MB5B</t>
  </si>
  <si>
    <t>Bestände zum Buchungsdatum</t>
  </si>
  <si>
    <t>/PBS/ME23N</t>
  </si>
  <si>
    <t>Bestellung</t>
  </si>
  <si>
    <t>/PBS/ME2C</t>
  </si>
  <si>
    <t>Bestellungen zur Warengruppe</t>
  </si>
  <si>
    <t>/PBS/ME2L</t>
  </si>
  <si>
    <t>Bestellungen zum Lieferant</t>
  </si>
  <si>
    <t>/PBS/ME2M</t>
  </si>
  <si>
    <t>Bestellungen zum Material</t>
  </si>
  <si>
    <t>/PBS/ME2N</t>
  </si>
  <si>
    <t>Bestellungen zur Bestellnummmer</t>
  </si>
  <si>
    <t>/PBS/ME33K</t>
  </si>
  <si>
    <t>Kontrakt anzeigen DB + Archiv</t>
  </si>
  <si>
    <t>/PBS/ME3L</t>
  </si>
  <si>
    <t>Rahmenverträge zum Lieferant</t>
  </si>
  <si>
    <t>/PBS/ME3N</t>
  </si>
  <si>
    <t>Rahmenverträge zur Vertragsnummer</t>
  </si>
  <si>
    <t>/PBS/ME53N</t>
  </si>
  <si>
    <t>Bestellanforderung anzeigen</t>
  </si>
  <si>
    <t>/PBS/ME5A</t>
  </si>
  <si>
    <t>Listanzeige Bestellanforderungen</t>
  </si>
  <si>
    <t>/PBS/ME80FN</t>
  </si>
  <si>
    <t>Allgemeine Auswertungen (F)</t>
  </si>
  <si>
    <t>/PBS/MIR4</t>
  </si>
  <si>
    <t>Aufruf der MIRO - Status Ändern</t>
  </si>
  <si>
    <t>/PBS/MM03</t>
  </si>
  <si>
    <t>Material &amp; anzeigen</t>
  </si>
  <si>
    <t>/PBS/MMBE</t>
  </si>
  <si>
    <t>Bestandsübersicht</t>
  </si>
  <si>
    <t>/PBS/MR03</t>
  </si>
  <si>
    <t>Anzeige Rechnungsprüfungsbeleg</t>
  </si>
  <si>
    <t>/PBS/OKOV</t>
  </si>
  <si>
    <t>Selektionsvar. Innenaufträge</t>
  </si>
  <si>
    <t>/PBS/UTIL_VERSION</t>
  </si>
  <si>
    <t>Versionsinformationsdatei erzeugen</t>
  </si>
  <si>
    <t>/PCO/ABCON</t>
  </si>
  <si>
    <t>Abrechnungscontrolling</t>
  </si>
  <si>
    <t>/PCO/ABCONL</t>
  </si>
  <si>
    <t>Abrechnungscontrolling live</t>
  </si>
  <si>
    <t>/PCO/ABCON_STAT</t>
  </si>
  <si>
    <t>P341 Abcon Statistik</t>
  </si>
  <si>
    <t>/PCO/P340SETFLAGS</t>
  </si>
  <si>
    <t>Massenvererbung Statuskennzeichen</t>
  </si>
  <si>
    <t>/SAST/ABAPAUTH</t>
  </si>
  <si>
    <t>Programme ohne Berecht.prüfung</t>
  </si>
  <si>
    <t>/SAST/ABAPKEY</t>
  </si>
  <si>
    <t>Liste der Entwicklerschlüssel</t>
  </si>
  <si>
    <t>/SAST/ABAPSCAN</t>
  </si>
  <si>
    <t>Scan auf kritische Statements</t>
  </si>
  <si>
    <t>/SAST/ACTIONID</t>
  </si>
  <si>
    <t>Pflege RisikoIDs Langtext</t>
  </si>
  <si>
    <t>/SAST/ADMGRP</t>
  </si>
  <si>
    <t>Pflege Mitigationsgruppe</t>
  </si>
  <si>
    <t>/SAST/ANALYSE_TABLES</t>
  </si>
  <si>
    <t>Auswertung Tabellenprotokolle</t>
  </si>
  <si>
    <t>/SAST/AP_ARCHIV_READ</t>
  </si>
  <si>
    <t>Archiv Auditrun</t>
  </si>
  <si>
    <t>/SAST/AUDITOR</t>
  </si>
  <si>
    <t>Pflege AuditorID</t>
  </si>
  <si>
    <t>/SAST/AUDIT_RUNS_MON</t>
  </si>
  <si>
    <t>Monitor Audit-Läufe</t>
  </si>
  <si>
    <t>/SAST/AUD_PLAN</t>
  </si>
  <si>
    <t>Pflege AuditplanID</t>
  </si>
  <si>
    <t>/SAST/AUD_START</t>
  </si>
  <si>
    <t>Einplanung eines Audit Zyklus</t>
  </si>
  <si>
    <t>/SAST/A_COLLECT_MENU</t>
  </si>
  <si>
    <t>Speichern des SAP Menüs</t>
  </si>
  <si>
    <t>/SAST/A_LIST_AUTH_VA</t>
  </si>
  <si>
    <t>Anzeige Berechtigungswerte</t>
  </si>
  <si>
    <t>/SAST/CHECK_LICENSE</t>
  </si>
  <si>
    <t>Auswertung SAST Lizenzen</t>
  </si>
  <si>
    <t>/SAST/CID_IMP_A_SAP</t>
  </si>
  <si>
    <t>Import Accounts aus SAP</t>
  </si>
  <si>
    <t>/SAST/CID_IMP_I_LDAP</t>
  </si>
  <si>
    <t>Import Identitäten aus LDAP</t>
  </si>
  <si>
    <t>/SAST/CID_LST_ACC</t>
  </si>
  <si>
    <t>Anzeige der Accounts</t>
  </si>
  <si>
    <t>/SAST/CID_LST_IDENTI</t>
  </si>
  <si>
    <t>Anzeige der Identitäten</t>
  </si>
  <si>
    <t>/SAST/CID_LST_ROLE</t>
  </si>
  <si>
    <t>Anzeige der Rollen</t>
  </si>
  <si>
    <t>/SAST/CID_LST_SYNC</t>
  </si>
  <si>
    <t>Anzeige Änderungsprotokolle</t>
  </si>
  <si>
    <t>/SAST/CID_MAINT_SRC</t>
  </si>
  <si>
    <t>Pflege Identity Datensource</t>
  </si>
  <si>
    <t>/SAST/CONTENT_VERS</t>
  </si>
  <si>
    <t>Content Informationscenter</t>
  </si>
  <si>
    <t>/SAST/CONT_ORG</t>
  </si>
  <si>
    <t>Pflege Risiko ORG-Einheiten</t>
  </si>
  <si>
    <t>/SAST/CONT_USER</t>
  </si>
  <si>
    <t>Pflege Risiko Verantwortliche</t>
  </si>
  <si>
    <t>/SAST/CR_AUTH</t>
  </si>
  <si>
    <t>Pflege BerechtigungsID (krit.)</t>
  </si>
  <si>
    <t>/SAST/DBU</t>
  </si>
  <si>
    <t>DB-Benutzer und Parameter</t>
  </si>
  <si>
    <t>/SAST/DO_START</t>
  </si>
  <si>
    <t>SAST: Downl. Observer: Control Menu</t>
  </si>
  <si>
    <t>/SAST/EMUSERID</t>
  </si>
  <si>
    <t>Pflege EmergencyIDs</t>
  </si>
  <si>
    <t>/SAST/GET_CONFIG</t>
  </si>
  <si>
    <t>Übernahme dezentraler Daten</t>
  </si>
  <si>
    <t>/SAST/GET_USER_DATA</t>
  </si>
  <si>
    <t>Mandatenübergreif.Benutzerinfo</t>
  </si>
  <si>
    <t>/SAST/GSETUP</t>
  </si>
  <si>
    <t>Globales Setup</t>
  </si>
  <si>
    <t>/SAST/LISTDB</t>
  </si>
  <si>
    <t>Übersicht protokoll.Auswertung</t>
  </si>
  <si>
    <t>/SAST/LISTDB_USERTR</t>
  </si>
  <si>
    <t>Übersicht Auswertungen AUM</t>
  </si>
  <si>
    <t>/SAST/LOCKUSER</t>
  </si>
  <si>
    <t>Sperren inaktiver Benutzer</t>
  </si>
  <si>
    <t>/SAST/LOGON</t>
  </si>
  <si>
    <t>Anmeldung mit EmergencyID</t>
  </si>
  <si>
    <t>/SAST/MAINTAIN_CHECK</t>
  </si>
  <si>
    <t>Checks Editor</t>
  </si>
  <si>
    <t>/SAST/MAINT_STANDIN</t>
  </si>
  <si>
    <t>Pflege Vertreter (Auditor)</t>
  </si>
  <si>
    <t>/SAST/MATR_CRIT_AUTH</t>
  </si>
  <si>
    <t>Kritische Berecht. SoD-Matrix</t>
  </si>
  <si>
    <t>/SAST/MATR_CRIT_PROF</t>
  </si>
  <si>
    <t>Krit. Berecht. SoD-Matr Rolle/Prof</t>
  </si>
  <si>
    <t>/SAST/MITIGATION</t>
  </si>
  <si>
    <t>Pflege Mitigation</t>
  </si>
  <si>
    <t>/SAST/NAMESPACES</t>
  </si>
  <si>
    <t>Pflege Kundennamensräume</t>
  </si>
  <si>
    <t>/SAST/NETWEAVER_RFC</t>
  </si>
  <si>
    <t>Übersicht ICF-Konfiguration</t>
  </si>
  <si>
    <t>/SAST/OSSNOTE</t>
  </si>
  <si>
    <t>Pflege OSS-Notes</t>
  </si>
  <si>
    <t>/SAST/POLICY</t>
  </si>
  <si>
    <t>Policy Editor</t>
  </si>
  <si>
    <t>/SAST/POL_DISTRIBUTE</t>
  </si>
  <si>
    <t>Verteilen der Policy</t>
  </si>
  <si>
    <t>/SAST/PROCESS</t>
  </si>
  <si>
    <t>Pflege ProzessID (Geschäftsp.)</t>
  </si>
  <si>
    <t>/SAST/PROCESSGRP</t>
  </si>
  <si>
    <t>Pflege KonfliktIDs</t>
  </si>
  <si>
    <t>/SAST/PROF_CRIT_AUTH</t>
  </si>
  <si>
    <t>Krit. Berecht. Rollen/Profile</t>
  </si>
  <si>
    <t>/SAST/RA_ANALYSE_CON</t>
  </si>
  <si>
    <t>Auswertung Systemverbindungen</t>
  </si>
  <si>
    <t>/SAST/RA_ANALYSE_RFC</t>
  </si>
  <si>
    <t>Auswertung RFC Nutzung Inbound</t>
  </si>
  <si>
    <t>/SAST/RA_LIST</t>
  </si>
  <si>
    <t>Anzeige Ergebnisse</t>
  </si>
  <si>
    <t>/SAST/RA_REMOTE_RFC</t>
  </si>
  <si>
    <t>Anzeige der Remote-RFCDES</t>
  </si>
  <si>
    <t>/SAST/RA_ST03N_PARAM</t>
  </si>
  <si>
    <t>ST03N Parameter</t>
  </si>
  <si>
    <t>/SAST/RA_START</t>
  </si>
  <si>
    <t>SAST IFM: Startmenü</t>
  </si>
  <si>
    <t>/SAST/RA_TRACE_OFF</t>
  </si>
  <si>
    <t>Berechtigungstrace deaktivieren</t>
  </si>
  <si>
    <t>/SAST/RA_TRACE_ON</t>
  </si>
  <si>
    <t>Berechtigungstrace aktivieren</t>
  </si>
  <si>
    <t>/SAST/RA_TRACE_SHOW</t>
  </si>
  <si>
    <t>ST01 Langzeittrace anzeigen</t>
  </si>
  <si>
    <t>/SAST/RA_TRACE_START</t>
  </si>
  <si>
    <t>Tracekollektor remote starten</t>
  </si>
  <si>
    <t>/SAST/RA_TRACE_STATU</t>
  </si>
  <si>
    <t>Trace Status je User anzeigen</t>
  </si>
  <si>
    <t>/SAST/ROP_START</t>
  </si>
  <si>
    <t>Startmenü</t>
  </si>
  <si>
    <t>/SAST/RT_START</t>
  </si>
  <si>
    <t>SAST SGM: Startmenü</t>
  </si>
  <si>
    <t>/SAST/SESSIONLOG</t>
  </si>
  <si>
    <t>Auswertung Session-Audit Log</t>
  </si>
  <si>
    <t>/SAST/SETUP</t>
  </si>
  <si>
    <t>Setup</t>
  </si>
  <si>
    <t>/SAST/SIMUCHECK_USER</t>
  </si>
  <si>
    <t>Simulationscheck Benutzer</t>
  </si>
  <si>
    <t>/SAST/SIM_AGGREGATOR</t>
  </si>
  <si>
    <t>Erzeugung komplexer Events</t>
  </si>
  <si>
    <t>/SAST/SIM_COLL_CENTR</t>
  </si>
  <si>
    <t>Globalen Kollektor starten</t>
  </si>
  <si>
    <t>/SAST/SIM_COLL_CONN</t>
  </si>
  <si>
    <t>SAST SR: Connector</t>
  </si>
  <si>
    <t>/SAST/SIM_COLL_STAT</t>
  </si>
  <si>
    <t>Kollektorstatus anzeigen</t>
  </si>
  <si>
    <t>/SAST/SIM_CONTENT</t>
  </si>
  <si>
    <t>Regel anzeigen</t>
  </si>
  <si>
    <t>/SAST/SIM_DELETE_LOG</t>
  </si>
  <si>
    <t>Selektives löschen von Logs</t>
  </si>
  <si>
    <t>/SAST/SIM_DIST_SETUP</t>
  </si>
  <si>
    <t>Konfiguration verteilen</t>
  </si>
  <si>
    <t>/SAST/SIM_DYN_FILTER</t>
  </si>
  <si>
    <t>SAST SR: Pflege dynamischer Filter</t>
  </si>
  <si>
    <t>/SAST/SIM_EVENTS</t>
  </si>
  <si>
    <t>EventID pflegen</t>
  </si>
  <si>
    <t>/SAST/SIM_GET_USER</t>
  </si>
  <si>
    <t>Auslesen Benutzerdaten per RFC</t>
  </si>
  <si>
    <t>/SAST/SIM_INCIDENTS</t>
  </si>
  <si>
    <t>Incident Monitor</t>
  </si>
  <si>
    <t>/SAST/SIM_MAINT_RULE</t>
  </si>
  <si>
    <t>Pflege komplexer Regeln</t>
  </si>
  <si>
    <t>/SAST/SIM_MONITOR</t>
  </si>
  <si>
    <t>Event Monitor</t>
  </si>
  <si>
    <t>/SAST/SIM_SETUP</t>
  </si>
  <si>
    <t>SSR Setup pflegen</t>
  </si>
  <si>
    <t>/SAST/SIM_SIEM_EXP</t>
  </si>
  <si>
    <t>Export von ermittelten Logs</t>
  </si>
  <si>
    <t>/SAST/SIM_SOURCES</t>
  </si>
  <si>
    <t>DatenquellenID pflegen</t>
  </si>
  <si>
    <t>/SAST/SIM_START</t>
  </si>
  <si>
    <t>SAST SSR: Startmenü</t>
  </si>
  <si>
    <t>/SAST/SIM_SUPP_INFO</t>
  </si>
  <si>
    <t>Support Info anzeigen</t>
  </si>
  <si>
    <t>/SAST/SIM_SYSGROUPS</t>
  </si>
  <si>
    <t>SystemgruppeID pflegen</t>
  </si>
  <si>
    <t>/SAST/SIM_SYSTEMS</t>
  </si>
  <si>
    <t>SystemID pflegen</t>
  </si>
  <si>
    <t>/SAST/SIM_SYS_STAT</t>
  </si>
  <si>
    <t>Systemstatus-Übersicht</t>
  </si>
  <si>
    <t>/SAST/SSR</t>
  </si>
  <si>
    <t>Genehmigung Session-Request</t>
  </si>
  <si>
    <t>/SAST/START</t>
  </si>
  <si>
    <t>SAST Control Center: Startmenü</t>
  </si>
  <si>
    <t>/SAST/START_LICENSE</t>
  </si>
  <si>
    <t>Zentrale Lizenzverwaltung</t>
  </si>
  <si>
    <t>/SAST/SUPPORTINFO</t>
  </si>
  <si>
    <t>Anzeige Support Infos</t>
  </si>
  <si>
    <t>/SAST/SUSER</t>
  </si>
  <si>
    <t>Zuordn. SAP-User - EmergencyID</t>
  </si>
  <si>
    <t>/SAST/SYSGROUP</t>
  </si>
  <si>
    <t>Pflege Systemgruppe/-verbund</t>
  </si>
  <si>
    <t>/SAST/SYSPARAMS</t>
  </si>
  <si>
    <t>Liste kritische RZ10-Parameter</t>
  </si>
  <si>
    <t>/SAST/SYSTEM</t>
  </si>
  <si>
    <t>Pflege Systeme</t>
  </si>
  <si>
    <t>/SAST/TSE</t>
  </si>
  <si>
    <t>Technical Security Analyse</t>
  </si>
  <si>
    <t>/SAST/URLM_CHECK</t>
  </si>
  <si>
    <t>SAST: URLM Rollen Audit</t>
  </si>
  <si>
    <t>/SAST/USERS_AGR_PROF</t>
  </si>
  <si>
    <t>Benutzer mit Rollenänderungen</t>
  </si>
  <si>
    <t>/SAST/USER_CRIT_AUTH</t>
  </si>
  <si>
    <t>Krit. Berecht.kombinationen</t>
  </si>
  <si>
    <t>/SAST/USER_INACTIVE</t>
  </si>
  <si>
    <t>Inaktive Benutzer</t>
  </si>
  <si>
    <t>/SAST/USER_MASTER</t>
  </si>
  <si>
    <t>Prüfung Benutzerstamm</t>
  </si>
  <si>
    <t>/SAST/USR40</t>
  </si>
  <si>
    <t>Übersicht verbotene Kennwörter USR40</t>
  </si>
  <si>
    <t>/SAST/US_USER_ACTIV</t>
  </si>
  <si>
    <t>Transaktionsübersicht Benutzer</t>
  </si>
  <si>
    <t>/SAST/WF_AIT_REQUEST</t>
  </si>
  <si>
    <t>Meine Anträge (Status IT)</t>
  </si>
  <si>
    <t>/SAST/WF_ALL_APPRVAL</t>
  </si>
  <si>
    <t>Anzeige Alle Antragsgenehmigungen</t>
  </si>
  <si>
    <t>/SAST/WF_ALL_OPENAPP</t>
  </si>
  <si>
    <t>Anzeige Alle Offenen Anträge</t>
  </si>
  <si>
    <t>/SAST/WF_ALL_REQLINK</t>
  </si>
  <si>
    <t>Anzeige Alle Antragsverknüpfungen</t>
  </si>
  <si>
    <t>/SAST/WF_ALL_REQUEST</t>
  </si>
  <si>
    <t>Anzeige Alle Anträge</t>
  </si>
  <si>
    <t>/SAST/WF_ANTRAG_ADM</t>
  </si>
  <si>
    <t>Antrag bearbeiten</t>
  </si>
  <si>
    <t>/SAST/WF_ANTRAG_DO</t>
  </si>
  <si>
    <t>Umsetzen Antrag</t>
  </si>
  <si>
    <t>/SAST/WF_ANTRAG_GEN</t>
  </si>
  <si>
    <t>Genehmigen Antrag</t>
  </si>
  <si>
    <t>/SAST/WF_ANTRAG_MOD</t>
  </si>
  <si>
    <t>Modifizieren Antrag</t>
  </si>
  <si>
    <t>/SAST/WF_ANTRAG_NEU</t>
  </si>
  <si>
    <t>Erstellen Antrag</t>
  </si>
  <si>
    <t>/SAST/WF_ANTRG_ADM_O</t>
  </si>
  <si>
    <t>Eigenen Antrag bearbeiten</t>
  </si>
  <si>
    <t>/SAST/WF_CONFIG</t>
  </si>
  <si>
    <t>SAST UAM: Startmenü (Konfig.)</t>
  </si>
  <si>
    <t>/SAST/WF_EMAIL</t>
  </si>
  <si>
    <t>Pflege E-Mail Textbausteine</t>
  </si>
  <si>
    <t>/SAST/WF_LICENSE</t>
  </si>
  <si>
    <t>Pflege Lizenzbestand</t>
  </si>
  <si>
    <t>/SAST/WF_LIST_ZBV</t>
  </si>
  <si>
    <t>Übersicht UAM Infosystem</t>
  </si>
  <si>
    <t>/SAST/WF_LIST_ZBVADM</t>
  </si>
  <si>
    <t>/SAST/WF_LOAD_CONFIG</t>
  </si>
  <si>
    <t>Up-/Download Konfiguration</t>
  </si>
  <si>
    <t>/SAST/WF_MASS_ROLES</t>
  </si>
  <si>
    <t>Massenantrag Rollen</t>
  </si>
  <si>
    <t>/SAST/WF_MASS_U01</t>
  </si>
  <si>
    <t>Massenantrag Benutzeranlage U01</t>
  </si>
  <si>
    <t>/SAST/WF_MASS_USER</t>
  </si>
  <si>
    <t>Massenantrag Benutzer</t>
  </si>
  <si>
    <t>/SAST/WF_OIT_REQUEST</t>
  </si>
  <si>
    <t>/SAST/WF_OPENAPPRVAL</t>
  </si>
  <si>
    <t>Offen durch mich zu genehmigen</t>
  </si>
  <si>
    <t>/SAST/WF_OPENREQUEST</t>
  </si>
  <si>
    <t>Offene Anträge z. Genehmigung</t>
  </si>
  <si>
    <t>/SAST/WF_ORG</t>
  </si>
  <si>
    <t>Pflege OrganisationsID</t>
  </si>
  <si>
    <t>/SAST/WF_ORG_ROLE</t>
  </si>
  <si>
    <t>Pflege Org. Zuordnung Rollen</t>
  </si>
  <si>
    <t>/SAST/WF_OWN_REQUEST</t>
  </si>
  <si>
    <t>Meine Anträge</t>
  </si>
  <si>
    <t>/SAST/WF_PCODE_A</t>
  </si>
  <si>
    <t>Pflege Prozesscode Zustimmung</t>
  </si>
  <si>
    <t>/SAST/WF_PWRESET</t>
  </si>
  <si>
    <t>Pflege PSS Syst/Mandanten</t>
  </si>
  <si>
    <t>/SAST/WF_PWRESET_CUS</t>
  </si>
  <si>
    <t>PW SelfService Customizing</t>
  </si>
  <si>
    <t>/SAST/WF_PWRSLOG</t>
  </si>
  <si>
    <t>Anzeige PW SelfService Log</t>
  </si>
  <si>
    <t>/SAST/WF_START</t>
  </si>
  <si>
    <t>SAST UAM: Startmenü</t>
  </si>
  <si>
    <t>/SAST/WF_UPDATE_ZBV</t>
  </si>
  <si>
    <t>Aktualisierung Benutzer DB</t>
  </si>
  <si>
    <t>/SAST/ZOBJECTS</t>
  </si>
  <si>
    <t>Liste Objekte Kundennamensraum</t>
  </si>
  <si>
    <t>/SEEAG/CC_COUNTER</t>
  </si>
  <si>
    <t>/SEEAG/CC_LIC</t>
  </si>
  <si>
    <t>Lizenzmanager</t>
  </si>
  <si>
    <t>/SEEAG/CC_MONITOR</t>
  </si>
  <si>
    <t>SEEBURGER Basis Monitor</t>
  </si>
  <si>
    <t>/SEEAG/CEXEC</t>
  </si>
  <si>
    <t>Seeburger WF: Aufgabe ausführen</t>
  </si>
  <si>
    <t>/SEEAG/DSB_RANGE</t>
  </si>
  <si>
    <t>/SEEAG/DSB_REORG</t>
  </si>
  <si>
    <t>Reorganisation Seeburger-Vorgänge</t>
  </si>
  <si>
    <t>/SEEAG/DSC_ICV5</t>
  </si>
  <si>
    <t>invoiceCONSOLE: Customizing</t>
  </si>
  <si>
    <t>/SEEAG/DS_AGENDA</t>
  </si>
  <si>
    <t>Agenda - Pflege Stammdaten</t>
  </si>
  <si>
    <t>/SEEAG/DS_COLL_PROC</t>
  </si>
  <si>
    <t>Sammelbearbeitung</t>
  </si>
  <si>
    <t>/SEEAG/DS_IC</t>
  </si>
  <si>
    <t>invoiceCONSOLE: technischer Monitor</t>
  </si>
  <si>
    <t>/SEEAG/DS_IMGINBOUND</t>
  </si>
  <si>
    <t>Invoice Email Inbound Customizing</t>
  </si>
  <si>
    <t>/SEEAG/DS_P2P_RSPD_U</t>
  </si>
  <si>
    <t>P2P Rulesolver</t>
  </si>
  <si>
    <t>/SEEAG/DS_PP_VAR</t>
  </si>
  <si>
    <t>Anreicherung  Interpretationsdaten</t>
  </si>
  <si>
    <t>/SEEAG/DS_TASK</t>
  </si>
  <si>
    <t>SAP Task Manager</t>
  </si>
  <si>
    <t>/SEEAG/DS_WF_IMG</t>
  </si>
  <si>
    <t>Customizing Seeburger Workflow</t>
  </si>
  <si>
    <t>/SEEAG/EI_EINV_FILL</t>
  </si>
  <si>
    <t>Report zur Massenbefüllung E-INV</t>
  </si>
  <si>
    <t>/SEEAG/EI_REORG</t>
  </si>
  <si>
    <t>Seeburger ES-Reorganisation</t>
  </si>
  <si>
    <t>/TUHAV/HAVORGA</t>
  </si>
  <si>
    <t>Hausanschlussvorgang anlegen</t>
  </si>
  <si>
    <t>/TUHAV/HAVORGC</t>
  </si>
  <si>
    <t>Hausanschlussvorgang ändern</t>
  </si>
  <si>
    <t>/TUHAV/HAVORGD</t>
  </si>
  <si>
    <t>Hausanschlussvorgang anzeigen</t>
  </si>
  <si>
    <t>0KEK</t>
  </si>
  <si>
    <t>EC-PCA: Kontenfindung</t>
  </si>
  <si>
    <t>0KEL</t>
  </si>
  <si>
    <t>COPCA: Substitutionen</t>
  </si>
  <si>
    <t>0KEM</t>
  </si>
  <si>
    <t>CO-PCA: Substitutionen pflegen</t>
  </si>
  <si>
    <t>0KEN</t>
  </si>
  <si>
    <t>Sonderbehandlung PrCtr Warenbewegung</t>
  </si>
  <si>
    <t>1KE1</t>
  </si>
  <si>
    <t>EC-PCA: Analyse der Einstellungen</t>
  </si>
  <si>
    <t>1KE4</t>
  </si>
  <si>
    <t>EC-PCA: Customizing-Monitor</t>
  </si>
  <si>
    <t>1KE4N</t>
  </si>
  <si>
    <t>Profitcenter Verwendungsnachweis</t>
  </si>
  <si>
    <t>2KEE</t>
  </si>
  <si>
    <t>Profit Center: Summensätze</t>
  </si>
  <si>
    <t>3KE2</t>
  </si>
  <si>
    <t>EC-PCA: Ist-Umlage ändern</t>
  </si>
  <si>
    <t>3KE3</t>
  </si>
  <si>
    <t>EC-PCA: Ist-Umlage anzeigen</t>
  </si>
  <si>
    <t>3KE5</t>
  </si>
  <si>
    <t>EC-PCA: Umlage im Ist ausführen</t>
  </si>
  <si>
    <t>3KEH</t>
  </si>
  <si>
    <t>EC-PCA: Zusätzl. Bil. u. GuV.Konten</t>
  </si>
  <si>
    <t>3KEI</t>
  </si>
  <si>
    <t>Ableitungen für Default Profit Ctr</t>
  </si>
  <si>
    <t>4KE1</t>
  </si>
  <si>
    <t>EC-PCA: Ist-Verteilung anlegen</t>
  </si>
  <si>
    <t>4KE2</t>
  </si>
  <si>
    <t>EC-PCA: Ist-Verteilung ändern</t>
  </si>
  <si>
    <t>4KE3</t>
  </si>
  <si>
    <t>EC-PCA: Ist-Verteilung anzeigen</t>
  </si>
  <si>
    <t>4KE5</t>
  </si>
  <si>
    <t>EC-PCA: Verteilung im Ist ausführen</t>
  </si>
  <si>
    <t>7KE2</t>
  </si>
  <si>
    <t>Planung Kosten/Erlöse anzeigen</t>
  </si>
  <si>
    <t>8KEG_03</t>
  </si>
  <si>
    <t>Konditionsliste anzeigen</t>
  </si>
  <si>
    <t>9KE0</t>
  </si>
  <si>
    <t>Profit-Center-Beleg erfassen</t>
  </si>
  <si>
    <t>9KE6</t>
  </si>
  <si>
    <t>Salden Stat. Kennzahlen anzeigen</t>
  </si>
  <si>
    <t>9KE9</t>
  </si>
  <si>
    <t>Profit-Center-Beleg anzeigen</t>
  </si>
  <si>
    <t>AAVN</t>
  </si>
  <si>
    <t>Versicherungsbasiswert Neurechnen</t>
  </si>
  <si>
    <t>AB02</t>
  </si>
  <si>
    <t>Ändern Anlagenbeleg</t>
  </si>
  <si>
    <t>AB03</t>
  </si>
  <si>
    <t>Anzeigen Anlagenbeleg</t>
  </si>
  <si>
    <t>AB08</t>
  </si>
  <si>
    <t>Anlageneinzelposten stornieren</t>
  </si>
  <si>
    <t>ABAA</t>
  </si>
  <si>
    <t>Ausserplanmässige Abschreibung</t>
  </si>
  <si>
    <t>ABAON</t>
  </si>
  <si>
    <t>Abgang d. Verkauf o. Debitor</t>
  </si>
  <si>
    <t>ABAPDOCU</t>
  </si>
  <si>
    <t>Anzeige der ABAP-Dokumentation</t>
  </si>
  <si>
    <t>ABAVN</t>
  </si>
  <si>
    <t>Abgang durch Verschrottung</t>
  </si>
  <si>
    <t>ABGF</t>
  </si>
  <si>
    <t>Gutschrift im Folgejahr der Rechnung</t>
  </si>
  <si>
    <t>ABGL</t>
  </si>
  <si>
    <t>Gutschrift im Rechnungsjahr erfassen</t>
  </si>
  <si>
    <t>ABNAN</t>
  </si>
  <si>
    <t>Nachaktivierung</t>
  </si>
  <si>
    <t>ABNE</t>
  </si>
  <si>
    <t>Nachträglicher Erlös</t>
  </si>
  <si>
    <t>ABNV</t>
  </si>
  <si>
    <t>Nummernkreispflege: FIAA-BELNR</t>
  </si>
  <si>
    <t>ABSO</t>
  </si>
  <si>
    <t>Sonstige Bewegung</t>
  </si>
  <si>
    <t>ABST2</t>
  </si>
  <si>
    <t>Abstimmungsanalyse FI-AA</t>
  </si>
  <si>
    <t>ABT1N</t>
  </si>
  <si>
    <t>Anlagen Transfer</t>
  </si>
  <si>
    <t>ABUMN</t>
  </si>
  <si>
    <t>Umbuchung buchungskreis-intern</t>
  </si>
  <si>
    <t>ABZE</t>
  </si>
  <si>
    <t>Zugang aus Eigenfertigung</t>
  </si>
  <si>
    <t>ABZON</t>
  </si>
  <si>
    <t>Zugang Gegenbuchung automatisch</t>
  </si>
  <si>
    <t>ABZP</t>
  </si>
  <si>
    <t>Zugang von verbundenem Unternehmen</t>
  </si>
  <si>
    <t>AFAB</t>
  </si>
  <si>
    <t>Abschreibung buchen</t>
  </si>
  <si>
    <t>AFAR</t>
  </si>
  <si>
    <t>Abschreibung neu rechnen</t>
  </si>
  <si>
    <t>AFBP</t>
  </si>
  <si>
    <t>AfA-Buchungsprotokoll erstellen</t>
  </si>
  <si>
    <t>AIBU</t>
  </si>
  <si>
    <t>Umbuchen Anlage im Bau</t>
  </si>
  <si>
    <t>AIST</t>
  </si>
  <si>
    <t>Anlage im Bau Abrechnung stornieren</t>
  </si>
  <si>
    <t>AJAB</t>
  </si>
  <si>
    <t>AJRW</t>
  </si>
  <si>
    <t>Jahreswechsel</t>
  </si>
  <si>
    <t>AL08</t>
  </si>
  <si>
    <t>List of all logged on users</t>
  </si>
  <si>
    <t>AL11</t>
  </si>
  <si>
    <t>Display SAP-Directories</t>
  </si>
  <si>
    <t>AO73</t>
  </si>
  <si>
    <t>Bewegungsart definieren</t>
  </si>
  <si>
    <t>AO74</t>
  </si>
  <si>
    <t>AO81</t>
  </si>
  <si>
    <t>AR01</t>
  </si>
  <si>
    <t>Aufruf Anlagen-Bestandsliste</t>
  </si>
  <si>
    <t>AR02</t>
  </si>
  <si>
    <t>Aufruf Anlagen-Gitter</t>
  </si>
  <si>
    <t>AR03</t>
  </si>
  <si>
    <t>Aufruf Abschreibungsliste</t>
  </si>
  <si>
    <t>AR31</t>
  </si>
  <si>
    <t>Bearbeiten Arbeitsvorrat</t>
  </si>
  <si>
    <t>AS01</t>
  </si>
  <si>
    <t>Anlagen-Stammsatz anlegen</t>
  </si>
  <si>
    <t>AS02</t>
  </si>
  <si>
    <t>Anlagen-Stammsatz ändern</t>
  </si>
  <si>
    <t>AS03</t>
  </si>
  <si>
    <t>Anlagen-Stammsatz anzeigen</t>
  </si>
  <si>
    <t>AS05</t>
  </si>
  <si>
    <t>Anlagen-Stammsatz sperren</t>
  </si>
  <si>
    <t>AS06</t>
  </si>
  <si>
    <t>Anlagen-Stammsatz löschen/Löschvmrk</t>
  </si>
  <si>
    <t>AS08</t>
  </si>
  <si>
    <t>Nummernkreise Anlagennnr</t>
  </si>
  <si>
    <t>AS11</t>
  </si>
  <si>
    <t>Anlagen-Unternummer anlegen</t>
  </si>
  <si>
    <t>ASKB</t>
  </si>
  <si>
    <t>Periodische Anlagenbuchungen</t>
  </si>
  <si>
    <t>AW01N</t>
  </si>
  <si>
    <t>Asset Explorer</t>
  </si>
  <si>
    <t>BAUP</t>
  </si>
  <si>
    <t>Übernahme der Bankdaten</t>
  </si>
  <si>
    <t>BCT0</t>
  </si>
  <si>
    <t>Kontakt anlegen</t>
  </si>
  <si>
    <t>BCT1</t>
  </si>
  <si>
    <t>Kontakt ändern</t>
  </si>
  <si>
    <t>BCT2</t>
  </si>
  <si>
    <t>Kontakt anzeigen</t>
  </si>
  <si>
    <t>BD16</t>
  </si>
  <si>
    <t>Kostenstelle senden</t>
  </si>
  <si>
    <t>BD52</t>
  </si>
  <si>
    <t>Änd.zeiger aktiv. pro Änd.beleg-Pos.</t>
  </si>
  <si>
    <t>BD64</t>
  </si>
  <si>
    <t>Verteilungsmodellpflege</t>
  </si>
  <si>
    <t>BD87</t>
  </si>
  <si>
    <t>Statusmonitor für ALE-Nachrichten</t>
  </si>
  <si>
    <t>BF34</t>
  </si>
  <si>
    <t>Kundenbausteine pro Event</t>
  </si>
  <si>
    <t>BF44</t>
  </si>
  <si>
    <t>Kundenbausteine pro Prozess</t>
  </si>
  <si>
    <t>BGM1</t>
  </si>
  <si>
    <t>Mustergarantie anlegen</t>
  </si>
  <si>
    <t>BGM3</t>
  </si>
  <si>
    <t>Mustergarantie anzeigen</t>
  </si>
  <si>
    <t>BP</t>
  </si>
  <si>
    <t>Geschäftspartner bearbeiten</t>
  </si>
  <si>
    <t>BPSHOW00</t>
  </si>
  <si>
    <t>Analysereport Budgetierung/Gesamtpl.</t>
  </si>
  <si>
    <t>BUA1</t>
  </si>
  <si>
    <t>Ansprechpartner anlegen</t>
  </si>
  <si>
    <t>BUA2</t>
  </si>
  <si>
    <t>Ansprechpartner ändern</t>
  </si>
  <si>
    <t>BUA3</t>
  </si>
  <si>
    <t>Ansprechpartner änzeigen</t>
  </si>
  <si>
    <t>BUP0</t>
  </si>
  <si>
    <t>BDT, mehrfacher Aufruf (Fugrp BUSS)</t>
  </si>
  <si>
    <t>BUPA_PRE_DA</t>
  </si>
  <si>
    <t>Gesch.partner zum Löschen vormerken</t>
  </si>
  <si>
    <t>CA10</t>
  </si>
  <si>
    <t>Vorlagetext Plan/Auftrag</t>
  </si>
  <si>
    <t>CA82</t>
  </si>
  <si>
    <t>VWnachweise Arbeitsplatz EQUI</t>
  </si>
  <si>
    <t>CA87</t>
  </si>
  <si>
    <t>Massenersetzen Arbeitsplatz EQUI</t>
  </si>
  <si>
    <t>CAA1</t>
  </si>
  <si>
    <t>Vertragskonto anlegen</t>
  </si>
  <si>
    <t>CAA2</t>
  </si>
  <si>
    <t>Vertragskonto ändern</t>
  </si>
  <si>
    <t>CAA3</t>
  </si>
  <si>
    <t>Vertragskonto anzeigen</t>
  </si>
  <si>
    <t>CC04</t>
  </si>
  <si>
    <t>Anzeigen Produktstruktur</t>
  </si>
  <si>
    <t>CFCSTART</t>
  </si>
  <si>
    <t>Starte Clarification Controller</t>
  </si>
  <si>
    <t>CIC0</t>
  </si>
  <si>
    <t>Customer-Interaction-Center</t>
  </si>
  <si>
    <t>CJ01</t>
  </si>
  <si>
    <t>Projektstrukturplan anlegen</t>
  </si>
  <si>
    <t>CJ02</t>
  </si>
  <si>
    <t>Projektstrukturplan ändern</t>
  </si>
  <si>
    <t>CJ03</t>
  </si>
  <si>
    <t>Projektstrukturplan anzeigen</t>
  </si>
  <si>
    <t>CJ07</t>
  </si>
  <si>
    <t>Projektdefinition ändern</t>
  </si>
  <si>
    <t>CJ08</t>
  </si>
  <si>
    <t>Projektdefinition anzeigen</t>
  </si>
  <si>
    <t>CJ11</t>
  </si>
  <si>
    <t>PSP-Element anlegen</t>
  </si>
  <si>
    <t>CJ12</t>
  </si>
  <si>
    <t>PSP-Element ändern</t>
  </si>
  <si>
    <t>CJ13</t>
  </si>
  <si>
    <t>PSP-Element anzeigen</t>
  </si>
  <si>
    <t>CJ20</t>
  </si>
  <si>
    <t>Strukturplanung</t>
  </si>
  <si>
    <t>CJ20N</t>
  </si>
  <si>
    <t>Project Builder</t>
  </si>
  <si>
    <t>CJ2A</t>
  </si>
  <si>
    <t>Strukturplanung anzeigen</t>
  </si>
  <si>
    <t>CJ2C</t>
  </si>
  <si>
    <t>Projektplantafel: anzeigen</t>
  </si>
  <si>
    <t>CJ31</t>
  </si>
  <si>
    <t>Anzeigen Originalbudget Projekt</t>
  </si>
  <si>
    <t>CJ40</t>
  </si>
  <si>
    <t>Ändern Projektplan</t>
  </si>
  <si>
    <t>CJ41</t>
  </si>
  <si>
    <t>Anzeigen Projektplan</t>
  </si>
  <si>
    <t>CJ88</t>
  </si>
  <si>
    <t>Ist-Abrechnung: Projekte / Netzpläne</t>
  </si>
  <si>
    <t>CJ8G</t>
  </si>
  <si>
    <t>Ist-Abrechnung: Projekte/Netzpläne</t>
  </si>
  <si>
    <t>CJ93</t>
  </si>
  <si>
    <t>Standard-PSP anzeigen</t>
  </si>
  <si>
    <t>CJI3</t>
  </si>
  <si>
    <t>Projekte Einzelposten Istkosten</t>
  </si>
  <si>
    <t>CJI4</t>
  </si>
  <si>
    <t>Projekte Einzelposten Plankosten</t>
  </si>
  <si>
    <t>CJI5</t>
  </si>
  <si>
    <t>Projekte Einzelposten Obligo</t>
  </si>
  <si>
    <t>CJI8</t>
  </si>
  <si>
    <t>Projekte Einzelposten Budget</t>
  </si>
  <si>
    <t>CJIC</t>
  </si>
  <si>
    <t>Projekte EP Abrechnung Pflege</t>
  </si>
  <si>
    <t>CJID</t>
  </si>
  <si>
    <t>Projekte EP Abrechnung Anzeige</t>
  </si>
  <si>
    <t>CJIF</t>
  </si>
  <si>
    <t>Projekte EP Ergebnisermittlung</t>
  </si>
  <si>
    <t>CKMPCD</t>
  </si>
  <si>
    <t>Preisänderungsbeleg anzeigen</t>
  </si>
  <si>
    <t>CL02</t>
  </si>
  <si>
    <t>Klassenverwaltung</t>
  </si>
  <si>
    <t>CL6AN</t>
  </si>
  <si>
    <t>Klassenverzeichnis (ALV)</t>
  </si>
  <si>
    <t>CM24</t>
  </si>
  <si>
    <t>Kapazitätsabgl.: PM Einzelkap. tab.</t>
  </si>
  <si>
    <t>CM25</t>
  </si>
  <si>
    <t>Kapazitätsabgl.: Variabel</t>
  </si>
  <si>
    <t>CM30</t>
  </si>
  <si>
    <t>Kapazitätsabgl.: PM Einzelkap. graf.</t>
  </si>
  <si>
    <t>CM33</t>
  </si>
  <si>
    <t>Kapazitätsabgl.: PM Arbeitspl. graf.</t>
  </si>
  <si>
    <t>CM34</t>
  </si>
  <si>
    <t>Kapazitätsabgl.: PM Arbeitspl. tab.</t>
  </si>
  <si>
    <t>CMOD</t>
  </si>
  <si>
    <t>Erweiterungen</t>
  </si>
  <si>
    <t>CN41</t>
  </si>
  <si>
    <t>Strukturübersicht</t>
  </si>
  <si>
    <t>CN43</t>
  </si>
  <si>
    <t>Übersicht: PSP-Elemente</t>
  </si>
  <si>
    <t>CN43N</t>
  </si>
  <si>
    <t>CN45</t>
  </si>
  <si>
    <t>Übersicht: Aufträge</t>
  </si>
  <si>
    <t>CN45N</t>
  </si>
  <si>
    <t>CNB2</t>
  </si>
  <si>
    <t>Bestellungen zum Projekt</t>
  </si>
  <si>
    <t>CNR3</t>
  </si>
  <si>
    <t>Arbeitsplatz anzeigen</t>
  </si>
  <si>
    <t>CO02</t>
  </si>
  <si>
    <t>Ändern Fertigungsauftrag</t>
  </si>
  <si>
    <t>CO09</t>
  </si>
  <si>
    <t>Verfügbarkeitsübersicht</t>
  </si>
  <si>
    <t>CO1P</t>
  </si>
  <si>
    <t>Vorgemerkte Rückmeldeprozesse</t>
  </si>
  <si>
    <t>COCPCPR</t>
  </si>
  <si>
    <t>Cockpit für Controlling-Integration</t>
  </si>
  <si>
    <t>COFC</t>
  </si>
  <si>
    <t>Nachbearbeitung Fehler Istkosten</t>
  </si>
  <si>
    <t>COGI</t>
  </si>
  <si>
    <t>Nachbearbeitung fehlerh. Warenbeweg.</t>
  </si>
  <si>
    <t>CP02</t>
  </si>
  <si>
    <t>Geschäftsprozeß ändern</t>
  </si>
  <si>
    <t>CPTB</t>
  </si>
  <si>
    <t>Template-Verrechnung Ist: Aufträge</t>
  </si>
  <si>
    <t>CR03</t>
  </si>
  <si>
    <t>CR05</t>
  </si>
  <si>
    <t>Arbeitsplatzliste</t>
  </si>
  <si>
    <t>CR06</t>
  </si>
  <si>
    <t>Arbeitsplatz Kostenstellenzuordn.</t>
  </si>
  <si>
    <t>CR07</t>
  </si>
  <si>
    <t>Arbeitsplatzkapazitäten</t>
  </si>
  <si>
    <t>CR08</t>
  </si>
  <si>
    <t>Arbeitsplatzhierarchie</t>
  </si>
  <si>
    <t>CR10</t>
  </si>
  <si>
    <t>Arbeitsplatz Änderungsbelege</t>
  </si>
  <si>
    <t>CR13</t>
  </si>
  <si>
    <t>Anzeigen Kapazität</t>
  </si>
  <si>
    <t>CR15</t>
  </si>
  <si>
    <t>Verwendung Kapazität</t>
  </si>
  <si>
    <t>CR23</t>
  </si>
  <si>
    <t>Anzeigen Hierarchie</t>
  </si>
  <si>
    <t>CRMSRVCOCP</t>
  </si>
  <si>
    <t>CRQ3</t>
  </si>
  <si>
    <t>CS01</t>
  </si>
  <si>
    <t>Anlegen Materialstückliste</t>
  </si>
  <si>
    <t>CS02</t>
  </si>
  <si>
    <t>Ändern Materialstückliste</t>
  </si>
  <si>
    <t>CS03</t>
  </si>
  <si>
    <t>Anzeigen Materialstückliste</t>
  </si>
  <si>
    <t>CS05</t>
  </si>
  <si>
    <t>Ändern Stücklistengruppe Material</t>
  </si>
  <si>
    <t>CS06</t>
  </si>
  <si>
    <t>Anzeigen Stücklistengruppe Material</t>
  </si>
  <si>
    <t>CS07</t>
  </si>
  <si>
    <t>Anlegen Werkszuordnung MaterialStl</t>
  </si>
  <si>
    <t>CS09</t>
  </si>
  <si>
    <t>Anzeigen Werkszuordnung MaterialStl</t>
  </si>
  <si>
    <t>CS14</t>
  </si>
  <si>
    <t>Stücklistenvergleich</t>
  </si>
  <si>
    <t>CS15</t>
  </si>
  <si>
    <t>Materialverwendung einstufig</t>
  </si>
  <si>
    <t>CS20</t>
  </si>
  <si>
    <t>Massenänderungen: Einstiegsbild</t>
  </si>
  <si>
    <t>CS80</t>
  </si>
  <si>
    <t>Änderungsbelege Materialstückliste</t>
  </si>
  <si>
    <t>CT04</t>
  </si>
  <si>
    <t>Merkmalverwaltung</t>
  </si>
  <si>
    <t>CT10</t>
  </si>
  <si>
    <t>Merkmalverzeichnis</t>
  </si>
  <si>
    <t>CU01</t>
  </si>
  <si>
    <t>Anlegen Beziehungswissen</t>
  </si>
  <si>
    <t>CU03</t>
  </si>
  <si>
    <t>Anzeigen Beziehungswissen</t>
  </si>
  <si>
    <t>CU04</t>
  </si>
  <si>
    <t>Beziehungsliste</t>
  </si>
  <si>
    <t>CV03N</t>
  </si>
  <si>
    <t>Dokument anzeigen</t>
  </si>
  <si>
    <t>CV04N</t>
  </si>
  <si>
    <t>Dokument suchen</t>
  </si>
  <si>
    <t>DA_CONTROL</t>
  </si>
  <si>
    <t>Steuerung Datenarchivierung</t>
  </si>
  <si>
    <t>DB13</t>
  </si>
  <si>
    <t>DBA-Einplanungskalender</t>
  </si>
  <si>
    <t>DB15</t>
  </si>
  <si>
    <t>Datenarchivierung: DB-Tabellen</t>
  </si>
  <si>
    <t>DBACOCKPIT</t>
  </si>
  <si>
    <t>DBA Cockpit starten</t>
  </si>
  <si>
    <t>DMEE</t>
  </si>
  <si>
    <t>DMEE: Formatbaum Pflegetool</t>
  </si>
  <si>
    <t>DP90</t>
  </si>
  <si>
    <t>SM: aufwandsbezogene Faktura</t>
  </si>
  <si>
    <t>E25T</t>
  </si>
  <si>
    <t>AbrAuftrg/nicht fakt.AbrBelege ausw.</t>
  </si>
  <si>
    <t>E40A</t>
  </si>
  <si>
    <t>Terminsätze anzeigen</t>
  </si>
  <si>
    <t>E41A</t>
  </si>
  <si>
    <t>Portion anzeigen</t>
  </si>
  <si>
    <t>E41B</t>
  </si>
  <si>
    <t>Portion anlegen</t>
  </si>
  <si>
    <t>E41C</t>
  </si>
  <si>
    <t>Portion ändern</t>
  </si>
  <si>
    <t>E41F</t>
  </si>
  <si>
    <t>Ableseeinheiten anzeigen</t>
  </si>
  <si>
    <t>E41G</t>
  </si>
  <si>
    <t>Ableseeinheit ändern</t>
  </si>
  <si>
    <t>E41H</t>
  </si>
  <si>
    <t>Ableseeinheit anlegen</t>
  </si>
  <si>
    <t>E41I</t>
  </si>
  <si>
    <t>Ableseeinheit löschen</t>
  </si>
  <si>
    <t>E43A</t>
  </si>
  <si>
    <t>Terminsätze generieren für Satzarten</t>
  </si>
  <si>
    <t>E43C</t>
  </si>
  <si>
    <t>Liste der Terminsätze</t>
  </si>
  <si>
    <t>E61D</t>
  </si>
  <si>
    <t>Löschen Abschlagsplan</t>
  </si>
  <si>
    <t>EA00</t>
  </si>
  <si>
    <t>Test-Abrechnung eines Vertrages</t>
  </si>
  <si>
    <t>EA05</t>
  </si>
  <si>
    <t>Aussteuerungen anzeigen u. freigeben</t>
  </si>
  <si>
    <t>EA10</t>
  </si>
  <si>
    <t>Fakturierung Belege</t>
  </si>
  <si>
    <t>EA12</t>
  </si>
  <si>
    <t>Abschläge anfordern</t>
  </si>
  <si>
    <t>EA13</t>
  </si>
  <si>
    <t>Storno von Druck-/Abrechnungsbeleg</t>
  </si>
  <si>
    <t>EA16</t>
  </si>
  <si>
    <t>Anlegen Manuelle Nachberechnung</t>
  </si>
  <si>
    <t>EA17</t>
  </si>
  <si>
    <t>Ändern Manuelle Nachberechnung</t>
  </si>
  <si>
    <t>EA18</t>
  </si>
  <si>
    <t>Anzeigen Manuelle Nachberechnung</t>
  </si>
  <si>
    <t>EA19</t>
  </si>
  <si>
    <t>Rechnung erstellen (Einzelerstellung</t>
  </si>
  <si>
    <t>EA20</t>
  </si>
  <si>
    <t>Stornieren Abrechnungsbeleg</t>
  </si>
  <si>
    <t>EA21</t>
  </si>
  <si>
    <t>Anpassungsstorno Abrechnungsbelege</t>
  </si>
  <si>
    <t>EA22</t>
  </si>
  <si>
    <t>Abrechnungsbeleg anzeigen</t>
  </si>
  <si>
    <t>EA24</t>
  </si>
  <si>
    <t>SpezStorno aus AbrAuftrag entfernen</t>
  </si>
  <si>
    <t>EA26</t>
  </si>
  <si>
    <t>Massenakt.: Rechnung erstellen</t>
  </si>
  <si>
    <t>EA29</t>
  </si>
  <si>
    <t>Massenakt.: Rechnungsdruck</t>
  </si>
  <si>
    <t>EA32</t>
  </si>
  <si>
    <t>Tarif anzeigen</t>
  </si>
  <si>
    <t>EA37</t>
  </si>
  <si>
    <t>Schema anzeigen</t>
  </si>
  <si>
    <t>EA38</t>
  </si>
  <si>
    <t>Massenakt.: Abrechnung</t>
  </si>
  <si>
    <t>EA40</t>
  </si>
  <si>
    <t>Anzeigen Druckbeleg</t>
  </si>
  <si>
    <t>EA43</t>
  </si>
  <si>
    <t>Terminsätze generieren einer Satzart</t>
  </si>
  <si>
    <t>EA44</t>
  </si>
  <si>
    <t>Terminsätze löschen</t>
  </si>
  <si>
    <t>EA44M</t>
  </si>
  <si>
    <t>Massenlöschen Terminsätze</t>
  </si>
  <si>
    <t>EA55</t>
  </si>
  <si>
    <t>Tariftyp Anzeigen</t>
  </si>
  <si>
    <t>EA60</t>
  </si>
  <si>
    <t>Drucken Druckbeleg</t>
  </si>
  <si>
    <t>EA61</t>
  </si>
  <si>
    <t>Abschlagsplan anlegen</t>
  </si>
  <si>
    <t>EA62</t>
  </si>
  <si>
    <t>Abschlagsplan ändern</t>
  </si>
  <si>
    <t>EA63</t>
  </si>
  <si>
    <t>Abschlagsplan anzeigen</t>
  </si>
  <si>
    <t>EA65</t>
  </si>
  <si>
    <t>Portionswechsel</t>
  </si>
  <si>
    <t>EA91</t>
  </si>
  <si>
    <t>Preis anzeigen</t>
  </si>
  <si>
    <t>EA99</t>
  </si>
  <si>
    <t>Auswertung Varianten</t>
  </si>
  <si>
    <t>EAMABI</t>
  </si>
  <si>
    <t>Massenabrechnung</t>
  </si>
  <si>
    <t>EAMS00</t>
  </si>
  <si>
    <t>Massenabrechnung von Sim.indizes</t>
  </si>
  <si>
    <t>EAMS01</t>
  </si>
  <si>
    <t>Massenakt.: Abrechnung SimIndizes</t>
  </si>
  <si>
    <t>EAMS10</t>
  </si>
  <si>
    <t>Simulationsindizes anlegen</t>
  </si>
  <si>
    <t>EAMS11</t>
  </si>
  <si>
    <t>Monitoring der Massensimulation</t>
  </si>
  <si>
    <t>EAMS12</t>
  </si>
  <si>
    <t>Statistik de Simulationsindizes</t>
  </si>
  <si>
    <t>EAMS13</t>
  </si>
  <si>
    <t>Simulationsindizes löschen</t>
  </si>
  <si>
    <t>EAMS20</t>
  </si>
  <si>
    <t>Simulationsperioden definieren</t>
  </si>
  <si>
    <t>EASIBI</t>
  </si>
  <si>
    <t>Erstellen Einzelrechnung</t>
  </si>
  <si>
    <t>EASICH</t>
  </si>
  <si>
    <t>Einzelbigcheck</t>
  </si>
  <si>
    <t>EASISI</t>
  </si>
  <si>
    <t>Erstellen Einzelsimulation</t>
  </si>
  <si>
    <t>EA_UPLOAD</t>
  </si>
  <si>
    <t>Upload der Abrechnungsstammdaten</t>
  </si>
  <si>
    <t>EC30</t>
  </si>
  <si>
    <t>Tarifdaten pflegen</t>
  </si>
  <si>
    <t>EC50E</t>
  </si>
  <si>
    <t>Einzugsbeleg anlegen</t>
  </si>
  <si>
    <t>EC51E</t>
  </si>
  <si>
    <t>Einzugsbeleg ändern</t>
  </si>
  <si>
    <t>EC52E</t>
  </si>
  <si>
    <t>Einzugsbeleg anzeigen</t>
  </si>
  <si>
    <t>EC53E</t>
  </si>
  <si>
    <t>Einzugsbeleg stornieren</t>
  </si>
  <si>
    <t>EC55E</t>
  </si>
  <si>
    <t>Auszug</t>
  </si>
  <si>
    <t>EC56E</t>
  </si>
  <si>
    <t>Auszug ändern</t>
  </si>
  <si>
    <t>EC57E</t>
  </si>
  <si>
    <t>Auszug anzeigen</t>
  </si>
  <si>
    <t>EC58E</t>
  </si>
  <si>
    <t>Auszug stornieren</t>
  </si>
  <si>
    <t>EC86</t>
  </si>
  <si>
    <t>Sperrbeleg ändern</t>
  </si>
  <si>
    <t>EC87</t>
  </si>
  <si>
    <t>Sperrbeleg anzeigen</t>
  </si>
  <si>
    <t>ECENV_CO</t>
  </si>
  <si>
    <t>Datenumfeld zum Anschlußobjekt</t>
  </si>
  <si>
    <t>ECENV_DV</t>
  </si>
  <si>
    <t>Datenumfeld zum Geräte</t>
  </si>
  <si>
    <t>ECVBP02</t>
  </si>
  <si>
    <t>Kundendatenübersicht</t>
  </si>
  <si>
    <t>ECVCO00</t>
  </si>
  <si>
    <t>Anschlussobjektübersicht</t>
  </si>
  <si>
    <t>EE72</t>
  </si>
  <si>
    <t>Versorgungsind.: Arbeitsauftrag änd.</t>
  </si>
  <si>
    <t>EE73</t>
  </si>
  <si>
    <t>Versorgungsind.: Arbeitsauftrag anz.</t>
  </si>
  <si>
    <t>EFRM</t>
  </si>
  <si>
    <t>Druck-Workbench: Anwendungsformular</t>
  </si>
  <si>
    <t>EG01</t>
  </si>
  <si>
    <t>Gerätetyp anlegen</t>
  </si>
  <si>
    <t>EG02</t>
  </si>
  <si>
    <t>Gerätetyp ändern</t>
  </si>
  <si>
    <t>EG03</t>
  </si>
  <si>
    <t>Gerätetyp anzeigen</t>
  </si>
  <si>
    <t>EG04</t>
  </si>
  <si>
    <t>Zählwerksgruppe anlegen</t>
  </si>
  <si>
    <t>EG06</t>
  </si>
  <si>
    <t>Zählwerksgruppe anzeigen</t>
  </si>
  <si>
    <t>EG27</t>
  </si>
  <si>
    <t>Gerätegruppe anlegen</t>
  </si>
  <si>
    <t>EG28</t>
  </si>
  <si>
    <t>Gerätegruppe ändern</t>
  </si>
  <si>
    <t>EG29</t>
  </si>
  <si>
    <t>Gerätegruppe anzeigen</t>
  </si>
  <si>
    <t>EG30</t>
  </si>
  <si>
    <t>Wechsel gesamt</t>
  </si>
  <si>
    <t>EG31</t>
  </si>
  <si>
    <t>Einbau gesamt</t>
  </si>
  <si>
    <t>EG32</t>
  </si>
  <si>
    <t>Ausbau gesamt</t>
  </si>
  <si>
    <t>EG33</t>
  </si>
  <si>
    <t>Einbau technisch</t>
  </si>
  <si>
    <t>EG34</t>
  </si>
  <si>
    <t>Einbau abrechnungstechnisch</t>
  </si>
  <si>
    <t>EG35</t>
  </si>
  <si>
    <t>Ausbau abrechnungstechnisch</t>
  </si>
  <si>
    <t>EG36</t>
  </si>
  <si>
    <t>Ausbau technisch</t>
  </si>
  <si>
    <t>EG42</t>
  </si>
  <si>
    <t>Umbau Gerät</t>
  </si>
  <si>
    <t>EG43</t>
  </si>
  <si>
    <t>Anzeigen Geräteinfosatz</t>
  </si>
  <si>
    <t>EG50</t>
  </si>
  <si>
    <t>Storno Einbau/Ausbau/Wechsel</t>
  </si>
  <si>
    <t>EG51</t>
  </si>
  <si>
    <t>Storno Einbau</t>
  </si>
  <si>
    <t>EG52</t>
  </si>
  <si>
    <t>Storno Wechsel technisch</t>
  </si>
  <si>
    <t>EG53</t>
  </si>
  <si>
    <t>Storno Ausbau technisch</t>
  </si>
  <si>
    <t>EG70</t>
  </si>
  <si>
    <t>Pflegen Tarifdaten</t>
  </si>
  <si>
    <t>EG71</t>
  </si>
  <si>
    <t>Anzeigen Tarifdaten</t>
  </si>
  <si>
    <t>EG72</t>
  </si>
  <si>
    <t>Pflegen Gerätezuordnung</t>
  </si>
  <si>
    <t>EG73</t>
  </si>
  <si>
    <t>Anzeigen Gerätezuordnung</t>
  </si>
  <si>
    <t>EG75</t>
  </si>
  <si>
    <t>Zählwerksbeziehungen anlegen</t>
  </si>
  <si>
    <t>EG76</t>
  </si>
  <si>
    <t>Zählwerksbeziehungen ändern</t>
  </si>
  <si>
    <t>EG77</t>
  </si>
  <si>
    <t>Zählwerksbeziehungen anzeigen</t>
  </si>
  <si>
    <t>EG88</t>
  </si>
  <si>
    <t>Turnuswechselliste anlegen</t>
  </si>
  <si>
    <t>EG89</t>
  </si>
  <si>
    <t>Turnuswechselliste Anzeigen</t>
  </si>
  <si>
    <t>EG90</t>
  </si>
  <si>
    <t>Wechselaufträge/-meldungen anlegen</t>
  </si>
  <si>
    <t>EG97</t>
  </si>
  <si>
    <t>Beglaubigung durchführen</t>
  </si>
  <si>
    <t>EI72</t>
  </si>
  <si>
    <t>CO-PA Fortschreibung statistisch</t>
  </si>
  <si>
    <t>EL01</t>
  </si>
  <si>
    <t>Auftragserstellung ausführen</t>
  </si>
  <si>
    <t>EL06</t>
  </si>
  <si>
    <t>Massenauftragserstellung ausführen</t>
  </si>
  <si>
    <t>EL27</t>
  </si>
  <si>
    <t>Korrektur unplausibler Ergebnisse</t>
  </si>
  <si>
    <t>EL28</t>
  </si>
  <si>
    <t>Einzelerfassung</t>
  </si>
  <si>
    <t>EL29</t>
  </si>
  <si>
    <t>Korrektur plausibler Ergebnisse</t>
  </si>
  <si>
    <t>EL30</t>
  </si>
  <si>
    <t>Ableseergebnisse schätzen</t>
  </si>
  <si>
    <t>EL31</t>
  </si>
  <si>
    <t>Manuel. Überwachung</t>
  </si>
  <si>
    <t>EL32</t>
  </si>
  <si>
    <t>Autom. Überwachung</t>
  </si>
  <si>
    <t>EL35</t>
  </si>
  <si>
    <t>Ableseauftrag ausgeben</t>
  </si>
  <si>
    <t>EL37</t>
  </si>
  <si>
    <t>Ableseauftragerstellung stornieren</t>
  </si>
  <si>
    <t>EL42</t>
  </si>
  <si>
    <t>EL43</t>
  </si>
  <si>
    <t>Übersicht Geräte</t>
  </si>
  <si>
    <t>EL60</t>
  </si>
  <si>
    <t>Aktivierung EB für Einzelanlage</t>
  </si>
  <si>
    <t>ELEU</t>
  </si>
  <si>
    <t>Anzeigen IDoc</t>
  </si>
  <si>
    <t>ELMU</t>
  </si>
  <si>
    <t>Upload ausführen</t>
  </si>
  <si>
    <t>EM10</t>
  </si>
  <si>
    <t>Warenbewegung mittels Serialnummern</t>
  </si>
  <si>
    <t>ES21</t>
  </si>
  <si>
    <t>Vertrag ändern</t>
  </si>
  <si>
    <t>ES22</t>
  </si>
  <si>
    <t>Vertrag anzeigen</t>
  </si>
  <si>
    <t>ES27</t>
  </si>
  <si>
    <t>Vertragsübergreifende Pflege</t>
  </si>
  <si>
    <t>ES30</t>
  </si>
  <si>
    <t>Anlage anlegen</t>
  </si>
  <si>
    <t>ES31</t>
  </si>
  <si>
    <t>Anlage ändern</t>
  </si>
  <si>
    <t>ES32</t>
  </si>
  <si>
    <t>Anlage anzeigen</t>
  </si>
  <si>
    <t>ES55</t>
  </si>
  <si>
    <t>Anschlussobjekt anlegen</t>
  </si>
  <si>
    <t>ES56</t>
  </si>
  <si>
    <t>Anschlussobjekt ändern</t>
  </si>
  <si>
    <t>ES57</t>
  </si>
  <si>
    <t>Anschlussobjekt anzeigen</t>
  </si>
  <si>
    <t>ES60</t>
  </si>
  <si>
    <t>Verbrauchsstelle anlegen</t>
  </si>
  <si>
    <t>ES61</t>
  </si>
  <si>
    <t>Verbrauchsstelle ändern</t>
  </si>
  <si>
    <t>ES62</t>
  </si>
  <si>
    <t>Verbrauchsstelle anzeigen</t>
  </si>
  <si>
    <t>ES64</t>
  </si>
  <si>
    <t>Ändern Anschlussobjekt VBS/GPL</t>
  </si>
  <si>
    <t>ES65</t>
  </si>
  <si>
    <t>Geräteplatz anlegen</t>
  </si>
  <si>
    <t>ES66</t>
  </si>
  <si>
    <t>Geräteplatz ändern</t>
  </si>
  <si>
    <t>ES67</t>
  </si>
  <si>
    <t>Geräteplatz anzeigen</t>
  </si>
  <si>
    <t>EWCT</t>
  </si>
  <si>
    <t>Währungstestumrechner</t>
  </si>
  <si>
    <t>EWZ5</t>
  </si>
  <si>
    <t>Benutzer sperren</t>
  </si>
  <si>
    <t>F-01</t>
  </si>
  <si>
    <t>Musterbeleg erfassen</t>
  </si>
  <si>
    <t>F-02</t>
  </si>
  <si>
    <t>Sachkontenbuchung erfassen</t>
  </si>
  <si>
    <t>F-03</t>
  </si>
  <si>
    <t>Ausgleichen Sachkonto</t>
  </si>
  <si>
    <t>F-06</t>
  </si>
  <si>
    <t>Zahlungseingang buchen</t>
  </si>
  <si>
    <t>F-07</t>
  </si>
  <si>
    <t>Zahlungsausgang buchen</t>
  </si>
  <si>
    <t>F-19</t>
  </si>
  <si>
    <t>Statistische Buchung zurücknehmen</t>
  </si>
  <si>
    <t>F-21</t>
  </si>
  <si>
    <t>Umbuchung erfassen</t>
  </si>
  <si>
    <t>F-22</t>
  </si>
  <si>
    <t>Debitoren Rechnung erfassen</t>
  </si>
  <si>
    <t>F-27</t>
  </si>
  <si>
    <t>Debitoren Gutschrift erfassen</t>
  </si>
  <si>
    <t>F-28</t>
  </si>
  <si>
    <t>F-29</t>
  </si>
  <si>
    <t>Debitorenanzahlung buchen</t>
  </si>
  <si>
    <t>F-31</t>
  </si>
  <si>
    <t>F-32</t>
  </si>
  <si>
    <t>Ausgleichen Debitor</t>
  </si>
  <si>
    <t>F-37</t>
  </si>
  <si>
    <t>Anzahlungsanforderung Debitor</t>
  </si>
  <si>
    <t>F-38</t>
  </si>
  <si>
    <t>Statistische Buchung erfassen</t>
  </si>
  <si>
    <t>F-39</t>
  </si>
  <si>
    <t>Debitorenanzahlung auflösen</t>
  </si>
  <si>
    <t>F-41</t>
  </si>
  <si>
    <t>Kreditoren Gutschr. erfassen</t>
  </si>
  <si>
    <t>F-42</t>
  </si>
  <si>
    <t>F-43</t>
  </si>
  <si>
    <t>Kreditoren Rechnung erfassen</t>
  </si>
  <si>
    <t>F-44</t>
  </si>
  <si>
    <t>Ausgleichen Kreditor</t>
  </si>
  <si>
    <t>F-47</t>
  </si>
  <si>
    <t>Anzahlungsanforderung</t>
  </si>
  <si>
    <t>F-51</t>
  </si>
  <si>
    <t>Umbuchen und Ausgleichen</t>
  </si>
  <si>
    <t>F-53</t>
  </si>
  <si>
    <t>F-55</t>
  </si>
  <si>
    <t>F-56</t>
  </si>
  <si>
    <t>F-58</t>
  </si>
  <si>
    <t>Zahlung mit Druck</t>
  </si>
  <si>
    <t>F-64</t>
  </si>
  <si>
    <t>Rechnung Debitor vorerfassen</t>
  </si>
  <si>
    <t>F-90</t>
  </si>
  <si>
    <t>Anlagenzugang d. Kauf m. Kreditor</t>
  </si>
  <si>
    <t>F-92</t>
  </si>
  <si>
    <t>Anlagenabgang d. Verkauf m. Debitor</t>
  </si>
  <si>
    <t>F.01</t>
  </si>
  <si>
    <t>ABAP/4 Report: Bilanz</t>
  </si>
  <si>
    <t>F.03</t>
  </si>
  <si>
    <t>Abstimmung</t>
  </si>
  <si>
    <t>F.07</t>
  </si>
  <si>
    <t>Hauptbuch: Saldovortrag</t>
  </si>
  <si>
    <t>F.08</t>
  </si>
  <si>
    <t>Hauptbuch: Saldenliste</t>
  </si>
  <si>
    <t>F.14</t>
  </si>
  <si>
    <t>ABAP/4 Report: Dauerbuchungen ausf.</t>
  </si>
  <si>
    <t>F.15</t>
  </si>
  <si>
    <t>ABAP/4 Report: Dauerbuchungen listen</t>
  </si>
  <si>
    <t>F.16</t>
  </si>
  <si>
    <t>ABAP/4 Report: Saldovortrag Hauptb.</t>
  </si>
  <si>
    <t>F.1A</t>
  </si>
  <si>
    <t>Statistik Debitoren-/Kreditoren</t>
  </si>
  <si>
    <t>F.23</t>
  </si>
  <si>
    <t>Debitoren: Saldenliste</t>
  </si>
  <si>
    <t>F.27</t>
  </si>
  <si>
    <t>Periodische Kontoauszüge</t>
  </si>
  <si>
    <t>F.41</t>
  </si>
  <si>
    <t>Kreditoren: Offene Posten</t>
  </si>
  <si>
    <t>F.42</t>
  </si>
  <si>
    <t>Kreditoren: Saldenliste</t>
  </si>
  <si>
    <t>F.50</t>
  </si>
  <si>
    <t>Hauptbuch: Nachbelastung GuV</t>
  </si>
  <si>
    <t>F.56</t>
  </si>
  <si>
    <t>Dauerbelege löschen</t>
  </si>
  <si>
    <t>F.62</t>
  </si>
  <si>
    <t>Korrespondenz: Interne Belege druck.</t>
  </si>
  <si>
    <t>F.80</t>
  </si>
  <si>
    <t>Massenstornierung von Belegen</t>
  </si>
  <si>
    <t>F.81</t>
  </si>
  <si>
    <t>Umkehrbuchung für Abgrenzungsbelege</t>
  </si>
  <si>
    <t>F101</t>
  </si>
  <si>
    <t>ABAP/4 Reporting: Bilanzkorrektur</t>
  </si>
  <si>
    <t>F110</t>
  </si>
  <si>
    <t>Parameter für maschinelle Zahlung</t>
  </si>
  <si>
    <t>F110S</t>
  </si>
  <si>
    <t>Automat. Einplanen d. Zahlprogrammes</t>
  </si>
  <si>
    <t>F111</t>
  </si>
  <si>
    <t>Parameter für Zahlung von Z.-Anford.</t>
  </si>
  <si>
    <t>F150</t>
  </si>
  <si>
    <t>Mahnlauf</t>
  </si>
  <si>
    <t>F48A</t>
  </si>
  <si>
    <t>Belegarchivierung</t>
  </si>
  <si>
    <t>F53A</t>
  </si>
  <si>
    <t>Archivierung von Sachkonten</t>
  </si>
  <si>
    <t>F64A</t>
  </si>
  <si>
    <t>Verkehrszahlenarchivierung</t>
  </si>
  <si>
    <t>FAGLB03</t>
  </si>
  <si>
    <t>FAGLF101</t>
  </si>
  <si>
    <t>Rasterung/Umgliederung</t>
  </si>
  <si>
    <t>FAGLGVTR</t>
  </si>
  <si>
    <t>FAGLL03</t>
  </si>
  <si>
    <t>Einzelposten Sachkonten (neu)</t>
  </si>
  <si>
    <t>FB00</t>
  </si>
  <si>
    <t>Bearbeitungsoptionen Buchhaltung</t>
  </si>
  <si>
    <t>FB01</t>
  </si>
  <si>
    <t>Beleg buchen</t>
  </si>
  <si>
    <t>FB02</t>
  </si>
  <si>
    <t>Beleg ändern</t>
  </si>
  <si>
    <t>FB03</t>
  </si>
  <si>
    <t>FB03L</t>
  </si>
  <si>
    <t>Beleganzeige Hauptbuchsicht</t>
  </si>
  <si>
    <t>FB04</t>
  </si>
  <si>
    <t>Belegänderungen</t>
  </si>
  <si>
    <t>FB05</t>
  </si>
  <si>
    <t>Buchen mit Ausgleichen</t>
  </si>
  <si>
    <t>FB07</t>
  </si>
  <si>
    <t>Kontrollsummen</t>
  </si>
  <si>
    <t>FB08</t>
  </si>
  <si>
    <t>Beleg stornieren</t>
  </si>
  <si>
    <t>FB09</t>
  </si>
  <si>
    <t>Belegpositionen ändern</t>
  </si>
  <si>
    <t>FB09D</t>
  </si>
  <si>
    <t>Belegpositionen anzeigen</t>
  </si>
  <si>
    <t>FB11</t>
  </si>
  <si>
    <t>Gemerkten Beleg buchen</t>
  </si>
  <si>
    <t>FB12</t>
  </si>
  <si>
    <t>Anforderung von Korrespondenz</t>
  </si>
  <si>
    <t>FB41</t>
  </si>
  <si>
    <t>Buchen Steuer-Zahllast</t>
  </si>
  <si>
    <t>FB50</t>
  </si>
  <si>
    <t>Sachkontenbuchung Einbildtransaktion</t>
  </si>
  <si>
    <t>FB60</t>
  </si>
  <si>
    <t>Erfassung eingehender Rechnungen</t>
  </si>
  <si>
    <t>FB65</t>
  </si>
  <si>
    <t>Erfassung eingehender Gutschriften</t>
  </si>
  <si>
    <t>FB70</t>
  </si>
  <si>
    <t>Erfassung ausgehender Rechnungen</t>
  </si>
  <si>
    <t>FB75</t>
  </si>
  <si>
    <t>Erfassung ausgehender Gutschriften</t>
  </si>
  <si>
    <t>FB99</t>
  </si>
  <si>
    <t>Archivierbarkeitsprüfung von Belegen</t>
  </si>
  <si>
    <t>FBB1</t>
  </si>
  <si>
    <t>Fremdwährungsbewertung buchen</t>
  </si>
  <si>
    <t>FBCJ</t>
  </si>
  <si>
    <t>Kassenbuch</t>
  </si>
  <si>
    <t>FBD1</t>
  </si>
  <si>
    <t>Dauerbuchung erfassen</t>
  </si>
  <si>
    <t>FBD2</t>
  </si>
  <si>
    <t>Dauerbuchung ändern</t>
  </si>
  <si>
    <t>FBD3</t>
  </si>
  <si>
    <t>Dauerbuchung anzeigen</t>
  </si>
  <si>
    <t>FBD4</t>
  </si>
  <si>
    <t>Dauerbelegänderungen anzeigen</t>
  </si>
  <si>
    <t>FBD5</t>
  </si>
  <si>
    <t>Dauerbuchung realisieren</t>
  </si>
  <si>
    <t>FBL1</t>
  </si>
  <si>
    <t>Kreditoren Einzelposten anzeigen</t>
  </si>
  <si>
    <t>FBL1N</t>
  </si>
  <si>
    <t>FBL3</t>
  </si>
  <si>
    <t>Sachkonten Einzelposten anzeigen</t>
  </si>
  <si>
    <t>FBL3N</t>
  </si>
  <si>
    <t>FBL5</t>
  </si>
  <si>
    <t>Debitoren Einzelposten anzeigen</t>
  </si>
  <si>
    <t>FBL5N</t>
  </si>
  <si>
    <t>Einzelposten Debitoren</t>
  </si>
  <si>
    <t>FBM3</t>
  </si>
  <si>
    <t>Musterbeleg anzeigen</t>
  </si>
  <si>
    <t>FBMA</t>
  </si>
  <si>
    <t>Mahnverfahren anzeigen</t>
  </si>
  <si>
    <t>FBMP</t>
  </si>
  <si>
    <t>Mahnverfahren pflegen</t>
  </si>
  <si>
    <t>FBN1</t>
  </si>
  <si>
    <t>Nummernkreise Buchhaltungsbeleg</t>
  </si>
  <si>
    <t>FBR2</t>
  </si>
  <si>
    <t>FBRA</t>
  </si>
  <si>
    <t>Rücknahme Ausgleich</t>
  </si>
  <si>
    <t>FBS1</t>
  </si>
  <si>
    <t>Abgrenzungsbeleg erfassen</t>
  </si>
  <si>
    <t>FBU2</t>
  </si>
  <si>
    <t>Übergreifenden Beleg ändern</t>
  </si>
  <si>
    <t>FBU3</t>
  </si>
  <si>
    <t>FBU8</t>
  </si>
  <si>
    <t>Übergreifenden Beleg stornieren</t>
  </si>
  <si>
    <t>FBV0</t>
  </si>
  <si>
    <t>Vorerfaßten Beleg buchen</t>
  </si>
  <si>
    <t>FBV1</t>
  </si>
  <si>
    <t>Beleg vorerfassen</t>
  </si>
  <si>
    <t>FBV2</t>
  </si>
  <si>
    <t>Vorerfaßten Beleg ändern</t>
  </si>
  <si>
    <t>FBV3</t>
  </si>
  <si>
    <t>Vorerfaßten Beleg anzeigen</t>
  </si>
  <si>
    <t>FBVB</t>
  </si>
  <si>
    <t>Vorerfassten Beleg buchen</t>
  </si>
  <si>
    <t>FBZ0</t>
  </si>
  <si>
    <t>Zahlungsvorschl. anzeigen/bearbeiten</t>
  </si>
  <si>
    <t>FBZ8</t>
  </si>
  <si>
    <t>Zahlungslauf anzeigen</t>
  </si>
  <si>
    <t>FBZP</t>
  </si>
  <si>
    <t>Konfiguration Zahlprogramm pflegen</t>
  </si>
  <si>
    <t>FD01</t>
  </si>
  <si>
    <t>Anlegen Debitor (Buchhaltung)</t>
  </si>
  <si>
    <t>FD02</t>
  </si>
  <si>
    <t>Ändern Debitor (Buchhaltung)</t>
  </si>
  <si>
    <t>FD03</t>
  </si>
  <si>
    <t>Anzeigen Debitor (Buchhaltung)</t>
  </si>
  <si>
    <t>FD04</t>
  </si>
  <si>
    <t>Debitoränderungen (Buchhaltung)</t>
  </si>
  <si>
    <t>FD05</t>
  </si>
  <si>
    <t>Sperren Debitor (Buchhaltung)</t>
  </si>
  <si>
    <t>FD06</t>
  </si>
  <si>
    <t>Löschvormerk. Debitor (Buchhaltung)</t>
  </si>
  <si>
    <t>FD10N</t>
  </si>
  <si>
    <t>FDTA</t>
  </si>
  <si>
    <t>Verwaltung der TemSe/REGUT-Daten</t>
  </si>
  <si>
    <t>FEBAN</t>
  </si>
  <si>
    <t>Nachbearbeitung Kontoauszüge</t>
  </si>
  <si>
    <t>FEBAN_BROWSER</t>
  </si>
  <si>
    <t>Zeigt den Verwendungszweck an</t>
  </si>
  <si>
    <t>FEBP</t>
  </si>
  <si>
    <t>Buchen Elektron. Kontoauszug</t>
  </si>
  <si>
    <t>FEBSTS</t>
  </si>
  <si>
    <t>Simulation Suchmustersuche</t>
  </si>
  <si>
    <t>FF_5</t>
  </si>
  <si>
    <t>Einlesen Elektronischer Kontoauszug</t>
  </si>
  <si>
    <t>FF_6</t>
  </si>
  <si>
    <t>Anzeigen Elektronischer Kontoauszug</t>
  </si>
  <si>
    <t>FGI0</t>
  </si>
  <si>
    <t>Bericht ausführen</t>
  </si>
  <si>
    <t>FI01</t>
  </si>
  <si>
    <t>Anlegen Bank</t>
  </si>
  <si>
    <t>FI02</t>
  </si>
  <si>
    <t>Ändern Bank</t>
  </si>
  <si>
    <t>Anzeigen Bank</t>
  </si>
  <si>
    <t>FI04</t>
  </si>
  <si>
    <t>Bankänderungen anzeigen</t>
  </si>
  <si>
    <t>FI06</t>
  </si>
  <si>
    <t>Bank Löschv. setzen</t>
  </si>
  <si>
    <t>FI12</t>
  </si>
  <si>
    <t>Ändern Hausbanken/Bankkonten</t>
  </si>
  <si>
    <t>FIBAN</t>
  </si>
  <si>
    <t>IBAN pflegen</t>
  </si>
  <si>
    <t>FIBF</t>
  </si>
  <si>
    <t>Pflegetransaktion BTE</t>
  </si>
  <si>
    <t>FILE</t>
  </si>
  <si>
    <t>Dateinamen/pfade mandantenunabhängig</t>
  </si>
  <si>
    <t>FINT</t>
  </si>
  <si>
    <t>Postenverzinsung</t>
  </si>
  <si>
    <t>FK01</t>
  </si>
  <si>
    <t>Anlegen Kreditor (Buchhaltung)</t>
  </si>
  <si>
    <t>FK02</t>
  </si>
  <si>
    <t>Ändern Kreditor (Buchhaltung)</t>
  </si>
  <si>
    <t>FK03</t>
  </si>
  <si>
    <t>Anzeigen Kreditor (Buchhaltung)</t>
  </si>
  <si>
    <t>FK04</t>
  </si>
  <si>
    <t>Kreditoränderungen (Buchhaltung)</t>
  </si>
  <si>
    <t>FK05</t>
  </si>
  <si>
    <t>Sperren Kreditor (Buchhaltung)</t>
  </si>
  <si>
    <t>FK06</t>
  </si>
  <si>
    <t>Löschvormerk. Kreditor (Buchhaltung)</t>
  </si>
  <si>
    <t>FK10N</t>
  </si>
  <si>
    <t>Saldenanzeige Kreditoren</t>
  </si>
  <si>
    <t>FKLOCK01</t>
  </si>
  <si>
    <t>Bedingte Sperren prüfen</t>
  </si>
  <si>
    <t>FKLOCK2</t>
  </si>
  <si>
    <t>Betriebswirtschaftl. Sperren setzen</t>
  </si>
  <si>
    <t>FMZ3</t>
  </si>
  <si>
    <t>Anzeigen Mittelbindung</t>
  </si>
  <si>
    <t>FNR7</t>
  </si>
  <si>
    <t>Summen- u. Saldenliste</t>
  </si>
  <si>
    <t>FOTV</t>
  </si>
  <si>
    <t>Verwaltungsreport Datenübermittlung</t>
  </si>
  <si>
    <t>FP03</t>
  </si>
  <si>
    <t>Abgabe an externes Inkassobüro</t>
  </si>
  <si>
    <t>FP03D</t>
  </si>
  <si>
    <t>Forderungen an Inkassobüro abgeben</t>
  </si>
  <si>
    <t>FP03E</t>
  </si>
  <si>
    <t>Freigabe  von Posten zum Inkasso</t>
  </si>
  <si>
    <t>FP04</t>
  </si>
  <si>
    <t>Ausbuchen</t>
  </si>
  <si>
    <t>FP04H</t>
  </si>
  <si>
    <t>Anzeigen der Ausbuchungshistorie</t>
  </si>
  <si>
    <t>FP04M</t>
  </si>
  <si>
    <t>Massenlauf: Ausbuchen</t>
  </si>
  <si>
    <t>FP05</t>
  </si>
  <si>
    <t>Zahlungsstapel bearbeiten</t>
  </si>
  <si>
    <t>FP05CLE</t>
  </si>
  <si>
    <t>FP05CLE_CALL</t>
  </si>
  <si>
    <t>Klärungsbearbeitung über CALL TRANS</t>
  </si>
  <si>
    <t>FP05FIK</t>
  </si>
  <si>
    <t>Abstimmschl. für Zahlstapel ändern</t>
  </si>
  <si>
    <t>FP06</t>
  </si>
  <si>
    <t>Kontenpflege</t>
  </si>
  <si>
    <t>FP07</t>
  </si>
  <si>
    <t>Ausgleich zurücknehmen</t>
  </si>
  <si>
    <t>FP08</t>
  </si>
  <si>
    <t>FP08M</t>
  </si>
  <si>
    <t>Massenstorno</t>
  </si>
  <si>
    <t>FP09</t>
  </si>
  <si>
    <t>Rückläufer</t>
  </si>
  <si>
    <t>FP09FIK</t>
  </si>
  <si>
    <t>Abstimmschl. für Rückl.stapel ändern</t>
  </si>
  <si>
    <t>FP18</t>
  </si>
  <si>
    <t>Rückzahlungsanforderung stornieren</t>
  </si>
  <si>
    <t>FP25</t>
  </si>
  <si>
    <t>Scheckstapel bearbeiten</t>
  </si>
  <si>
    <t>FP30</t>
  </si>
  <si>
    <t>Zahlung suchen</t>
  </si>
  <si>
    <t>FP30C</t>
  </si>
  <si>
    <t>Klärungsfälle suchen</t>
  </si>
  <si>
    <t>FP30H</t>
  </si>
  <si>
    <t>Freie Zahlungssuche</t>
  </si>
  <si>
    <t>FP31</t>
  </si>
  <si>
    <t>Zahlung suchen (aus Zahllauf)</t>
  </si>
  <si>
    <t>FP40</t>
  </si>
  <si>
    <t>Transferieren</t>
  </si>
  <si>
    <t>FPB3</t>
  </si>
  <si>
    <t>Zahlungsstapelübernahme</t>
  </si>
  <si>
    <t>FPB4</t>
  </si>
  <si>
    <t>Zahlungsstapelübernahme-Fehlerbearb.</t>
  </si>
  <si>
    <t>FPB5</t>
  </si>
  <si>
    <t>Rückläuferstapelübernahme</t>
  </si>
  <si>
    <t>FPB7</t>
  </si>
  <si>
    <t>Übernahme aus elektron. Kontoauszug</t>
  </si>
  <si>
    <t>FPCD</t>
  </si>
  <si>
    <t>Zahlung buchen</t>
  </si>
  <si>
    <t>FPCOPARA</t>
  </si>
  <si>
    <t>Korrespondenzdruck</t>
  </si>
  <si>
    <t>FPCPL</t>
  </si>
  <si>
    <t>Klärungsbearbeitung: Zahlungsstapel</t>
  </si>
  <si>
    <t>FPCR1</t>
  </si>
  <si>
    <t>Bonität anzeigen</t>
  </si>
  <si>
    <t>FPCRL</t>
  </si>
  <si>
    <t>Klärungsbearbeitung: Rückläufer</t>
  </si>
  <si>
    <t>FPE1</t>
  </si>
  <si>
    <t>FPE2</t>
  </si>
  <si>
    <t>Ändern Beleg</t>
  </si>
  <si>
    <t>FPE2M</t>
  </si>
  <si>
    <t>Massenänderung Belege</t>
  </si>
  <si>
    <t>FPE3</t>
  </si>
  <si>
    <t>Anzeigen Beleg</t>
  </si>
  <si>
    <t>FPE4</t>
  </si>
  <si>
    <t>Anzeige Belegänderungen</t>
  </si>
  <si>
    <t>FPF1</t>
  </si>
  <si>
    <t>Abstimmschlüssel anlegen</t>
  </si>
  <si>
    <t>FPF2</t>
  </si>
  <si>
    <t>Abstimmschlüssel ändern</t>
  </si>
  <si>
    <t>FPF3</t>
  </si>
  <si>
    <t>Abstimmschlüssel anzeigen</t>
  </si>
  <si>
    <t>FPG1</t>
  </si>
  <si>
    <t>Buchungssummen ins Hauptbuch übern.</t>
  </si>
  <si>
    <t>FPG3</t>
  </si>
  <si>
    <t>Übernahme ins CO-PA</t>
  </si>
  <si>
    <t>FPG4</t>
  </si>
  <si>
    <t>Autom. Schließen von Abstimmschl.</t>
  </si>
  <si>
    <t>FPG5</t>
  </si>
  <si>
    <t>FI-CA Belege zu FI-GL Belege</t>
  </si>
  <si>
    <t>FPG7</t>
  </si>
  <si>
    <t>CO-PA-Belege prüfen</t>
  </si>
  <si>
    <t>FPI1</t>
  </si>
  <si>
    <t>FI-CA: Einzelbearbeitung Verzinsung</t>
  </si>
  <si>
    <t>FPI4</t>
  </si>
  <si>
    <t>FI-CA: Zinsberechnung anzeigen</t>
  </si>
  <si>
    <t>FPINTM1</t>
  </si>
  <si>
    <t>Zinslauf</t>
  </si>
  <si>
    <t>FPL9</t>
  </si>
  <si>
    <t>Kontenstand anzeigen</t>
  </si>
  <si>
    <t>FPL9S</t>
  </si>
  <si>
    <t>Kontenstand: interner Aufruf</t>
  </si>
  <si>
    <t>FPLKA</t>
  </si>
  <si>
    <t>Auswerten BWL-Sperren</t>
  </si>
  <si>
    <t>FPLKDEL</t>
  </si>
  <si>
    <t>Gesetzte Massensperren löschen</t>
  </si>
  <si>
    <t>FPM3</t>
  </si>
  <si>
    <t>Anzeigen der Mahnhistorie</t>
  </si>
  <si>
    <t>FPM4</t>
  </si>
  <si>
    <t>Anzeigen der Rückläuferhistorie</t>
  </si>
  <si>
    <t>FPO1</t>
  </si>
  <si>
    <t>FI-CA stichtagsbez. OP-Liste</t>
  </si>
  <si>
    <t>FPO2</t>
  </si>
  <si>
    <t>Abstimmung der OP's zum Hauptbuch</t>
  </si>
  <si>
    <t>FPO4</t>
  </si>
  <si>
    <t>Posten-Auswertung</t>
  </si>
  <si>
    <t>FPP1</t>
  </si>
  <si>
    <t>Vertragspartner anlegen</t>
  </si>
  <si>
    <t>FPP2</t>
  </si>
  <si>
    <t>Vertragspartner ändern</t>
  </si>
  <si>
    <t>FPP3</t>
  </si>
  <si>
    <t>Vertragspartner anzeigen</t>
  </si>
  <si>
    <t>FPR1</t>
  </si>
  <si>
    <t>Ratenplan anlegen</t>
  </si>
  <si>
    <t>FPR2</t>
  </si>
  <si>
    <t>Ratenplan ändern</t>
  </si>
  <si>
    <t>FPR3</t>
  </si>
  <si>
    <t>Ratenplan anzeigen</t>
  </si>
  <si>
    <t>FPRA</t>
  </si>
  <si>
    <t>Berichtigte Forderungen anzeigen</t>
  </si>
  <si>
    <t>FPRH</t>
  </si>
  <si>
    <t>Anzeigen von Ratenplahistorien</t>
  </si>
  <si>
    <t>FPRS</t>
  </si>
  <si>
    <t>Offene Rückzahlungsanforderungen</t>
  </si>
  <si>
    <t>FPRU</t>
  </si>
  <si>
    <t>Übersicht Rückzahlungsanforderungen</t>
  </si>
  <si>
    <t>FPRV</t>
  </si>
  <si>
    <t>Umbuchung berichtigte Forderungen</t>
  </si>
  <si>
    <t>FPR_PLCL</t>
  </si>
  <si>
    <t>Einzelnachweis Klärungskonto</t>
  </si>
  <si>
    <t>FPSEC1</t>
  </si>
  <si>
    <t>Sicherheitsleistung anlegen</t>
  </si>
  <si>
    <t>FPSEC2</t>
  </si>
  <si>
    <t>Sicherheitsleistung ändern</t>
  </si>
  <si>
    <t>FPSEC3</t>
  </si>
  <si>
    <t>Sicherheitsleistung anzeigen</t>
  </si>
  <si>
    <t>FPSELP</t>
  </si>
  <si>
    <t>Selektionen  zu Auswertungen</t>
  </si>
  <si>
    <t>FPSELP1</t>
  </si>
  <si>
    <t>Layouts zu Auswertungen</t>
  </si>
  <si>
    <t>FPSELPLOCK</t>
  </si>
  <si>
    <t>Sperren gemäß Vorabselektion</t>
  </si>
  <si>
    <t>FPSEPA</t>
  </si>
  <si>
    <t>Anlegen von SEPA-Mandaten</t>
  </si>
  <si>
    <t>FPSEPA1</t>
  </si>
  <si>
    <t>Ändern von SEPA-Mandaten</t>
  </si>
  <si>
    <t>FPSP</t>
  </si>
  <si>
    <t>GP Selektion</t>
  </si>
  <si>
    <t>FPT3</t>
  </si>
  <si>
    <t>Überleitung abw. Periode</t>
  </si>
  <si>
    <t>FPT5</t>
  </si>
  <si>
    <t>Belege zum Abstimmschlüssel anzeigen</t>
  </si>
  <si>
    <t>FPT7</t>
  </si>
  <si>
    <t>Nachweis Buchungssummen</t>
  </si>
  <si>
    <t>FPVA</t>
  </si>
  <si>
    <t>Mahnvorschlag</t>
  </si>
  <si>
    <t>FPVB</t>
  </si>
  <si>
    <t>Mahnaktivitätenlauf</t>
  </si>
  <si>
    <t>FPY1</t>
  </si>
  <si>
    <t>Zahlungslauf / Lastschriftlauf</t>
  </si>
  <si>
    <t>FPZW</t>
  </si>
  <si>
    <t>Forderungsberichtigung</t>
  </si>
  <si>
    <t>FQC1200</t>
  </si>
  <si>
    <t>C FKK Kontenfindung */1200</t>
  </si>
  <si>
    <t>FQI2</t>
  </si>
  <si>
    <t>Zinsschlüssel Anzeige</t>
  </si>
  <si>
    <t>FQKS</t>
  </si>
  <si>
    <t>Kontenstand: Sortiervarianten</t>
  </si>
  <si>
    <t>FQKX</t>
  </si>
  <si>
    <t>TFK021L(Kontenstand: Listtypen)</t>
  </si>
  <si>
    <t>FS00</t>
  </si>
  <si>
    <t>Sachkontenstammdatenpflege</t>
  </si>
  <si>
    <t>FS04</t>
  </si>
  <si>
    <t>Änderungen Sachkonto-Zentral</t>
  </si>
  <si>
    <t>FS10</t>
  </si>
  <si>
    <t>Kontenstand Sachkonten</t>
  </si>
  <si>
    <t>FS10N</t>
  </si>
  <si>
    <t>FSE3</t>
  </si>
  <si>
    <t>Bilanz/GuV-Struktur anzeigen</t>
  </si>
  <si>
    <t>FSEPA_M1</t>
  </si>
  <si>
    <t>SEPA: Mandat anlegen</t>
  </si>
  <si>
    <t>FSEPA_M3</t>
  </si>
  <si>
    <t>SEPA: Mandat anzeigen</t>
  </si>
  <si>
    <t>FSEPA_M3_LUW</t>
  </si>
  <si>
    <t>SEPA: Mandat anzeigen (in neuer LUW)</t>
  </si>
  <si>
    <t>FSEPA_M4</t>
  </si>
  <si>
    <t>SEPA: Mandate auflisten</t>
  </si>
  <si>
    <t>FSM3</t>
  </si>
  <si>
    <t>Anzeigen Musterkonto</t>
  </si>
  <si>
    <t>FSP0</t>
  </si>
  <si>
    <t>Sachkontenstamm im Kontenplan</t>
  </si>
  <si>
    <t>FSP4</t>
  </si>
  <si>
    <t>Änderungen Sachkonto-Kontenplan</t>
  </si>
  <si>
    <t>FSS0</t>
  </si>
  <si>
    <t>Sachkontenstamm im Buchungskreis</t>
  </si>
  <si>
    <t>FSS4</t>
  </si>
  <si>
    <t>Änderungen Sachkonto-Buchungskreise</t>
  </si>
  <si>
    <t>FTW1A</t>
  </si>
  <si>
    <t>Extraktdaten</t>
  </si>
  <si>
    <t>FTWC</t>
  </si>
  <si>
    <t>Extrakte mischen</t>
  </si>
  <si>
    <t>FTWCF</t>
  </si>
  <si>
    <t>FTWE</t>
  </si>
  <si>
    <t>Kontrollsummen prüfen (FI-Belege)</t>
  </si>
  <si>
    <t>FTWE1</t>
  </si>
  <si>
    <t>Alle FI-Kontrollsummen prüfen</t>
  </si>
  <si>
    <t>FTWF</t>
  </si>
  <si>
    <t>Datenextrakt-Browser</t>
  </si>
  <si>
    <t>FTWH</t>
  </si>
  <si>
    <t>Daten-View-Abfragen</t>
  </si>
  <si>
    <t>FTWK</t>
  </si>
  <si>
    <t>Extrakte löschen</t>
  </si>
  <si>
    <t>FTWL</t>
  </si>
  <si>
    <t>Extraktprotokoll anzeigen</t>
  </si>
  <si>
    <t>FTWM</t>
  </si>
  <si>
    <t>Datenextrakt neu erstellen</t>
  </si>
  <si>
    <t>FTWN</t>
  </si>
  <si>
    <t>View-Abfrageprotokoll anzeigen</t>
  </si>
  <si>
    <t>FTWP</t>
  </si>
  <si>
    <t>Einstellungen für Datenextraktion</t>
  </si>
  <si>
    <t>FTWQ</t>
  </si>
  <si>
    <t>Datensegmente für Datendatei konfig.</t>
  </si>
  <si>
    <t>FTWR</t>
  </si>
  <si>
    <t>Dateigröße Arbeitsblatt</t>
  </si>
  <si>
    <t>FTWSCC</t>
  </si>
  <si>
    <t>DART: Einstell. für Buchungskreise</t>
  </si>
  <si>
    <t>FTWW</t>
  </si>
  <si>
    <t>Segmentinformationen auflisten</t>
  </si>
  <si>
    <t>FTWY</t>
  </si>
  <si>
    <t>Datendatei-View pflegen</t>
  </si>
  <si>
    <t>FTWYR</t>
  </si>
  <si>
    <t>DART: Segmentbeziehungen pflegen</t>
  </si>
  <si>
    <t>FTXP</t>
  </si>
  <si>
    <t>Steuerkennzeichen pflegen</t>
  </si>
  <si>
    <t>FV50</t>
  </si>
  <si>
    <t>Vorerfassung von Sachkontenpositione</t>
  </si>
  <si>
    <t>FV53</t>
  </si>
  <si>
    <t>Vorerfaßten Sachkontobeleg anzeigen</t>
  </si>
  <si>
    <t>FV60</t>
  </si>
  <si>
    <t>Vorerfassung eingehender Rechnungen</t>
  </si>
  <si>
    <t>FV63</t>
  </si>
  <si>
    <t>Vorerfassten Kreditorbeleg anzeigen</t>
  </si>
  <si>
    <t>FV70</t>
  </si>
  <si>
    <t>Vorerfassung ausgehender Rechnungen</t>
  </si>
  <si>
    <t>GCAC</t>
  </si>
  <si>
    <t>Ledgervergleich</t>
  </si>
  <si>
    <t>GCBX</t>
  </si>
  <si>
    <t>FI-SL: Zulässige Belegarten</t>
  </si>
  <si>
    <t>GD13</t>
  </si>
  <si>
    <t>Summensatzanzeige</t>
  </si>
  <si>
    <t>GD23</t>
  </si>
  <si>
    <t>FI-SL: Lokale Ist-Beleganzeige</t>
  </si>
  <si>
    <t>GGB0</t>
  </si>
  <si>
    <t>Validierungsbearbeitung</t>
  </si>
  <si>
    <t>GR33</t>
  </si>
  <si>
    <t>Anzeigen Bericht</t>
  </si>
  <si>
    <t>GR5G</t>
  </si>
  <si>
    <t>Berichtsgruppen generieren</t>
  </si>
  <si>
    <t>GR5L</t>
  </si>
  <si>
    <t>Verzeichnis: Berichtsgruppen</t>
  </si>
  <si>
    <t>GRE0</t>
  </si>
  <si>
    <t>Report Writer: Extrakte verwalten</t>
  </si>
  <si>
    <t>GRR3</t>
  </si>
  <si>
    <t>RW: Formular anzeigen</t>
  </si>
  <si>
    <t>GS01</t>
  </si>
  <si>
    <t>Anlegen Set</t>
  </si>
  <si>
    <t>GS02</t>
  </si>
  <si>
    <t>Ändern Set</t>
  </si>
  <si>
    <t>GS03</t>
  </si>
  <si>
    <t>Anzeigen Set</t>
  </si>
  <si>
    <t>GVTR</t>
  </si>
  <si>
    <t>FI-SL: Saldovortrag</t>
  </si>
  <si>
    <t>IA01</t>
  </si>
  <si>
    <t>Arbeitsplan Equipment anlegen</t>
  </si>
  <si>
    <t>IA02</t>
  </si>
  <si>
    <t>Arbeitsplan Equipment ändern</t>
  </si>
  <si>
    <t>IA03</t>
  </si>
  <si>
    <t>Arbeitsplan Equipment anzeigen</t>
  </si>
  <si>
    <t>IA04</t>
  </si>
  <si>
    <t>PM/SM-Arbeitsplan (A,E,T) anzeigen</t>
  </si>
  <si>
    <t>IA05</t>
  </si>
  <si>
    <t>Anleitung anlegen</t>
  </si>
  <si>
    <t>IA06</t>
  </si>
  <si>
    <t>Anleitung ändern</t>
  </si>
  <si>
    <t>IA07</t>
  </si>
  <si>
    <t>Anleitung anzeigen</t>
  </si>
  <si>
    <t>IA08</t>
  </si>
  <si>
    <t>Arbeitspläne ändern</t>
  </si>
  <si>
    <t>IA09</t>
  </si>
  <si>
    <t>Arbeitspläne anzeigen</t>
  </si>
  <si>
    <t>IA10</t>
  </si>
  <si>
    <t>Arbeitspläne anzeigen (mehrstufig)</t>
  </si>
  <si>
    <t>IA11</t>
  </si>
  <si>
    <t>Arbeitsplan techn. Platz anlegen</t>
  </si>
  <si>
    <t>IA12</t>
  </si>
  <si>
    <t>Arbeitsplan techn.Platz ändern</t>
  </si>
  <si>
    <t>IA13</t>
  </si>
  <si>
    <t>Arbeitsplan techn.Platz anzeigen</t>
  </si>
  <si>
    <t>IA15</t>
  </si>
  <si>
    <t>Änderungsbelege Arbeitspläne</t>
  </si>
  <si>
    <t>IA21</t>
  </si>
  <si>
    <t>Auswertung ÄnderBelege Arbeitspläne</t>
  </si>
  <si>
    <t>IB01</t>
  </si>
  <si>
    <t>Anlegen Equipmentstückliste</t>
  </si>
  <si>
    <t>IB02</t>
  </si>
  <si>
    <t>Ändern Equipmentstückliste</t>
  </si>
  <si>
    <t>IB03</t>
  </si>
  <si>
    <t>Anzeigen Equipmenstückliste</t>
  </si>
  <si>
    <t>IB11</t>
  </si>
  <si>
    <t>Anlegen TechnPlatzStückliste</t>
  </si>
  <si>
    <t>IB12</t>
  </si>
  <si>
    <t>Ändern TechnPlatzStückliste</t>
  </si>
  <si>
    <t>IB13</t>
  </si>
  <si>
    <t>Anzeigen TechnPlatzStückliste</t>
  </si>
  <si>
    <t>IB19</t>
  </si>
  <si>
    <t>Anzeigen Werkszuordnung TechnPlStl</t>
  </si>
  <si>
    <t>IB51</t>
  </si>
  <si>
    <t>Anlegen Installation</t>
  </si>
  <si>
    <t>IB53</t>
  </si>
  <si>
    <t>Anzeigen Installation</t>
  </si>
  <si>
    <t>IBIP</t>
  </si>
  <si>
    <t>Batch Input Utility : PM</t>
  </si>
  <si>
    <t>IE01</t>
  </si>
  <si>
    <t>Equipment anlegen</t>
  </si>
  <si>
    <t>IE01_ISU_C</t>
  </si>
  <si>
    <t>IE02</t>
  </si>
  <si>
    <t>Equipment ändern</t>
  </si>
  <si>
    <t>IE03</t>
  </si>
  <si>
    <t>IE05</t>
  </si>
  <si>
    <t>IE07</t>
  </si>
  <si>
    <t>Equipmentliste (mehrstufig)</t>
  </si>
  <si>
    <t>IE10</t>
  </si>
  <si>
    <t>Sammelerfassung Equipments</t>
  </si>
  <si>
    <t>IE31</t>
  </si>
  <si>
    <t>Fahrzeug anlegen</t>
  </si>
  <si>
    <t>IE36</t>
  </si>
  <si>
    <t>Fahrzeuge anzeigen</t>
  </si>
  <si>
    <t>IE37</t>
  </si>
  <si>
    <t>Fahrzeuge ändern</t>
  </si>
  <si>
    <t>Techn.Platz Strukturdarstellung</t>
  </si>
  <si>
    <t>IH02</t>
  </si>
  <si>
    <t>Referenzplatz Strukturdarstellung</t>
  </si>
  <si>
    <t>IH03</t>
  </si>
  <si>
    <t>Equipment Strukturdarstellung</t>
  </si>
  <si>
    <t>IH04</t>
  </si>
  <si>
    <t>IH05</t>
  </si>
  <si>
    <t>Material Strukturdarstellung</t>
  </si>
  <si>
    <t>IH06</t>
  </si>
  <si>
    <t>Techn.Platz anzeigen</t>
  </si>
  <si>
    <t>IH07</t>
  </si>
  <si>
    <t>Referenzplatz anzeigen</t>
  </si>
  <si>
    <t>IH08</t>
  </si>
  <si>
    <t>IH09</t>
  </si>
  <si>
    <t>Material anzeigen</t>
  </si>
  <si>
    <t>IH12</t>
  </si>
  <si>
    <t>Tech. Platz Strukturdarstellung</t>
  </si>
  <si>
    <t>IK01</t>
  </si>
  <si>
    <t>Meßpunkt anlegen</t>
  </si>
  <si>
    <t>IK02</t>
  </si>
  <si>
    <t>Meßpunkt ändern</t>
  </si>
  <si>
    <t>IK03</t>
  </si>
  <si>
    <t>Meßpunkt anzeigen</t>
  </si>
  <si>
    <t>IK04</t>
  </si>
  <si>
    <t>Meßpunkte zum Objekt anlegen</t>
  </si>
  <si>
    <t>IK05</t>
  </si>
  <si>
    <t>Meßpunkte zum Objekt ändern</t>
  </si>
  <si>
    <t>IK06</t>
  </si>
  <si>
    <t>Meßpunkte zum Objekt anzeigen</t>
  </si>
  <si>
    <t>IK07</t>
  </si>
  <si>
    <t>Meßpunkte anzeigen</t>
  </si>
  <si>
    <t>IK08</t>
  </si>
  <si>
    <t>Meßpunkte ändern</t>
  </si>
  <si>
    <t>IK11</t>
  </si>
  <si>
    <t>Meßbeleg anlegen</t>
  </si>
  <si>
    <t>IK12</t>
  </si>
  <si>
    <t>Meßbeleg ändern</t>
  </si>
  <si>
    <t>IK13</t>
  </si>
  <si>
    <t>Meßbeleg anzeigen</t>
  </si>
  <si>
    <t>IK14</t>
  </si>
  <si>
    <t>Sammelerfassung Meßbelege</t>
  </si>
  <si>
    <t>IK16</t>
  </si>
  <si>
    <t>IK17</t>
  </si>
  <si>
    <t>Meßbelege anzeigen</t>
  </si>
  <si>
    <t>IK18</t>
  </si>
  <si>
    <t>Meßbelege ändern</t>
  </si>
  <si>
    <t>IK21</t>
  </si>
  <si>
    <t>IK22</t>
  </si>
  <si>
    <t>IK41</t>
  </si>
  <si>
    <t>Meßbelege aus Archiv anzeigen</t>
  </si>
  <si>
    <t>IL01</t>
  </si>
  <si>
    <t>Techn.Platz anlegen</t>
  </si>
  <si>
    <t>IL02</t>
  </si>
  <si>
    <t>Techn.Platz ändern</t>
  </si>
  <si>
    <t>IL03</t>
  </si>
  <si>
    <t>IL04</t>
  </si>
  <si>
    <t>Techn.Platz anlegen: Listerfassung</t>
  </si>
  <si>
    <t>IL05</t>
  </si>
  <si>
    <t>IL06</t>
  </si>
  <si>
    <t>Datenweitergabe von Techn.Platz</t>
  </si>
  <si>
    <t>IL07</t>
  </si>
  <si>
    <t>Techn. Platzliste (mehrstufig)</t>
  </si>
  <si>
    <t>IL08</t>
  </si>
  <si>
    <t>Techn. Platz anlegen</t>
  </si>
  <si>
    <t>IL10</t>
  </si>
  <si>
    <t>Wiederverwendbarkeit histor. Kennz.</t>
  </si>
  <si>
    <t>IL11</t>
  </si>
  <si>
    <t>Referenzplatz anlegen</t>
  </si>
  <si>
    <t>IL12</t>
  </si>
  <si>
    <t>Referenzplatz ändern</t>
  </si>
  <si>
    <t>IL13</t>
  </si>
  <si>
    <t>IL18</t>
  </si>
  <si>
    <t>Datenweitergabe von Equipment</t>
  </si>
  <si>
    <t>IM01</t>
  </si>
  <si>
    <t>Hinzufügen InvProgramm</t>
  </si>
  <si>
    <t>IM02</t>
  </si>
  <si>
    <t>Ändern InvProgramm</t>
  </si>
  <si>
    <t>IM03</t>
  </si>
  <si>
    <t>Anzeigen InvProgramm</t>
  </si>
  <si>
    <t>IM05</t>
  </si>
  <si>
    <t>Umhängen von Maßnahmen/Anforderungen</t>
  </si>
  <si>
    <t>IM11</t>
  </si>
  <si>
    <t>Hinzufügen InvProgrammposition</t>
  </si>
  <si>
    <t>IM12</t>
  </si>
  <si>
    <t>Ändern InvProgrammposition</t>
  </si>
  <si>
    <t>IM13</t>
  </si>
  <si>
    <t>Anzeigen InvProgrammposition</t>
  </si>
  <si>
    <t>IM22</t>
  </si>
  <si>
    <t>Ändern InvProgrammstruktur</t>
  </si>
  <si>
    <t>IM23</t>
  </si>
  <si>
    <t>Anzeigen InvProgrammstruktur</t>
  </si>
  <si>
    <t>IM27</t>
  </si>
  <si>
    <t>IM: Eröffnung neues Gen.Jhr.</t>
  </si>
  <si>
    <t>IM27_CLOSE</t>
  </si>
  <si>
    <t>IM: Abschluß altes Gen.Jhr.</t>
  </si>
  <si>
    <t>IM27_REPEAT</t>
  </si>
  <si>
    <t>IM: Eröffnung neues Gen.Jhr. - Wdh.</t>
  </si>
  <si>
    <t>IM32</t>
  </si>
  <si>
    <t>Ändern Budget InvProgrammposition</t>
  </si>
  <si>
    <t>IM33</t>
  </si>
  <si>
    <t>Anzeigen Budget InvProgrammposition</t>
  </si>
  <si>
    <t>IM35</t>
  </si>
  <si>
    <t>Ändern Plan InvProgrammposition</t>
  </si>
  <si>
    <t>IM36</t>
  </si>
  <si>
    <t>Anzeigen Plan InvProgrammposition</t>
  </si>
  <si>
    <t>IMA11</t>
  </si>
  <si>
    <t>Einzelbearbeitung</t>
  </si>
  <si>
    <t>IMA3N</t>
  </si>
  <si>
    <t>Maßnahmenanforderung anzeigen</t>
  </si>
  <si>
    <t>IMR4</t>
  </si>
  <si>
    <t>MaßnAnfordrg. o.Auftlg.  o.Varianten</t>
  </si>
  <si>
    <t>IN04</t>
  </si>
  <si>
    <t>Objektverb. Techn. Plätze anlegen</t>
  </si>
  <si>
    <t>IN06</t>
  </si>
  <si>
    <t>Objektverb. Techn. Plätze anzeigen</t>
  </si>
  <si>
    <t>IN07</t>
  </si>
  <si>
    <t>Objektverb. Equipments anlegen</t>
  </si>
  <si>
    <t>IN09</t>
  </si>
  <si>
    <t>Objektverb. Equipments anzeigen</t>
  </si>
  <si>
    <t>IN15</t>
  </si>
  <si>
    <t>Objektnetz Techn. Plätze ändern</t>
  </si>
  <si>
    <t>IN16</t>
  </si>
  <si>
    <t>Objektnetz Techn. Plätze anzeigen</t>
  </si>
  <si>
    <t>IN19</t>
  </si>
  <si>
    <t>Objektnetz Equipments anzeigen</t>
  </si>
  <si>
    <t>IP01</t>
  </si>
  <si>
    <t>Hinzufügen Wartungsplan</t>
  </si>
  <si>
    <t>IP02</t>
  </si>
  <si>
    <t>Ändern Wartungsplan</t>
  </si>
  <si>
    <t>IP03</t>
  </si>
  <si>
    <t>Anzeigen Wartungsplan</t>
  </si>
  <si>
    <t>IP04</t>
  </si>
  <si>
    <t>Hinzufügen Wartungsposition</t>
  </si>
  <si>
    <t>IP05</t>
  </si>
  <si>
    <t>Ändern Wartungsposition</t>
  </si>
  <si>
    <t>IP06</t>
  </si>
  <si>
    <t>Anzeigen Wartungsposition</t>
  </si>
  <si>
    <t>IP10</t>
  </si>
  <si>
    <t>Terminieren Wartungsplan</t>
  </si>
  <si>
    <t>IP11</t>
  </si>
  <si>
    <t>Wartungsstrategien pflegen</t>
  </si>
  <si>
    <t>IP11Z</t>
  </si>
  <si>
    <t>Zyklusset pflegen</t>
  </si>
  <si>
    <t>IP12</t>
  </si>
  <si>
    <t>Wartungsstrategien anzeigen</t>
  </si>
  <si>
    <t>IP13</t>
  </si>
  <si>
    <t>Paketfolge</t>
  </si>
  <si>
    <t>IP14</t>
  </si>
  <si>
    <t>Verwendungsnachweis Strategie</t>
  </si>
  <si>
    <t>IP15</t>
  </si>
  <si>
    <t>Wartungsplan ändern</t>
  </si>
  <si>
    <t>IP16</t>
  </si>
  <si>
    <t>Wartungsplan anzeigen</t>
  </si>
  <si>
    <t>IP17</t>
  </si>
  <si>
    <t>Wartungsposition ändern</t>
  </si>
  <si>
    <t>IP18</t>
  </si>
  <si>
    <t>Wartungsposition anzeigen</t>
  </si>
  <si>
    <t>IP19</t>
  </si>
  <si>
    <t>Wartungsterminübersicht</t>
  </si>
  <si>
    <t>IP24</t>
  </si>
  <si>
    <t>Wartungsterminübersicht Listform</t>
  </si>
  <si>
    <t>IP25</t>
  </si>
  <si>
    <t>Setzen Löschvormerkung Wartungspläne</t>
  </si>
  <si>
    <t>IP30</t>
  </si>
  <si>
    <t>Terminüberwachung Wartungsterminplan</t>
  </si>
  <si>
    <t>IP31</t>
  </si>
  <si>
    <t>Kostenanzeige Wartungsplan</t>
  </si>
  <si>
    <t>IP41</t>
  </si>
  <si>
    <t>Hinzufügen Einfachplan</t>
  </si>
  <si>
    <t>IP42</t>
  </si>
  <si>
    <t>Hinzufügen strategiegesteuerter Plan</t>
  </si>
  <si>
    <t>IP43</t>
  </si>
  <si>
    <t>Hinzufügen Mehrfachzählerplan</t>
  </si>
  <si>
    <t>IP50</t>
  </si>
  <si>
    <t>Anlegen Bezug Wartungsvertragsposit.</t>
  </si>
  <si>
    <t>IP62</t>
  </si>
  <si>
    <t>Materialverwendung in Arbeitsplänen</t>
  </si>
  <si>
    <t>IPM3</t>
  </si>
  <si>
    <t>Genehmigung anzeigen</t>
  </si>
  <si>
    <t>IQ01</t>
  </si>
  <si>
    <t>MatSerialNr anlegen</t>
  </si>
  <si>
    <t>IQ02</t>
  </si>
  <si>
    <t>MatSerialNr ändern</t>
  </si>
  <si>
    <t>IQ03</t>
  </si>
  <si>
    <t>MatSerialNr anzeigen</t>
  </si>
  <si>
    <t>IQ04</t>
  </si>
  <si>
    <t>IQ08</t>
  </si>
  <si>
    <t>IQ09</t>
  </si>
  <si>
    <t>IQS3</t>
  </si>
  <si>
    <t>Anzeigen Meldung - Erweiterte Sich</t>
  </si>
  <si>
    <t>IR01</t>
  </si>
  <si>
    <t>Arbeitsplatz anlegen</t>
  </si>
  <si>
    <t>IR02</t>
  </si>
  <si>
    <t>Arbeitsplatz ändern</t>
  </si>
  <si>
    <t>IR03</t>
  </si>
  <si>
    <t>IW12</t>
  </si>
  <si>
    <t>Liste Belegfluss</t>
  </si>
  <si>
    <t>IW13</t>
  </si>
  <si>
    <t>Materialverwendungsnachweis</t>
  </si>
  <si>
    <t>IW21</t>
  </si>
  <si>
    <t>Anlegen IH-Meldung - Allgemein</t>
  </si>
  <si>
    <t>IW22</t>
  </si>
  <si>
    <t>Ändern IH-Meldung</t>
  </si>
  <si>
    <t>IW23</t>
  </si>
  <si>
    <t>IW24</t>
  </si>
  <si>
    <t>Anlegen IH-Störmeldung</t>
  </si>
  <si>
    <t>IW25</t>
  </si>
  <si>
    <t>Anlegen IH-Tätigkeitsmeldung</t>
  </si>
  <si>
    <t>IW26</t>
  </si>
  <si>
    <t>Anlegen IH-Anforderung</t>
  </si>
  <si>
    <t>IW27</t>
  </si>
  <si>
    <t>Setzen Löschvormerkung bei IH-Meldg</t>
  </si>
  <si>
    <t>IW28</t>
  </si>
  <si>
    <t>IW29</t>
  </si>
  <si>
    <t>Meldungen anzeigen</t>
  </si>
  <si>
    <t>IW30</t>
  </si>
  <si>
    <t>Meldungsliste (mehrstufig)</t>
  </si>
  <si>
    <t>IW31</t>
  </si>
  <si>
    <t>Auftrag anlegen</t>
  </si>
  <si>
    <t>IW32</t>
  </si>
  <si>
    <t>AUFTRAG ÄNDERN</t>
  </si>
  <si>
    <t>IW33</t>
  </si>
  <si>
    <t>IW34</t>
  </si>
  <si>
    <t>IH-Auftrag zur IH-Meldung</t>
  </si>
  <si>
    <t>IW36</t>
  </si>
  <si>
    <t>IH-Unterauftrag anlegen</t>
  </si>
  <si>
    <t>IW37</t>
  </si>
  <si>
    <t>Vorgänge ändern</t>
  </si>
  <si>
    <t>IW37N</t>
  </si>
  <si>
    <t>Aufträge und Vorgänge ändern</t>
  </si>
  <si>
    <t>IW38</t>
  </si>
  <si>
    <t>IH-Aufträge ändern</t>
  </si>
  <si>
    <t>IW39</t>
  </si>
  <si>
    <t>IW3D</t>
  </si>
  <si>
    <t>Auftrag drucken</t>
  </si>
  <si>
    <t>IW3K</t>
  </si>
  <si>
    <t>Auftrag Komponentenliste ändern</t>
  </si>
  <si>
    <t>IW3L</t>
  </si>
  <si>
    <t>Auftrag Komponentenliste anzeigen</t>
  </si>
  <si>
    <t>IW3M</t>
  </si>
  <si>
    <t>Liste Warenbewegungen zum Auftrag</t>
  </si>
  <si>
    <t>IW40</t>
  </si>
  <si>
    <t>Aufträge mehrstufig anzeigen</t>
  </si>
  <si>
    <t>IW41</t>
  </si>
  <si>
    <t>Erfassen Rückmeldung IH-Aufträge</t>
  </si>
  <si>
    <t>IW42</t>
  </si>
  <si>
    <t>Gesamtrückmeldung</t>
  </si>
  <si>
    <t>IW43</t>
  </si>
  <si>
    <t>Anzeigen Rückmeldung IH-Aufträge</t>
  </si>
  <si>
    <t>IW44</t>
  </si>
  <si>
    <t>Sammelrückmeldung IH-Aufträge</t>
  </si>
  <si>
    <t>IW45</t>
  </si>
  <si>
    <t>Stornieren Rückmeldung IH-Aufträge</t>
  </si>
  <si>
    <t>IW47</t>
  </si>
  <si>
    <t>Rückmeldeliste</t>
  </si>
  <si>
    <t>IW48</t>
  </si>
  <si>
    <t>Rückmelden über Vorgangsliste</t>
  </si>
  <si>
    <t>IW49</t>
  </si>
  <si>
    <t>Vorgänge anzeigen</t>
  </si>
  <si>
    <t>IW49N</t>
  </si>
  <si>
    <t>Aufträge und Vorgänge anzeigen</t>
  </si>
  <si>
    <t>IW51</t>
  </si>
  <si>
    <t>Anlegen Servicemeldung - Allgemein</t>
  </si>
  <si>
    <t>IW52</t>
  </si>
  <si>
    <t>Ändern Servicemeldung</t>
  </si>
  <si>
    <t>IW53</t>
  </si>
  <si>
    <t>IW58</t>
  </si>
  <si>
    <t>Servicemeldungen ändern</t>
  </si>
  <si>
    <t>IW59</t>
  </si>
  <si>
    <t>Servicemeldungen anzeigen</t>
  </si>
  <si>
    <t>IW63</t>
  </si>
  <si>
    <t>Anzeigen historischer IH-Auftrag</t>
  </si>
  <si>
    <t>IW64</t>
  </si>
  <si>
    <t>Aktionen ändern</t>
  </si>
  <si>
    <t>IW65</t>
  </si>
  <si>
    <t>Aktionen anzeigen</t>
  </si>
  <si>
    <t>IW66</t>
  </si>
  <si>
    <t>Maßnahmen ändern</t>
  </si>
  <si>
    <t>IW67</t>
  </si>
  <si>
    <t>Maßnahmen anzeigen</t>
  </si>
  <si>
    <t>IW68</t>
  </si>
  <si>
    <t>Meldungspositionen ändern</t>
  </si>
  <si>
    <t>IW69</t>
  </si>
  <si>
    <t>Meldungspositionen anzeigen</t>
  </si>
  <si>
    <t>IW72</t>
  </si>
  <si>
    <t>Serviceauftrag ändern</t>
  </si>
  <si>
    <t>IW73</t>
  </si>
  <si>
    <t>Serviceauftrag anzeigen</t>
  </si>
  <si>
    <t>IW81</t>
  </si>
  <si>
    <t>Anlegen Aufarbeitungsauftrag</t>
  </si>
  <si>
    <t>IW8W</t>
  </si>
  <si>
    <t>Wareneingang zum Aufarb.-Auftrag</t>
  </si>
  <si>
    <t>KA01</t>
  </si>
  <si>
    <t>Kostenart anlegen</t>
  </si>
  <si>
    <t>KA02</t>
  </si>
  <si>
    <t>Kostenart ändern</t>
  </si>
  <si>
    <t>KA03</t>
  </si>
  <si>
    <t>Kostenart anzeigen</t>
  </si>
  <si>
    <t>KA04</t>
  </si>
  <si>
    <t>Kostenart löschen</t>
  </si>
  <si>
    <t>KA05</t>
  </si>
  <si>
    <t>Kostenart: Änderungen anzeigen</t>
  </si>
  <si>
    <t>KA06</t>
  </si>
  <si>
    <t>Kostenart sekundär: anlegen</t>
  </si>
  <si>
    <t>KA12</t>
  </si>
  <si>
    <t>CO-Summensätze</t>
  </si>
  <si>
    <t>KA23</t>
  </si>
  <si>
    <t>Kostenarten: Stammdatenbericht</t>
  </si>
  <si>
    <t>KAB9</t>
  </si>
  <si>
    <t>Planungsbericht Aufträge</t>
  </si>
  <si>
    <t>KABL</t>
  </si>
  <si>
    <t>Auftrag: Planungsübersicht</t>
  </si>
  <si>
    <t>KAH1</t>
  </si>
  <si>
    <t>Kostenartengruppe anlegen</t>
  </si>
  <si>
    <t>KAH2</t>
  </si>
  <si>
    <t>Kostenartengruppe ändern</t>
  </si>
  <si>
    <t>KAH3</t>
  </si>
  <si>
    <t>Kostenartengruppe anzeigen</t>
  </si>
  <si>
    <t>KAK3</t>
  </si>
  <si>
    <t>Statistische Kennzahlen anzeigen</t>
  </si>
  <si>
    <t>KAL7</t>
  </si>
  <si>
    <t>Übersicht Kostenflüsse</t>
  </si>
  <si>
    <t>KALC</t>
  </si>
  <si>
    <t>Meldung der Kostenflüsse</t>
  </si>
  <si>
    <t>KALE1</t>
  </si>
  <si>
    <t>RCL: Parametertransaktion für GD13</t>
  </si>
  <si>
    <t>KALR</t>
  </si>
  <si>
    <t>Abstimmledger: CO-Einzelposten</t>
  </si>
  <si>
    <t>KANK</t>
  </si>
  <si>
    <t>KB11N</t>
  </si>
  <si>
    <t>Manuelle Umbuchung Kosten erfassen</t>
  </si>
  <si>
    <t>KB13N</t>
  </si>
  <si>
    <t>Manuelle Umbuchung Kosten anzeigen</t>
  </si>
  <si>
    <t>KB14N</t>
  </si>
  <si>
    <t>Manuelle Umbuchung Kosten stornieren</t>
  </si>
  <si>
    <t>KB15N</t>
  </si>
  <si>
    <t>Manuelle Verrechnung erfassen</t>
  </si>
  <si>
    <t>KB16N</t>
  </si>
  <si>
    <t>Manuelle Verrechnung anzeigen</t>
  </si>
  <si>
    <t>KB17N</t>
  </si>
  <si>
    <t>Manuelle Verrechnung stornieren</t>
  </si>
  <si>
    <t>KB21N</t>
  </si>
  <si>
    <t>Direkte Leistungsver. erfassen</t>
  </si>
  <si>
    <t>KB23N</t>
  </si>
  <si>
    <t>KB24N</t>
  </si>
  <si>
    <t>Direkte Leistungsver. stornieren</t>
  </si>
  <si>
    <t>KB31N</t>
  </si>
  <si>
    <t>Statistische Kennzahlen erfassen</t>
  </si>
  <si>
    <t>KB33N</t>
  </si>
  <si>
    <t>KB34N</t>
  </si>
  <si>
    <t>Statistische Kennzahlen stornieren</t>
  </si>
  <si>
    <t>KB41N</t>
  </si>
  <si>
    <t>Manuelle Umbuchung Erlöse erfassen</t>
  </si>
  <si>
    <t>KB43N</t>
  </si>
  <si>
    <t>Manuelle Umbuchung Erlöse anzeigen</t>
  </si>
  <si>
    <t>KB44N</t>
  </si>
  <si>
    <t>Manuelle Umbuchung Erlöse stornieren</t>
  </si>
  <si>
    <t>KB61</t>
  </si>
  <si>
    <t>Umbuchung CO-Einzelposten erfassen</t>
  </si>
  <si>
    <t>KB63</t>
  </si>
  <si>
    <t>Umbuchung CO-Einzelposten anzeigen</t>
  </si>
  <si>
    <t>KB65</t>
  </si>
  <si>
    <t>Umbuchung ILV erfassen</t>
  </si>
  <si>
    <t>KB66</t>
  </si>
  <si>
    <t>Umbuchung ILV anzeigen</t>
  </si>
  <si>
    <t>KBH2</t>
  </si>
  <si>
    <t>Stat. Kennzahlengruppe ändern</t>
  </si>
  <si>
    <t>KBH3</t>
  </si>
  <si>
    <t>Stat. Kennzahlengruppe anzeigen</t>
  </si>
  <si>
    <t>KBK7</t>
  </si>
  <si>
    <t>CO-CCA: Manueller Ist-Tarif anz.</t>
  </si>
  <si>
    <t>KCH2</t>
  </si>
  <si>
    <t>Profit Center Gruppe ändern</t>
  </si>
  <si>
    <t>KCH3</t>
  </si>
  <si>
    <t>Profit Center Gruppe anzeigen</t>
  </si>
  <si>
    <t>KCH5N</t>
  </si>
  <si>
    <t>EC-PCA: Standardhierarchie ändern</t>
  </si>
  <si>
    <t>KCH6N</t>
  </si>
  <si>
    <t>EC-PCA: Standardhierarchie anzeigen</t>
  </si>
  <si>
    <t>KCRMCO_CRM_DET</t>
  </si>
  <si>
    <t>Analysieren Servicevertrag</t>
  </si>
  <si>
    <t>KCRMCO_CRM_SEL</t>
  </si>
  <si>
    <t>Servicevorganganalyse</t>
  </si>
  <si>
    <t>KCRMCO_CSCEN</t>
  </si>
  <si>
    <t>Erweiterte Servicevorgangsanalyse</t>
  </si>
  <si>
    <t>KDH2</t>
  </si>
  <si>
    <t>Ändern: Kontengruppe</t>
  </si>
  <si>
    <t>KDH3</t>
  </si>
  <si>
    <t>Anzeigen: Kontengruppe</t>
  </si>
  <si>
    <t>KE21N</t>
  </si>
  <si>
    <t>CO-PA-Einzelpostenerfassung</t>
  </si>
  <si>
    <t>KE24</t>
  </si>
  <si>
    <t>KE25</t>
  </si>
  <si>
    <t>KE28L</t>
  </si>
  <si>
    <t>Verwaltung: Protokolle</t>
  </si>
  <si>
    <t>KE2D</t>
  </si>
  <si>
    <t>Anzeige Fehlerdatei</t>
  </si>
  <si>
    <t>KE30</t>
  </si>
  <si>
    <t>KE31</t>
  </si>
  <si>
    <t>Ergebnisbericht anlegen</t>
  </si>
  <si>
    <t>KE33</t>
  </si>
  <si>
    <t>Bericht anzeigen</t>
  </si>
  <si>
    <t>KE34</t>
  </si>
  <si>
    <t>Formular anlegen</t>
  </si>
  <si>
    <t>KE35</t>
  </si>
  <si>
    <t>Formular ändern</t>
  </si>
  <si>
    <t>KE36</t>
  </si>
  <si>
    <t>Formular anzeigen</t>
  </si>
  <si>
    <t>KE43</t>
  </si>
  <si>
    <t>Anzeigen Kondition</t>
  </si>
  <si>
    <t>KE4I</t>
  </si>
  <si>
    <t>Viewpflege VV2_T258I_V</t>
  </si>
  <si>
    <t>KE4O</t>
  </si>
  <si>
    <t>Anzeigen Konditionsliste</t>
  </si>
  <si>
    <t>KE51</t>
  </si>
  <si>
    <t>Profit Center anlegen</t>
  </si>
  <si>
    <t>KE52</t>
  </si>
  <si>
    <t>Profit Center ändern</t>
  </si>
  <si>
    <t>KE53</t>
  </si>
  <si>
    <t>Profit Center anzeigen</t>
  </si>
  <si>
    <t>KE56</t>
  </si>
  <si>
    <t>EC-PCA: Massenpflege Bukrs-Zuordnung</t>
  </si>
  <si>
    <t>KE57</t>
  </si>
  <si>
    <t>KE5C</t>
  </si>
  <si>
    <t>EC-PCA: Stammdaten Konto (CO/FI)</t>
  </si>
  <si>
    <t>KE5T</t>
  </si>
  <si>
    <t>Abstimmung Sachkonten FI - EC-PCA</t>
  </si>
  <si>
    <t>KE5X</t>
  </si>
  <si>
    <t>Profit Center: Stammdatenverzeichnis</t>
  </si>
  <si>
    <t>KE5Y</t>
  </si>
  <si>
    <t>Profit Center: Plan-Einzelposten</t>
  </si>
  <si>
    <t>KE5Z</t>
  </si>
  <si>
    <t>Profit Center: Ist-Einzelposten</t>
  </si>
  <si>
    <t>KE61</t>
  </si>
  <si>
    <t>CO-PCA: Kostengrp von CCSS zur GLTPC</t>
  </si>
  <si>
    <t>KE80</t>
  </si>
  <si>
    <t>EC-PCA: Recherchebericht ausführen</t>
  </si>
  <si>
    <t>KE95</t>
  </si>
  <si>
    <t>KEA0</t>
  </si>
  <si>
    <t>CO-PA: Ergebnisbereich bearbeiten</t>
  </si>
  <si>
    <t>KEA5</t>
  </si>
  <si>
    <t>Merkmale bearbeiten</t>
  </si>
  <si>
    <t>KEA6</t>
  </si>
  <si>
    <t>Wertfelder bearbeiten</t>
  </si>
  <si>
    <t>KEBD</t>
  </si>
  <si>
    <t>Setzen Ergebnisbereich</t>
  </si>
  <si>
    <t>KECM</t>
  </si>
  <si>
    <t>CO-PA: Customizing Monitor</t>
  </si>
  <si>
    <t>KEDD</t>
  </si>
  <si>
    <t>COPA Merkmalsableitung Übersicht ALV</t>
  </si>
  <si>
    <t>KEDE</t>
  </si>
  <si>
    <t>Ableitungsregeln Einträge pflegen</t>
  </si>
  <si>
    <t>KEDR</t>
  </si>
  <si>
    <t>Ableitungsstrategie pflegen</t>
  </si>
  <si>
    <t>KEDU</t>
  </si>
  <si>
    <t>CO-PA: Aufbau Verdichtungsebenen</t>
  </si>
  <si>
    <t>KEDV</t>
  </si>
  <si>
    <t>CO-PA: Pflege Verdichtungsebenen</t>
  </si>
  <si>
    <t>KEDVP</t>
  </si>
  <si>
    <t>Vorschlag für Verdichtungsebenen</t>
  </si>
  <si>
    <t>KEG5</t>
  </si>
  <si>
    <t>Ind. Ist-Leist.verrechn. ausführen</t>
  </si>
  <si>
    <t>KEND</t>
  </si>
  <si>
    <t>Zuordnungsänderungen</t>
  </si>
  <si>
    <t>KEPC</t>
  </si>
  <si>
    <t>Flexibler Zugriff auf Kalkulation</t>
  </si>
  <si>
    <t>KEPM</t>
  </si>
  <si>
    <t>CO-PA Planung</t>
  </si>
  <si>
    <t>KES1</t>
  </si>
  <si>
    <t>CO-PA Pflege Merkmalswerte</t>
  </si>
  <si>
    <t>KES3</t>
  </si>
  <si>
    <t>Cust. Stammdatenhierarchie Pflegen</t>
  </si>
  <si>
    <t>KGI2</t>
  </si>
  <si>
    <t>Zuschläge IST:  Innenauftr. Einzelv.</t>
  </si>
  <si>
    <t>KJH3</t>
  </si>
  <si>
    <t>PSP-Elementgruppen anzeigen</t>
  </si>
  <si>
    <t>KK01</t>
  </si>
  <si>
    <t>Statistische Kennzahlen anlegen</t>
  </si>
  <si>
    <t>KK02</t>
  </si>
  <si>
    <t>Statistische Kennzahlen ändern</t>
  </si>
  <si>
    <t>KK03</t>
  </si>
  <si>
    <t>KK04</t>
  </si>
  <si>
    <t>Stat. Kennzahlen: Stammdatenbericht</t>
  </si>
  <si>
    <t>KKA0</t>
  </si>
  <si>
    <t>Sperrperiode pflegen</t>
  </si>
  <si>
    <t>KKA1</t>
  </si>
  <si>
    <t>Ergebnis- und WIP-Ermittlung Auftrag</t>
  </si>
  <si>
    <t>KKBC_KUN</t>
  </si>
  <si>
    <t>Analysieren Kundenauftrag</t>
  </si>
  <si>
    <t>KKBC_ORD</t>
  </si>
  <si>
    <t>Analysieren Auftrag</t>
  </si>
  <si>
    <t>KKBC_ORD_INT</t>
  </si>
  <si>
    <t>Analysieren Innenauftrag</t>
  </si>
  <si>
    <t>KKBF</t>
  </si>
  <si>
    <t>Auftragsselektion (Klassifizierung)</t>
  </si>
  <si>
    <t>KKF1</t>
  </si>
  <si>
    <t>Anlegen CO-Fertigungsauftrag</t>
  </si>
  <si>
    <t>KKF2</t>
  </si>
  <si>
    <t>Aendern CO-Fertigungsauftrag</t>
  </si>
  <si>
    <t>KKF3</t>
  </si>
  <si>
    <t>Anzeigen CO-Fertigungsauftrag</t>
  </si>
  <si>
    <t>KKG0</t>
  </si>
  <si>
    <t>Sperrperiode anzeigen</t>
  </si>
  <si>
    <t>KKPCN</t>
  </si>
  <si>
    <t>Anzeigen Kalk. ohne Mengengerüst</t>
  </si>
  <si>
    <t>KL01</t>
  </si>
  <si>
    <t>Leistungsart anlegen</t>
  </si>
  <si>
    <t>KL02</t>
  </si>
  <si>
    <t>Leistungsart ändern</t>
  </si>
  <si>
    <t>KL03</t>
  </si>
  <si>
    <t>Leistungsart anzeigen</t>
  </si>
  <si>
    <t>KL04</t>
  </si>
  <si>
    <t>Leistungsart löschen</t>
  </si>
  <si>
    <t>KL05</t>
  </si>
  <si>
    <t>Leistungsart: Änderungen anzeigen</t>
  </si>
  <si>
    <t>KL13</t>
  </si>
  <si>
    <t>Leistungsarten:Stammdatenbericht</t>
  </si>
  <si>
    <t>KLH1</t>
  </si>
  <si>
    <t>Leistungsartengruppe anlegen</t>
  </si>
  <si>
    <t>KLH2</t>
  </si>
  <si>
    <t>Leistungsartengruppe ändern</t>
  </si>
  <si>
    <t>KLH3</t>
  </si>
  <si>
    <t>Leistungsartengruppe anzeigen</t>
  </si>
  <si>
    <t>KO01</t>
  </si>
  <si>
    <t>Innenauftrag anlegen</t>
  </si>
  <si>
    <t>KO02</t>
  </si>
  <si>
    <t>Innenauftrag ändern</t>
  </si>
  <si>
    <t>KO03</t>
  </si>
  <si>
    <t>KO04</t>
  </si>
  <si>
    <t>Order Manager</t>
  </si>
  <si>
    <t>KO08</t>
  </si>
  <si>
    <t>Datenübernahme Auftragstammdaten</t>
  </si>
  <si>
    <t>KO12</t>
  </si>
  <si>
    <t>Auftragsplan (Gesamt,Jahr) ändern</t>
  </si>
  <si>
    <t>KO13</t>
  </si>
  <si>
    <t>Auftragsplan (Gesamt,Jahr) anzeigen</t>
  </si>
  <si>
    <t>KO22</t>
  </si>
  <si>
    <t>Auftragsbudget ändern</t>
  </si>
  <si>
    <t>KO23</t>
  </si>
  <si>
    <t>Auftragsbudget anzeigen</t>
  </si>
  <si>
    <t>KO24</t>
  </si>
  <si>
    <t>Auftragsnachtrag ändern</t>
  </si>
  <si>
    <t>KO2B</t>
  </si>
  <si>
    <t>Budgetbeleg anzeigen</t>
  </si>
  <si>
    <t>KO88</t>
  </si>
  <si>
    <t>Ist-Abrechnung: Auftrag</t>
  </si>
  <si>
    <t>KO8G</t>
  </si>
  <si>
    <t>Ist-Abrechnung: Innen-/InstAufträge</t>
  </si>
  <si>
    <t>KO9G</t>
  </si>
  <si>
    <t>Plan-Abrechnung: Innenaufträge</t>
  </si>
  <si>
    <t>KOA1</t>
  </si>
  <si>
    <t>Innenauftrag senden</t>
  </si>
  <si>
    <t>KOAL</t>
  </si>
  <si>
    <t>Auftragsarten: Abrechnungsprofil</t>
  </si>
  <si>
    <t>KOB1</t>
  </si>
  <si>
    <t>KOB1N</t>
  </si>
  <si>
    <t>Aufträge Einzelposten Ist neu</t>
  </si>
  <si>
    <t>KOB2</t>
  </si>
  <si>
    <t>KOB4</t>
  </si>
  <si>
    <t>Aufträge Einzelposten Budget</t>
  </si>
  <si>
    <t>KOB5</t>
  </si>
  <si>
    <t>Aufträge EP Abrechnung Pflege</t>
  </si>
  <si>
    <t>KOBP</t>
  </si>
  <si>
    <t>Aufträge Einzelposten Plan</t>
  </si>
  <si>
    <t>KOC4</t>
  </si>
  <si>
    <t>Kostenanalyse</t>
  </si>
  <si>
    <t>KOCF</t>
  </si>
  <si>
    <t>Obligovortrag: Aufträge</t>
  </si>
  <si>
    <t>KOCO</t>
  </si>
  <si>
    <t>Budgetübertrag für Aufträge</t>
  </si>
  <si>
    <t>KOH1</t>
  </si>
  <si>
    <t>Auftragsgruppe anlegen</t>
  </si>
  <si>
    <t>KOH2</t>
  </si>
  <si>
    <t>Auftragsgruppe ändern</t>
  </si>
  <si>
    <t>KOH3</t>
  </si>
  <si>
    <t>KOK2</t>
  </si>
  <si>
    <t>Sammelbearbeitung Innenaufträge</t>
  </si>
  <si>
    <t>KOK3</t>
  </si>
  <si>
    <t>KOK4</t>
  </si>
  <si>
    <t>Sammelbearbeitung Innenauftr. masch.</t>
  </si>
  <si>
    <t>KOK5</t>
  </si>
  <si>
    <t>KOM3</t>
  </si>
  <si>
    <t>CO-Musterauftrag anzeigen</t>
  </si>
  <si>
    <t>KONK</t>
  </si>
  <si>
    <t>Nummernkreise Auftrag pflegen</t>
  </si>
  <si>
    <t>KOSRLIST</t>
  </si>
  <si>
    <t>Sammelanzeige Abrechnungsvorschrift</t>
  </si>
  <si>
    <t>KOSRLIST_OR</t>
  </si>
  <si>
    <t>Sammelanzeige AbrVor. Innenaufträge</t>
  </si>
  <si>
    <t>KOT2</t>
  </si>
  <si>
    <t>Auftragsarten pflegen - alle Typen</t>
  </si>
  <si>
    <t>KOT2_OPA</t>
  </si>
  <si>
    <t>Auftragsarten für Innenaufträge</t>
  </si>
  <si>
    <t>KOT2_OPA_STSMA</t>
  </si>
  <si>
    <t>KOT3</t>
  </si>
  <si>
    <t>Auftragsarten anzeigen</t>
  </si>
  <si>
    <t>KOT3_OPA</t>
  </si>
  <si>
    <t>KOV2</t>
  </si>
  <si>
    <t>Vorgangsgruppen für Aufträge pflegen</t>
  </si>
  <si>
    <t>KP04</t>
  </si>
  <si>
    <t>Planerprofil setzen</t>
  </si>
  <si>
    <t>KP07</t>
  </si>
  <si>
    <t>Planung Kostenart./Lst.aufn.anzeigen</t>
  </si>
  <si>
    <t>KP26</t>
  </si>
  <si>
    <t>Leistungsarten Plandaten ändern</t>
  </si>
  <si>
    <t>KP27</t>
  </si>
  <si>
    <t>Leistungsarten Plandaten anzeigen</t>
  </si>
  <si>
    <t>KPB6</t>
  </si>
  <si>
    <t>Leist.arten Plandaten ändern</t>
  </si>
  <si>
    <t>KPF6</t>
  </si>
  <si>
    <t>Planung Kostenart./Leistaufn. ändern</t>
  </si>
  <si>
    <t>KPF7</t>
  </si>
  <si>
    <t>Planung Kostenart./LstAufn. anzeigen</t>
  </si>
  <si>
    <t>KS01</t>
  </si>
  <si>
    <t>Kostenstelle anlegen</t>
  </si>
  <si>
    <t>KS02</t>
  </si>
  <si>
    <t>Kostenstelle ändern</t>
  </si>
  <si>
    <t>KS03</t>
  </si>
  <si>
    <t>Kostenstelle anzeigen</t>
  </si>
  <si>
    <t>KS04</t>
  </si>
  <si>
    <t>Kostenstelle löschen</t>
  </si>
  <si>
    <t>KS05</t>
  </si>
  <si>
    <t>Kostenstelle: Änderungen anzeigen</t>
  </si>
  <si>
    <t>KS13</t>
  </si>
  <si>
    <t>Kostenstellen: Stammdatenbericht</t>
  </si>
  <si>
    <t>KSA8</t>
  </si>
  <si>
    <t>Kostenstellen-Abgrenzung Plan</t>
  </si>
  <si>
    <t>KSB1</t>
  </si>
  <si>
    <t>KSB1N</t>
  </si>
  <si>
    <t>Kostenstellen Einzelposten Ist neu</t>
  </si>
  <si>
    <t>KSB2</t>
  </si>
  <si>
    <t>Kostenstellen Einzelposten Obligo</t>
  </si>
  <si>
    <t>KSB5</t>
  </si>
  <si>
    <t>Kostenrechnungsbelege Ist</t>
  </si>
  <si>
    <t>KSB5N</t>
  </si>
  <si>
    <t>Kostenrechnungsbelege: Ist</t>
  </si>
  <si>
    <t>KSB9</t>
  </si>
  <si>
    <t>Planungsbericht Kostenstellen</t>
  </si>
  <si>
    <t>KSBL</t>
  </si>
  <si>
    <t>KSBP</t>
  </si>
  <si>
    <t>Kostenstellen Einzelposten Plan</t>
  </si>
  <si>
    <t>KSBT</t>
  </si>
  <si>
    <t>Kostenstellen: Leistungsartentarife</t>
  </si>
  <si>
    <t>KSES</t>
  </si>
  <si>
    <t>CO: Verrechnungsschema für Umlage</t>
  </si>
  <si>
    <t>KSH1</t>
  </si>
  <si>
    <t>Kostenstellengruppe anlegen</t>
  </si>
  <si>
    <t>KSH2</t>
  </si>
  <si>
    <t>Kostenstellengruppe ändern</t>
  </si>
  <si>
    <t>KSH3</t>
  </si>
  <si>
    <t>Kostenstellengruppe anzeigen</t>
  </si>
  <si>
    <t>KSR2_ORC</t>
  </si>
  <si>
    <t>Strategiefolgen für Innenaufträge</t>
  </si>
  <si>
    <t>KSR3_ORC</t>
  </si>
  <si>
    <t>Strategiefolge - AufArt Innenauftrag</t>
  </si>
  <si>
    <t>KSU1</t>
  </si>
  <si>
    <t>Ist-Umlage anlegen</t>
  </si>
  <si>
    <t>KSU2</t>
  </si>
  <si>
    <t>Ist-Umlage ändern</t>
  </si>
  <si>
    <t>KSU3</t>
  </si>
  <si>
    <t>Ist-Umlage anzeigen</t>
  </si>
  <si>
    <t>KSU5</t>
  </si>
  <si>
    <t>Ist-Umlage ausführen</t>
  </si>
  <si>
    <t>KSU6</t>
  </si>
  <si>
    <t>Ist-Umlage Übersicht</t>
  </si>
  <si>
    <t>KSV1</t>
  </si>
  <si>
    <t>Ist-Verteilung anlegen</t>
  </si>
  <si>
    <t>KSV2</t>
  </si>
  <si>
    <t>Ist-Verteilung ändern</t>
  </si>
  <si>
    <t>KSV3</t>
  </si>
  <si>
    <t>Ist-Verteilung anzeigen</t>
  </si>
  <si>
    <t>KSV5</t>
  </si>
  <si>
    <t>Ist-Verteilung ausführen</t>
  </si>
  <si>
    <t>KSV6</t>
  </si>
  <si>
    <t>Ist-Verteilung Übersicht</t>
  </si>
  <si>
    <t>KZA1</t>
  </si>
  <si>
    <t>GMK-Zuschläge auswählen</t>
  </si>
  <si>
    <t>KZE2</t>
  </si>
  <si>
    <t>Entlastung pflegen</t>
  </si>
  <si>
    <t>KZS2</t>
  </si>
  <si>
    <t>Kalkulationsschema pflegen</t>
  </si>
  <si>
    <t>LDAP</t>
  </si>
  <si>
    <t>LDAP Customizing &amp; Test</t>
  </si>
  <si>
    <t>LDAPMAP</t>
  </si>
  <si>
    <t>LDAP-Attributzuordnung verwalten</t>
  </si>
  <si>
    <t>MASS</t>
  </si>
  <si>
    <t>Massenänderung</t>
  </si>
  <si>
    <t>MASSD</t>
  </si>
  <si>
    <t>Massenpflege</t>
  </si>
  <si>
    <t>MB02</t>
  </si>
  <si>
    <t>Materialbeleg ändern</t>
  </si>
  <si>
    <t>MB03</t>
  </si>
  <si>
    <t>MB1A</t>
  </si>
  <si>
    <t>Warenentnahme</t>
  </si>
  <si>
    <t>MB1B</t>
  </si>
  <si>
    <t>Umbuchung</t>
  </si>
  <si>
    <t>MB1C</t>
  </si>
  <si>
    <t>Wareneingang Sonstige</t>
  </si>
  <si>
    <t>MB21</t>
  </si>
  <si>
    <t>Reservierung anlegen</t>
  </si>
  <si>
    <t>MB22</t>
  </si>
  <si>
    <t>Reservierung ändern</t>
  </si>
  <si>
    <t>MB23</t>
  </si>
  <si>
    <t>Reservierung anzeigen</t>
  </si>
  <si>
    <t>MB24</t>
  </si>
  <si>
    <t>Reservierungsliste</t>
  </si>
  <si>
    <t>MB25</t>
  </si>
  <si>
    <t>MB31</t>
  </si>
  <si>
    <t>Wareneingang zum Fertigungsauftrag</t>
  </si>
  <si>
    <t>MB51</t>
  </si>
  <si>
    <t>MB52</t>
  </si>
  <si>
    <t>Lagerbestandsliste</t>
  </si>
  <si>
    <t>MB53</t>
  </si>
  <si>
    <t>Werksverfügbarkeit anzeigen</t>
  </si>
  <si>
    <t>MB5B</t>
  </si>
  <si>
    <t>MB5L</t>
  </si>
  <si>
    <t>Bestandswertliste: Saldendarstellung</t>
  </si>
  <si>
    <t>MB5T</t>
  </si>
  <si>
    <t>Transitbestand Bk</t>
  </si>
  <si>
    <t>MB90</t>
  </si>
  <si>
    <t>Nachrichtenbearb. für Materialbelege</t>
  </si>
  <si>
    <t>MBAL</t>
  </si>
  <si>
    <t>Materialbelege Archiv lesen</t>
  </si>
  <si>
    <t>MBBS</t>
  </si>
  <si>
    <t>Bewerteten Sonderbestand anzeigen</t>
  </si>
  <si>
    <t>MBGR</t>
  </si>
  <si>
    <t>MatBeleg zum Grund der Bewegung anz.</t>
  </si>
  <si>
    <t>MBRL</t>
  </si>
  <si>
    <t>Rücklieferung zum Materialbeleg</t>
  </si>
  <si>
    <t>MBSL</t>
  </si>
  <si>
    <t>Materialbeleg kopieren</t>
  </si>
  <si>
    <t>MBSM</t>
  </si>
  <si>
    <t>Stornierte Materialbelege anzeigen</t>
  </si>
  <si>
    <t>MBST</t>
  </si>
  <si>
    <t>Materialbeleg stornieren</t>
  </si>
  <si>
    <t>MBVR</t>
  </si>
  <si>
    <t>Verwaltungsprogramm: Reservierungen</t>
  </si>
  <si>
    <t>MC.8</t>
  </si>
  <si>
    <t>BCO: Lagerortanalyse-Selekt Reichwei</t>
  </si>
  <si>
    <t>MC.9</t>
  </si>
  <si>
    <t>BCO: Materialanalyse-Selekt Bestand</t>
  </si>
  <si>
    <t>MC.A</t>
  </si>
  <si>
    <t>BCO: Materialanalyse-Selekt Zu/Abg.</t>
  </si>
  <si>
    <t>MC.B</t>
  </si>
  <si>
    <t>BCO: Materialanalyse-Selekt Umschlag</t>
  </si>
  <si>
    <t>MC.C</t>
  </si>
  <si>
    <t>BCO: Materialanalyse-Selekt Reichwei</t>
  </si>
  <si>
    <t>MC02</t>
  </si>
  <si>
    <t>Kennzahlsuche über Textelemente</t>
  </si>
  <si>
    <t>MC03</t>
  </si>
  <si>
    <t>Kennzahlsuche über Klassifizierung</t>
  </si>
  <si>
    <t>MC06</t>
  </si>
  <si>
    <t>Info-Set anzeigen</t>
  </si>
  <si>
    <t>MC09</t>
  </si>
  <si>
    <t>Kennzahl anzeigen</t>
  </si>
  <si>
    <t>MC46</t>
  </si>
  <si>
    <t>BCO: Analyse Lagerhüter</t>
  </si>
  <si>
    <t>MC47</t>
  </si>
  <si>
    <t>BCO: Analyse Bedarfswerte</t>
  </si>
  <si>
    <t>MC48</t>
  </si>
  <si>
    <t>BCO: Analyse Bestandswerte aktuell</t>
  </si>
  <si>
    <t>MC=K</t>
  </si>
  <si>
    <t>Anlegen Job für Exception PMIS</t>
  </si>
  <si>
    <t>MCBC</t>
  </si>
  <si>
    <t>BCO: Lagerortanalyse-Selektion</t>
  </si>
  <si>
    <t>MCE1</t>
  </si>
  <si>
    <t>EKS: EkGrpAnalyse-Selektion</t>
  </si>
  <si>
    <t>MCE3</t>
  </si>
  <si>
    <t>EKS: Lieferantenanalyse-Selektion</t>
  </si>
  <si>
    <t>MCE7</t>
  </si>
  <si>
    <t>EKS: Materialanalyse-Selektion</t>
  </si>
  <si>
    <t>MCE8</t>
  </si>
  <si>
    <t>EKS: Leistungsanalyse-Selektion</t>
  </si>
  <si>
    <t>MCEC</t>
  </si>
  <si>
    <t>EKS: Langfristpl. Materialanalyse</t>
  </si>
  <si>
    <t>MCI2</t>
  </si>
  <si>
    <t>PMIS: Herstelleranalyse</t>
  </si>
  <si>
    <t>MCI3</t>
  </si>
  <si>
    <t>PMIS: Standortanalyse</t>
  </si>
  <si>
    <t>MCI4</t>
  </si>
  <si>
    <t>PMIS: Planergruppeanalyse</t>
  </si>
  <si>
    <t>MCI5</t>
  </si>
  <si>
    <t>PMIS:Schadensanalyse</t>
  </si>
  <si>
    <t>MCI7</t>
  </si>
  <si>
    <t>PMIS: Ausfallanalyse</t>
  </si>
  <si>
    <t>MCI8</t>
  </si>
  <si>
    <t>PMIS: Kostenauswertung</t>
  </si>
  <si>
    <t>MCJ3</t>
  </si>
  <si>
    <t>PMIS: Auswertung anzeigen</t>
  </si>
  <si>
    <t>MCJ7</t>
  </si>
  <si>
    <t>PMIS: Auswertestruktur anzeigen</t>
  </si>
  <si>
    <t>MCJB</t>
  </si>
  <si>
    <t>MTTR/MTBR Equipment</t>
  </si>
  <si>
    <t>MCJC</t>
  </si>
  <si>
    <t>MTTR/MTBR Tech. Plätze</t>
  </si>
  <si>
    <t>MD01</t>
  </si>
  <si>
    <t>MRP-Planungslauf</t>
  </si>
  <si>
    <t>MD03</t>
  </si>
  <si>
    <t>MRP-Einzelplanung -einstufig-</t>
  </si>
  <si>
    <t>MD04</t>
  </si>
  <si>
    <t>Anzeigen Bestands-/Bedarfssituation</t>
  </si>
  <si>
    <t>MD05</t>
  </si>
  <si>
    <t>Einzelanzeige Dispositionsliste</t>
  </si>
  <si>
    <t>MD06</t>
  </si>
  <si>
    <t>Sammelanzeige Dispositionsliste</t>
  </si>
  <si>
    <t>MD07</t>
  </si>
  <si>
    <t>Aktuelle Materialübersicht</t>
  </si>
  <si>
    <t>MD09</t>
  </si>
  <si>
    <t>Bedarfsverursachernachweis</t>
  </si>
  <si>
    <t>MD11</t>
  </si>
  <si>
    <t>Hinzufuegen Planauftrag</t>
  </si>
  <si>
    <t>MD12</t>
  </si>
  <si>
    <t>Veraendern  Planauftrag</t>
  </si>
  <si>
    <t>MD13</t>
  </si>
  <si>
    <t>Anzeigen    Planauftrag</t>
  </si>
  <si>
    <t>MD14</t>
  </si>
  <si>
    <t>Einzelumsetzung Planauftrag</t>
  </si>
  <si>
    <t>MD15</t>
  </si>
  <si>
    <t>Sammelumsetzung Planauftrag</t>
  </si>
  <si>
    <t>MD16</t>
  </si>
  <si>
    <t>Sammelanzeige der Planaufträge</t>
  </si>
  <si>
    <t>MD73</t>
  </si>
  <si>
    <t>Anzeigen Gesamtprimärbedarf</t>
  </si>
  <si>
    <t>MDBT</t>
  </si>
  <si>
    <t>MRP-Planung BATCH</t>
  </si>
  <si>
    <t>MDC7</t>
  </si>
  <si>
    <t>Start der MD07 über Report</t>
  </si>
  <si>
    <t>MDLD</t>
  </si>
  <si>
    <t>Dispositionslistendruck</t>
  </si>
  <si>
    <t>MDM4</t>
  </si>
  <si>
    <t>Mail an Disponent</t>
  </si>
  <si>
    <t>ME01</t>
  </si>
  <si>
    <t>Orderbuch pflegen</t>
  </si>
  <si>
    <t>ME03</t>
  </si>
  <si>
    <t>Orderbuch anzeigen</t>
  </si>
  <si>
    <t>ME04</t>
  </si>
  <si>
    <t>Änderungen zum Orderbuch</t>
  </si>
  <si>
    <t>ME05</t>
  </si>
  <si>
    <t>Orderbuch generieren</t>
  </si>
  <si>
    <t>ME06</t>
  </si>
  <si>
    <t>Orderbuch analysieren</t>
  </si>
  <si>
    <t>ME0M</t>
  </si>
  <si>
    <t>Orderbuch zum Material</t>
  </si>
  <si>
    <t>ME11</t>
  </si>
  <si>
    <t>Infosatz hinzufügen</t>
  </si>
  <si>
    <t>ME12</t>
  </si>
  <si>
    <t>Infosatz ändern</t>
  </si>
  <si>
    <t>ME13</t>
  </si>
  <si>
    <t>Infosatz anzeigen</t>
  </si>
  <si>
    <t>ME1L</t>
  </si>
  <si>
    <t>Infosätze zum Lieferanten</t>
  </si>
  <si>
    <t>ME1M</t>
  </si>
  <si>
    <t>Infosätze zum Material</t>
  </si>
  <si>
    <t>ME1P</t>
  </si>
  <si>
    <t>Bestellpreisentwicklung</t>
  </si>
  <si>
    <t>ME1X</t>
  </si>
  <si>
    <t>EinkaufsverhandlBlatt zum Lieferant</t>
  </si>
  <si>
    <t>ME21</t>
  </si>
  <si>
    <t>Bestellung hinzufügen</t>
  </si>
  <si>
    <t>ME21N</t>
  </si>
  <si>
    <t>Bestellung anlegen</t>
  </si>
  <si>
    <t>ME22</t>
  </si>
  <si>
    <t>Bestellung ändern</t>
  </si>
  <si>
    <t>ME22N</t>
  </si>
  <si>
    <t>ME23</t>
  </si>
  <si>
    <t>Bestellung anzeigen</t>
  </si>
  <si>
    <t>ME23N</t>
  </si>
  <si>
    <t>ME24</t>
  </si>
  <si>
    <t>Anhang zur Bestellung pflegen</t>
  </si>
  <si>
    <t>ME25</t>
  </si>
  <si>
    <t>Best. mit Bezugsquellenfind. anlegen</t>
  </si>
  <si>
    <t>ME28</t>
  </si>
  <si>
    <t>Bestellung freigeben</t>
  </si>
  <si>
    <t>ME2A</t>
  </si>
  <si>
    <t>Bestätigungen überwachen</t>
  </si>
  <si>
    <t>ME2B</t>
  </si>
  <si>
    <t>Bestellungen zur Bedarfsnummer</t>
  </si>
  <si>
    <t>ME2C</t>
  </si>
  <si>
    <t>ME2J</t>
  </si>
  <si>
    <t>ME2K</t>
  </si>
  <si>
    <t>Bestellungen zur Kontierung</t>
  </si>
  <si>
    <t>ME2L</t>
  </si>
  <si>
    <t>ME2M</t>
  </si>
  <si>
    <t>ME2N</t>
  </si>
  <si>
    <t>ME2V</t>
  </si>
  <si>
    <t>WE-Vorschau</t>
  </si>
  <si>
    <t>ME31K</t>
  </si>
  <si>
    <t>Kontrakt hinzufügen</t>
  </si>
  <si>
    <t>ME32</t>
  </si>
  <si>
    <t>ME32K</t>
  </si>
  <si>
    <t>Kontrakt ändern</t>
  </si>
  <si>
    <t>ME33</t>
  </si>
  <si>
    <t>Rahmenvertrag anzeigen</t>
  </si>
  <si>
    <t>ME33K</t>
  </si>
  <si>
    <t>Kontrakt anzeigen</t>
  </si>
  <si>
    <t>ME33L</t>
  </si>
  <si>
    <t>Lieferplan anzeigen</t>
  </si>
  <si>
    <t>ME34K</t>
  </si>
  <si>
    <t>Anhang zum Kontrakt pflegen</t>
  </si>
  <si>
    <t>ME3B</t>
  </si>
  <si>
    <t>Rahmenverträge zur Bedarfsnummer</t>
  </si>
  <si>
    <t>ME3C</t>
  </si>
  <si>
    <t>Rahmenverträge zur Warengruppe</t>
  </si>
  <si>
    <t>ME3J</t>
  </si>
  <si>
    <t>Rahmenverträge zum Projekt</t>
  </si>
  <si>
    <t>ME3K</t>
  </si>
  <si>
    <t>Rahmenverträge zur Kontierung</t>
  </si>
  <si>
    <t>ME3L</t>
  </si>
  <si>
    <t>ME3M</t>
  </si>
  <si>
    <t>Rahmenverträge zum Material</t>
  </si>
  <si>
    <t>ME3N</t>
  </si>
  <si>
    <t>ME41</t>
  </si>
  <si>
    <t>Anfrage anlegen</t>
  </si>
  <si>
    <t>ME42</t>
  </si>
  <si>
    <t>Anfrage ändern</t>
  </si>
  <si>
    <t>ME43</t>
  </si>
  <si>
    <t>Anfrage anzeigen</t>
  </si>
  <si>
    <t>ME47</t>
  </si>
  <si>
    <t>Angebot erfassen</t>
  </si>
  <si>
    <t>ME48</t>
  </si>
  <si>
    <t>Angebot anzeigen</t>
  </si>
  <si>
    <t>ME49</t>
  </si>
  <si>
    <t>Angebotspreisspiegel</t>
  </si>
  <si>
    <t>ME4C</t>
  </si>
  <si>
    <t>Anfragen zur Warengruppe</t>
  </si>
  <si>
    <t>ME4L</t>
  </si>
  <si>
    <t>Anfragen zum Lieferanten</t>
  </si>
  <si>
    <t>ME4M</t>
  </si>
  <si>
    <t>Anfragen zum Material</t>
  </si>
  <si>
    <t>ME4N</t>
  </si>
  <si>
    <t>Anfragen zur Anfragenummer</t>
  </si>
  <si>
    <t>ME51</t>
  </si>
  <si>
    <t>Bestellanforderung hinzufügen</t>
  </si>
  <si>
    <t>ME51N</t>
  </si>
  <si>
    <t>Bestellanforderung anlegen</t>
  </si>
  <si>
    <t>ME52</t>
  </si>
  <si>
    <t>Bestellanforderung ändern</t>
  </si>
  <si>
    <t>ME52N</t>
  </si>
  <si>
    <t>ME53</t>
  </si>
  <si>
    <t>ME53N</t>
  </si>
  <si>
    <t>ME54</t>
  </si>
  <si>
    <t>Bestellanforderung freigeben</t>
  </si>
  <si>
    <t>ME54N</t>
  </si>
  <si>
    <t>ME55</t>
  </si>
  <si>
    <t>Sammelfreigabe Bestellanforderungen</t>
  </si>
  <si>
    <t>ME56</t>
  </si>
  <si>
    <t>Bezugsquelle zu Bestellanf. zuordnen</t>
  </si>
  <si>
    <t>ME57</t>
  </si>
  <si>
    <t>Bestellanf. zuordnen und bearbeiten</t>
  </si>
  <si>
    <t>ME58</t>
  </si>
  <si>
    <t>Zugeordnete Bestellanf. bestellen</t>
  </si>
  <si>
    <t>ME59</t>
  </si>
  <si>
    <t>Automatische Bestellerzeugung</t>
  </si>
  <si>
    <t>ME59N</t>
  </si>
  <si>
    <t>ME5A</t>
  </si>
  <si>
    <t>ME5J</t>
  </si>
  <si>
    <t>Bestellanforderungen zum Projekt</t>
  </si>
  <si>
    <t>ME5K</t>
  </si>
  <si>
    <t>Bestellanforderungen zur Kontierung</t>
  </si>
  <si>
    <t>ME5W</t>
  </si>
  <si>
    <t>Wiedervorlage Bestellanforderungen</t>
  </si>
  <si>
    <t>ME63</t>
  </si>
  <si>
    <t>Beurteilung automat. Teilkriterien</t>
  </si>
  <si>
    <t>ME80</t>
  </si>
  <si>
    <t>Einkaufsreporting</t>
  </si>
  <si>
    <t>ME80FN</t>
  </si>
  <si>
    <t>ME80RN</t>
  </si>
  <si>
    <t>Allgemeine Auswertungen (L,K)</t>
  </si>
  <si>
    <t>ME81N</t>
  </si>
  <si>
    <t>Bestellwertanalyse</t>
  </si>
  <si>
    <t>ME82</t>
  </si>
  <si>
    <t>Archivierte Einkaufsbelege</t>
  </si>
  <si>
    <t>ME91F</t>
  </si>
  <si>
    <t>Bestellungen mahnen und erinnern</t>
  </si>
  <si>
    <t>ME92F</t>
  </si>
  <si>
    <t>Auftragsbestätigung überwachen</t>
  </si>
  <si>
    <t>ME9A</t>
  </si>
  <si>
    <t>Nachrichtenausgabe Anfragen</t>
  </si>
  <si>
    <t>ME9F</t>
  </si>
  <si>
    <t>Nachrichtenausgabe Bestellungen</t>
  </si>
  <si>
    <t>MEAN</t>
  </si>
  <si>
    <t>Anlieferungsanschriften</t>
  </si>
  <si>
    <t>MELB</t>
  </si>
  <si>
    <t>Einkaufsvorgänge zur Bedarfsnummer</t>
  </si>
  <si>
    <t>MEMASSCONTRACT</t>
  </si>
  <si>
    <t>Massenänderung der Kontrakte</t>
  </si>
  <si>
    <t>MEQ3</t>
  </si>
  <si>
    <t>Quotierung anzeigen</t>
  </si>
  <si>
    <t>MI01</t>
  </si>
  <si>
    <t>Inventurbeleg anlegen</t>
  </si>
  <si>
    <t>MI02</t>
  </si>
  <si>
    <t>Inventurbeleg ändern</t>
  </si>
  <si>
    <t>MI03</t>
  </si>
  <si>
    <t>Inventurbeleg anzeigen</t>
  </si>
  <si>
    <t>MI04</t>
  </si>
  <si>
    <t>Inventurzählung erfassen mit Beleg</t>
  </si>
  <si>
    <t>MI05</t>
  </si>
  <si>
    <t>Inventurzählung ändern</t>
  </si>
  <si>
    <t>MI06</t>
  </si>
  <si>
    <t>Inventurzählung anzeigen</t>
  </si>
  <si>
    <t>MI07</t>
  </si>
  <si>
    <t>Differenzenliste bearbeiten</t>
  </si>
  <si>
    <t>MI11</t>
  </si>
  <si>
    <t>Inventurbeleg nachzählen</t>
  </si>
  <si>
    <t>MI12</t>
  </si>
  <si>
    <t>Änderungen anzeigen</t>
  </si>
  <si>
    <t>MI20</t>
  </si>
  <si>
    <t>Differenzenliste drucken</t>
  </si>
  <si>
    <t>MI21</t>
  </si>
  <si>
    <t>Inventurbeleg drucken</t>
  </si>
  <si>
    <t>MI22</t>
  </si>
  <si>
    <t>Inventurbelege zum Material anzeigen</t>
  </si>
  <si>
    <t>MI23</t>
  </si>
  <si>
    <t>Inventurdaten zum Material anzeigen</t>
  </si>
  <si>
    <t>MI24</t>
  </si>
  <si>
    <t>Inventurliste</t>
  </si>
  <si>
    <t>MI31</t>
  </si>
  <si>
    <t>Batch-Input: InvBeleg anlegen</t>
  </si>
  <si>
    <t>MI32</t>
  </si>
  <si>
    <t>Batch-Input: Material sperren</t>
  </si>
  <si>
    <t>MI33</t>
  </si>
  <si>
    <t>Batch-Input: Buchbestand fixieren</t>
  </si>
  <si>
    <t>MI39</t>
  </si>
  <si>
    <t>Batch-Input: Beleg und Zählung</t>
  </si>
  <si>
    <t>MIAL</t>
  </si>
  <si>
    <t>Inventurbelege Archiv lesen</t>
  </si>
  <si>
    <t>MIDO</t>
  </si>
  <si>
    <t>Inventurübersicht</t>
  </si>
  <si>
    <t>MIGO</t>
  </si>
  <si>
    <t>Warenbewegung</t>
  </si>
  <si>
    <t>MIGO_GI</t>
  </si>
  <si>
    <t>MIGO_GR</t>
  </si>
  <si>
    <t>MIR4</t>
  </si>
  <si>
    <t>MIR5</t>
  </si>
  <si>
    <t>Liste Rechnungsbelege anzeigen</t>
  </si>
  <si>
    <t>MIR6</t>
  </si>
  <si>
    <t>Übersicht Rechnungen</t>
  </si>
  <si>
    <t>MIR7</t>
  </si>
  <si>
    <t>Eingangsrechnung vorerfassen</t>
  </si>
  <si>
    <t>MIRO</t>
  </si>
  <si>
    <t>Eingangsrechnung erfassen</t>
  </si>
  <si>
    <t>MK01</t>
  </si>
  <si>
    <t>Anlegen Kreditor (Einkauf)</t>
  </si>
  <si>
    <t>MK02</t>
  </si>
  <si>
    <t>Ändern Kreditor (Einkauf)</t>
  </si>
  <si>
    <t>MK03</t>
  </si>
  <si>
    <t>Anzeigen Kreditor (Einkauf)</t>
  </si>
  <si>
    <t>MK04</t>
  </si>
  <si>
    <t>Änderungen Kreditor (Einkauf)</t>
  </si>
  <si>
    <t>MK19</t>
  </si>
  <si>
    <t>Anzeigen Kreditor (Einkauf) Zukunft</t>
  </si>
  <si>
    <t>MKVZ</t>
  </si>
  <si>
    <t>Lieferantenverzeichnis Einkauf</t>
  </si>
  <si>
    <t>MM01</t>
  </si>
  <si>
    <t>Material &amp; anlegen</t>
  </si>
  <si>
    <t>MM02</t>
  </si>
  <si>
    <t>Material &amp; ändern</t>
  </si>
  <si>
    <t>MM03</t>
  </si>
  <si>
    <t>MM04</t>
  </si>
  <si>
    <t>Änderungsbelege Material anzeigen</t>
  </si>
  <si>
    <t>MM06</t>
  </si>
  <si>
    <t>Material zum Löschen vormerken</t>
  </si>
  <si>
    <t>MM14</t>
  </si>
  <si>
    <t>Anzeigen der geplanten Änderungen</t>
  </si>
  <si>
    <t>MM19</t>
  </si>
  <si>
    <t>Material &amp; zum Stichtag anzeigen</t>
  </si>
  <si>
    <t>MM50</t>
  </si>
  <si>
    <t>Liste erweiterbarer Materialien</t>
  </si>
  <si>
    <t>MM60</t>
  </si>
  <si>
    <t>Materialverzeichnis</t>
  </si>
  <si>
    <t>MMBE</t>
  </si>
  <si>
    <t>MMD3</t>
  </si>
  <si>
    <t>Dispositionsprofil anzeigen</t>
  </si>
  <si>
    <t>MMPV</t>
  </si>
  <si>
    <t>Perioden verschieben</t>
  </si>
  <si>
    <t>MMRV</t>
  </si>
  <si>
    <t>Rückbuchen in Vorperiode erlauben</t>
  </si>
  <si>
    <t>MMSC</t>
  </si>
  <si>
    <t>Sammelerfassung Lagerorte</t>
  </si>
  <si>
    <t>MN04</t>
  </si>
  <si>
    <t>Nachricht anlegen: Bestellung</t>
  </si>
  <si>
    <t>MN05</t>
  </si>
  <si>
    <t>Nachricht ändern: Bestellung</t>
  </si>
  <si>
    <t>MN06</t>
  </si>
  <si>
    <t>Nachricht anzeigen: Bestellung</t>
  </si>
  <si>
    <t>MP30</t>
  </si>
  <si>
    <t>Durchführen Materialprognose</t>
  </si>
  <si>
    <t>MP33</t>
  </si>
  <si>
    <t>Nachbereitung Materialprognose</t>
  </si>
  <si>
    <t>MP83</t>
  </si>
  <si>
    <t>Prognoseprofil anzeigen</t>
  </si>
  <si>
    <t>MR02</t>
  </si>
  <si>
    <t>Bearbeitung gesperrter Rechnungen</t>
  </si>
  <si>
    <t>MR03</t>
  </si>
  <si>
    <t>MR08</t>
  </si>
  <si>
    <t>Rechnungsbeleg stornieren</t>
  </si>
  <si>
    <t>MR11</t>
  </si>
  <si>
    <t>WE/RE-Kontenpflege</t>
  </si>
  <si>
    <t>MR21</t>
  </si>
  <si>
    <t>Preisänderung</t>
  </si>
  <si>
    <t>MR22</t>
  </si>
  <si>
    <t>Materialbe-/entlastung</t>
  </si>
  <si>
    <t>MR43</t>
  </si>
  <si>
    <t>Vorerfaßte Rechnung anzeigen</t>
  </si>
  <si>
    <t>MR51</t>
  </si>
  <si>
    <t>Material Einzelposten</t>
  </si>
  <si>
    <t>MR8M</t>
  </si>
  <si>
    <t>Storno Rechnungsbeleg</t>
  </si>
  <si>
    <t>MRBR</t>
  </si>
  <si>
    <t>Gesperrte Rechnungen freigeben</t>
  </si>
  <si>
    <t>MRHR</t>
  </si>
  <si>
    <t>Rechnung hinzufügen</t>
  </si>
  <si>
    <t>MRIS</t>
  </si>
  <si>
    <t>Rechnungsplan abrechnen</t>
  </si>
  <si>
    <t>MRN0</t>
  </si>
  <si>
    <t>Niederstwertermittlung: Marktpreise</t>
  </si>
  <si>
    <t>MSC3N</t>
  </si>
  <si>
    <t>Charge anzeigen</t>
  </si>
  <si>
    <t>O7E6</t>
  </si>
  <si>
    <t>Erf.masken Schnellerf. Sachkontopos.</t>
  </si>
  <si>
    <t>O7Z2</t>
  </si>
  <si>
    <t>Zeilenaufbau Beleg buchen</t>
  </si>
  <si>
    <t>OA02</t>
  </si>
  <si>
    <t>Substitution Massenänderung Anlagen</t>
  </si>
  <si>
    <t>OAA3</t>
  </si>
  <si>
    <t>SAP ArchiveLink Protokolle</t>
  </si>
  <si>
    <t>OAAQ</t>
  </si>
  <si>
    <t>FI-AA Jahresabschluss zurücknehmen</t>
  </si>
  <si>
    <t>OAAR</t>
  </si>
  <si>
    <t>C AM Bereichsweiser Jahresabschluss</t>
  </si>
  <si>
    <t>OABW</t>
  </si>
  <si>
    <t>Bewertungsbereiche /Wiederbeschaff.</t>
  </si>
  <si>
    <t>OAC0</t>
  </si>
  <si>
    <t>CMS Customizing Content Repositories</t>
  </si>
  <si>
    <t>OAC3</t>
  </si>
  <si>
    <t>SAP ArchiveLink Verknüpfungen</t>
  </si>
  <si>
    <t>OADI</t>
  </si>
  <si>
    <t>Pflege KPro-Verteilungstabellen</t>
  </si>
  <si>
    <t>OADR</t>
  </si>
  <si>
    <t>SAP ArchiveLink Drucklistensuche</t>
  </si>
  <si>
    <t>OAK4</t>
  </si>
  <si>
    <t>C AM Konsistenz Hauptbuchkonten</t>
  </si>
  <si>
    <t>OAK6</t>
  </si>
  <si>
    <t>OAK7</t>
  </si>
  <si>
    <t>Mitbuchkonto als Stat. Kostenart</t>
  </si>
  <si>
    <t>OALO</t>
  </si>
  <si>
    <t>Pflege KPro-Lokationen</t>
  </si>
  <si>
    <t>OAM1</t>
  </si>
  <si>
    <t>SAP ArchiveLink Monitoring</t>
  </si>
  <si>
    <t>OAOA</t>
  </si>
  <si>
    <t>FI-AA: Anlagenklassen definieren</t>
  </si>
  <si>
    <t>OARP</t>
  </si>
  <si>
    <t>Aufruf Reportübersicht AM</t>
  </si>
  <si>
    <t>OAV5</t>
  </si>
  <si>
    <t>Indexpunktzahlen</t>
  </si>
  <si>
    <t>OAV7</t>
  </si>
  <si>
    <t>C AM Simulationsvarianten ändern</t>
  </si>
  <si>
    <t>OAWF</t>
  </si>
  <si>
    <t>Workflowaufgaben zuordnen</t>
  </si>
  <si>
    <t>OAXG</t>
  </si>
  <si>
    <t>OAYB</t>
  </si>
  <si>
    <t>Einschränkung Bewegungsartengruppen</t>
  </si>
  <si>
    <t>OAYZ</t>
  </si>
  <si>
    <t>Anlagenklasse: Bewertungsbereiche</t>
  </si>
  <si>
    <t>OB00</t>
  </si>
  <si>
    <t>C FI Pflege Tabelle T030 (RDF)</t>
  </si>
  <si>
    <t>OB08</t>
  </si>
  <si>
    <t>C FI Pflege Tabelle TCURR</t>
  </si>
  <si>
    <t>OB09</t>
  </si>
  <si>
    <t>C FI Pflege Tabelle T030H</t>
  </si>
  <si>
    <t>OB22</t>
  </si>
  <si>
    <t>C FI Pflege Tabelle T001A</t>
  </si>
  <si>
    <t>OB26</t>
  </si>
  <si>
    <t>C FI Pflege Tabelle T078S</t>
  </si>
  <si>
    <t>OB28</t>
  </si>
  <si>
    <t>C FI Pflege Tabelle T001D</t>
  </si>
  <si>
    <t>OB40</t>
  </si>
  <si>
    <t>C FI Pflege Tabelle T030 ste+vst</t>
  </si>
  <si>
    <t>OB41</t>
  </si>
  <si>
    <t>Pflege Buchhaltungsschlüssel</t>
  </si>
  <si>
    <t>OB52</t>
  </si>
  <si>
    <t>C FI Pflege Tabelle T001B</t>
  </si>
  <si>
    <t>OB53</t>
  </si>
  <si>
    <t>C FI Pflege Tabelle T030 bil+bil</t>
  </si>
  <si>
    <t>OB58</t>
  </si>
  <si>
    <t>C FI Pflege Tabelle T011/T011T</t>
  </si>
  <si>
    <t>OB83</t>
  </si>
  <si>
    <t>C FI Pflege Tabelle T056P</t>
  </si>
  <si>
    <t>OBA1</t>
  </si>
  <si>
    <t>C FI Pflege Tabelle T030 KDB</t>
  </si>
  <si>
    <t>OBA3</t>
  </si>
  <si>
    <t>C FI Pflege Tabelle T043G</t>
  </si>
  <si>
    <t>OBA5</t>
  </si>
  <si>
    <t>Nachrichtensteuerung ändern</t>
  </si>
  <si>
    <t>OBA7</t>
  </si>
  <si>
    <t>C FI Pflege Tabelle T003</t>
  </si>
  <si>
    <t>OBAC</t>
  </si>
  <si>
    <t>C FI Pflege Tabelle T056R</t>
  </si>
  <si>
    <t>OBB8</t>
  </si>
  <si>
    <t>C FI Pflege Tabelle T052</t>
  </si>
  <si>
    <t>OBC4</t>
  </si>
  <si>
    <t>C FI Pflege Tabelle T004V</t>
  </si>
  <si>
    <t>OBC6</t>
  </si>
  <si>
    <t>C FI Pflege Tabelle T001 (UMKRS)</t>
  </si>
  <si>
    <t>OBCA</t>
  </si>
  <si>
    <t>C FI Pflege Tabelle T076B</t>
  </si>
  <si>
    <t>OBCG</t>
  </si>
  <si>
    <t>C FI Pflege Tabelle T007K</t>
  </si>
  <si>
    <t>OBCH</t>
  </si>
  <si>
    <t>C FI Pflege Tabelle T007L</t>
  </si>
  <si>
    <t>OBCO</t>
  </si>
  <si>
    <t>C FI Pflege Tabelle TTXD</t>
  </si>
  <si>
    <t>OBDI</t>
  </si>
  <si>
    <t>C FI Pflege Tabelle T007Z</t>
  </si>
  <si>
    <t>OBF4</t>
  </si>
  <si>
    <t>OBL6</t>
  </si>
  <si>
    <t>Konsistenzpr.: Konf. Mahnprg. (Doku)</t>
  </si>
  <si>
    <t>OBPM1</t>
  </si>
  <si>
    <t>Pflege der Zahlungsträgerformate</t>
  </si>
  <si>
    <t>OBPM4</t>
  </si>
  <si>
    <t>Zahlungsträgerselektionsvarianten</t>
  </si>
  <si>
    <t>OBU1</t>
  </si>
  <si>
    <t>Voreinstellungen Belegart/Buch.Schl.</t>
  </si>
  <si>
    <t>OBV1</t>
  </si>
  <si>
    <t>C FI Kontenfindung Deb.Überf.Verz.</t>
  </si>
  <si>
    <t>OBVCU</t>
  </si>
  <si>
    <t>C FI Pflege Viewcluster</t>
  </si>
  <si>
    <t>OBVS</t>
  </si>
  <si>
    <t>C FI Anzeige View</t>
  </si>
  <si>
    <t>OBVU</t>
  </si>
  <si>
    <t>C FI Pflege View</t>
  </si>
  <si>
    <t>OBWZ</t>
  </si>
  <si>
    <t>Nummernkreispflege: WITH_CTNO</t>
  </si>
  <si>
    <t>OBX1</t>
  </si>
  <si>
    <t>C FI Tabelle T030B Sachkontenbuchung</t>
  </si>
  <si>
    <t>OBXA</t>
  </si>
  <si>
    <t>C FI Tabelle T030 skn+skv</t>
  </si>
  <si>
    <t>OBXB</t>
  </si>
  <si>
    <t>C FI Tabelle T030 anz+mva</t>
  </si>
  <si>
    <t>OBXC</t>
  </si>
  <si>
    <t>C FI Tabelle T030 zah</t>
  </si>
  <si>
    <t>OBXH</t>
  </si>
  <si>
    <t>C FI Tabelle T041A/T041T</t>
  </si>
  <si>
    <t>OBXI</t>
  </si>
  <si>
    <t>C FI Tabelle T030 skn+skt</t>
  </si>
  <si>
    <t>OBXK</t>
  </si>
  <si>
    <t>C FI Tabelle T030 ban+bsp</t>
  </si>
  <si>
    <t>OBXL</t>
  </si>
  <si>
    <t>C FI Tabelle T030 skn+ubs</t>
  </si>
  <si>
    <t>OBXN</t>
  </si>
  <si>
    <t>C FI Tabelle T030 GAU/GA0</t>
  </si>
  <si>
    <t>OBXQ</t>
  </si>
  <si>
    <t>C FI Tabelle T030 KDZ</t>
  </si>
  <si>
    <t>OBXR</t>
  </si>
  <si>
    <t>C FI Tabelle T074 Anzahlung</t>
  </si>
  <si>
    <t>OBXU</t>
  </si>
  <si>
    <t>C FI Tabelle T030 skn+ske</t>
  </si>
  <si>
    <t>OBXV</t>
  </si>
  <si>
    <t>C FI Tabelle T030 skn+vsk</t>
  </si>
  <si>
    <t>OBXZ</t>
  </si>
  <si>
    <t>C FI Tabelle T030 Sachkontenausgl.</t>
  </si>
  <si>
    <t>OBY6</t>
  </si>
  <si>
    <t>C FI Pflege Tabelle T001</t>
  </si>
  <si>
    <t>OBYA</t>
  </si>
  <si>
    <t>C FI Tabelle T030 vrb+buv</t>
  </si>
  <si>
    <t>OBYC</t>
  </si>
  <si>
    <t>C FI Tabelle T030 rmk + space</t>
  </si>
  <si>
    <t>OBYE</t>
  </si>
  <si>
    <t>C FI Tabelle T030 HRI + HRC</t>
  </si>
  <si>
    <t>OC08</t>
  </si>
  <si>
    <t>C RF-KONS : Tabelle T856</t>
  </si>
  <si>
    <t>OCA3</t>
  </si>
  <si>
    <t>C RF-KONS : Tabelle T874</t>
  </si>
  <si>
    <t>ODP1</t>
  </si>
  <si>
    <t>DPP-Profil</t>
  </si>
  <si>
    <t>OIBS</t>
  </si>
  <si>
    <t>Statusschemata pflegen</t>
  </si>
  <si>
    <t>OIDC</t>
  </si>
  <si>
    <t>IH Meld. Benutzerspez. Druckpflege</t>
  </si>
  <si>
    <t>OIK2</t>
  </si>
  <si>
    <t>Pflege Wertkategorien Zuordnungen PM</t>
  </si>
  <si>
    <t>OIL3</t>
  </si>
  <si>
    <t>Planergruppe</t>
  </si>
  <si>
    <t>OILJ</t>
  </si>
  <si>
    <t>Benutzerfelder</t>
  </si>
  <si>
    <t>OIMD</t>
  </si>
  <si>
    <t>Parameter Objektinfo</t>
  </si>
  <si>
    <t>OIO2</t>
  </si>
  <si>
    <t>Prioritäten pro Prioritätsarten</t>
  </si>
  <si>
    <t>OIO4</t>
  </si>
  <si>
    <t>Vorschlags-ILA pro Auftragsart</t>
  </si>
  <si>
    <t>OIO5</t>
  </si>
  <si>
    <t>Zulässige ILAs pro Auftragsart</t>
  </si>
  <si>
    <t>OIO6</t>
  </si>
  <si>
    <t>Vorschlag Steuerschlüssel</t>
  </si>
  <si>
    <t>OIOA</t>
  </si>
  <si>
    <t>Auftragsarten Instandhaltung</t>
  </si>
  <si>
    <t>OIOD</t>
  </si>
  <si>
    <t>Zulässige Auftragsart pro IH-Werk</t>
  </si>
  <si>
    <t>OIOF</t>
  </si>
  <si>
    <t>Kalkulationsparameter</t>
  </si>
  <si>
    <t>OIOJ</t>
  </si>
  <si>
    <t>Parameter Objektinfo zu Auftragsart</t>
  </si>
  <si>
    <t>OIOK</t>
  </si>
  <si>
    <t>Kontierungsregeln</t>
  </si>
  <si>
    <t>OIOM</t>
  </si>
  <si>
    <t>Zuord. Partnerschema zur Auftragsart</t>
  </si>
  <si>
    <t>OION</t>
  </si>
  <si>
    <t>Nummernkreise Aufträge</t>
  </si>
  <si>
    <t>OIOR</t>
  </si>
  <si>
    <t>Rückmeldung Auftrag</t>
  </si>
  <si>
    <t>OIOS</t>
  </si>
  <si>
    <t>Vorschlag Planungskennzeichen</t>
  </si>
  <si>
    <t>OIOT</t>
  </si>
  <si>
    <t>Terminierungsart</t>
  </si>
  <si>
    <t>OIR6</t>
  </si>
  <si>
    <t>Feldauswahl Partnerart Planstelle</t>
  </si>
  <si>
    <t>OISD</t>
  </si>
  <si>
    <t>Generierung PM-Auftraege aus dem SD</t>
  </si>
  <si>
    <t>OITA</t>
  </si>
  <si>
    <t>Investitionsprofil</t>
  </si>
  <si>
    <t>OITB</t>
  </si>
  <si>
    <t>Inv.Profil - AiB je Urspr.Zuordn.</t>
  </si>
  <si>
    <t>OIVC</t>
  </si>
  <si>
    <t>Prüfreport für Wertkategorien</t>
  </si>
  <si>
    <t>OIYL</t>
  </si>
  <si>
    <t>Detailinformation (Auftragsvorgang)</t>
  </si>
  <si>
    <t>OK02</t>
  </si>
  <si>
    <t>OK17</t>
  </si>
  <si>
    <t>Abstimmledger: Kontenfindung</t>
  </si>
  <si>
    <t>OKB9</t>
  </si>
  <si>
    <t>Autom. Kontierungsfindung ändern</t>
  </si>
  <si>
    <t>OKC1</t>
  </si>
  <si>
    <t>CO-Vorgänge anzeigen</t>
  </si>
  <si>
    <t>OKC7</t>
  </si>
  <si>
    <t>Validierung definieren</t>
  </si>
  <si>
    <t>OKENN</t>
  </si>
  <si>
    <t>Standardhierarchie anzeigen</t>
  </si>
  <si>
    <t>OKEON</t>
  </si>
  <si>
    <t>Standardhierarchie ändern</t>
  </si>
  <si>
    <t>OKEQ</t>
  </si>
  <si>
    <t>Versionen (allgemein) pflegen</t>
  </si>
  <si>
    <t>OKEU</t>
  </si>
  <si>
    <t>Ursprungsschema ändern</t>
  </si>
  <si>
    <t>OKG4</t>
  </si>
  <si>
    <t>Fortschreibung Ergebnisermittlung</t>
  </si>
  <si>
    <t>OKG8</t>
  </si>
  <si>
    <t>Buchungsregeln Abgrenzungsdaten</t>
  </si>
  <si>
    <t>OKKP</t>
  </si>
  <si>
    <t>Kostenrechnungskreis pflegen</t>
  </si>
  <si>
    <t>OKKR</t>
  </si>
  <si>
    <t>Kalkulationsvarianten Innenaufträge</t>
  </si>
  <si>
    <t>OKO5</t>
  </si>
  <si>
    <t>CO-Aufträge löschen</t>
  </si>
  <si>
    <t>OKO6</t>
  </si>
  <si>
    <t>Verrechnungsschema pflegen</t>
  </si>
  <si>
    <t>OKOV</t>
  </si>
  <si>
    <t>Selektionsvarianten Innenaufträge</t>
  </si>
  <si>
    <t>OKP1</t>
  </si>
  <si>
    <t>Periodensperre pflegen</t>
  </si>
  <si>
    <t>OKP2</t>
  </si>
  <si>
    <t>Periodensperre anzeigen</t>
  </si>
  <si>
    <t>OKYO</t>
  </si>
  <si>
    <t>Zuordnung Bezugsnebenkosten</t>
  </si>
  <si>
    <t>OKZ1</t>
  </si>
  <si>
    <t>Herkünfte Kalkulation</t>
  </si>
  <si>
    <t>OKZ2</t>
  </si>
  <si>
    <t>Pflege Zuschlagsgruppen</t>
  </si>
  <si>
    <t>OLMRLIST</t>
  </si>
  <si>
    <t>Listvariante pflegen</t>
  </si>
  <si>
    <t>OMB6</t>
  </si>
  <si>
    <t>Manuelle Kontierung ändern</t>
  </si>
  <si>
    <t>OMBR</t>
  </si>
  <si>
    <t>Allgemeine Druckeinstellungen</t>
  </si>
  <si>
    <t>OMBS</t>
  </si>
  <si>
    <t>Gründe für Bewegungen</t>
  </si>
  <si>
    <t>OMBU</t>
  </si>
  <si>
    <t>Formulare zu Reports zuordnen</t>
  </si>
  <si>
    <t>OME4</t>
  </si>
  <si>
    <t>C MM-PUR Einkaufsgruppen</t>
  </si>
  <si>
    <t>OMGQCK</t>
  </si>
  <si>
    <t>Prüfungen Freigabeverfahren</t>
  </si>
  <si>
    <t>OMH6</t>
  </si>
  <si>
    <t>Nummernkreise Einkaufsbelege</t>
  </si>
  <si>
    <t>OMJJ</t>
  </si>
  <si>
    <t>Customizing Neue Bewegungsarten</t>
  </si>
  <si>
    <t>OMSF</t>
  </si>
  <si>
    <t>C MM-BD Warengruppen</t>
  </si>
  <si>
    <t>OMSK</t>
  </si>
  <si>
    <t>C MM-BD Bewertungsklassen T025</t>
  </si>
  <si>
    <t>OMW0</t>
  </si>
  <si>
    <t>C MM-IV Steuerung Bewertung</t>
  </si>
  <si>
    <t>OMWB</t>
  </si>
  <si>
    <t>C MM-IV Autom. Kontierung (Simu)</t>
  </si>
  <si>
    <t>OMWC</t>
  </si>
  <si>
    <t>C MM-IV Getrennte Materialbew.</t>
  </si>
  <si>
    <t>OMWD</t>
  </si>
  <si>
    <t>C MM-IV Gruppierung Bewertungskreis</t>
  </si>
  <si>
    <t>OMWEB</t>
  </si>
  <si>
    <t>C Bewertungsschienen pflegen</t>
  </si>
  <si>
    <t>OMWM</t>
  </si>
  <si>
    <t>C MM-IV Steuerung Kontenfindung</t>
  </si>
  <si>
    <t>OMX1</t>
  </si>
  <si>
    <t>ML-Aktivierung auf n BWKRSe</t>
  </si>
  <si>
    <t>OMX2</t>
  </si>
  <si>
    <t>Material-Ledger-Typ definieren</t>
  </si>
  <si>
    <t>OMX3</t>
  </si>
  <si>
    <t>ML-Bewertungskreis-Zuordnung</t>
  </si>
  <si>
    <t>OMX4</t>
  </si>
  <si>
    <t>Nummernkreispflege ML-BELEG</t>
  </si>
  <si>
    <t>OMX_NLINK_DISP</t>
  </si>
  <si>
    <t>Zuordn. Controlling-E. zu  Prozeßtyp</t>
  </si>
  <si>
    <t>OMX_NRULE_DISP</t>
  </si>
  <si>
    <t>Controlling-Ebenen anzeigen</t>
  </si>
  <si>
    <t>OOCR</t>
  </si>
  <si>
    <t>PD-Transportanschluß einrichten</t>
  </si>
  <si>
    <t>OOFK</t>
  </si>
  <si>
    <t>Fabrikkalender</t>
  </si>
  <si>
    <t>OOSB</t>
  </si>
  <si>
    <t>Benutzer (strukturelle Berechtigung)</t>
  </si>
  <si>
    <t>OOSP</t>
  </si>
  <si>
    <t>Berechtigungsprofile</t>
  </si>
  <si>
    <t>OOW4</t>
  </si>
  <si>
    <t>Vorsatznummern Workflow/Orgmgmt</t>
  </si>
  <si>
    <t>OP48</t>
  </si>
  <si>
    <t>Pflege Planergruppe</t>
  </si>
  <si>
    <t>OP4A</t>
  </si>
  <si>
    <t>Schichtprogramme pflegen</t>
  </si>
  <si>
    <t>OPI1</t>
  </si>
  <si>
    <t>Pflege Wertkategorien</t>
  </si>
  <si>
    <t>OPI2</t>
  </si>
  <si>
    <t>Wertkategorien zu Kostenarten</t>
  </si>
  <si>
    <t>OPKC</t>
  </si>
  <si>
    <t>Prozeßkette der Rückmeldung steuern</t>
  </si>
  <si>
    <t>OPPP</t>
  </si>
  <si>
    <t>Customizing Direktbeschaffung</t>
  </si>
  <si>
    <t>OPTK</t>
  </si>
  <si>
    <t>Verfügb.kontr. Kostenarten ausschl.</t>
  </si>
  <si>
    <t>OPUM</t>
  </si>
  <si>
    <t>Teilprojekte pflegen</t>
  </si>
  <si>
    <t>OQN6</t>
  </si>
  <si>
    <t>Berichtsschema Q-Meldungen pflegen</t>
  </si>
  <si>
    <t>OS01</t>
  </si>
  <si>
    <t>LAN-Prüfung mit PING</t>
  </si>
  <si>
    <t>OSPX</t>
  </si>
  <si>
    <t>Customizing Bestandsfindung</t>
  </si>
  <si>
    <t>OX09</t>
  </si>
  <si>
    <t>Lagerorte einrichten</t>
  </si>
  <si>
    <t>OX14</t>
  </si>
  <si>
    <t>C MM-IV Bw.kreis-Bewertungsebene</t>
  </si>
  <si>
    <t>OX19</t>
  </si>
  <si>
    <t>Kostenrechnungskr: Zuordnung BuKrs</t>
  </si>
  <si>
    <t>PA20</t>
  </si>
  <si>
    <t>Personalstammdaten anzeigen</t>
  </si>
  <si>
    <t>PFAC</t>
  </si>
  <si>
    <t>Regel pflegen</t>
  </si>
  <si>
    <t>PFCG</t>
  </si>
  <si>
    <t>Pflege von Rollen</t>
  </si>
  <si>
    <t>PFTC</t>
  </si>
  <si>
    <t>Allgemeine Aufgabenpflege</t>
  </si>
  <si>
    <t>PFUD</t>
  </si>
  <si>
    <t>Abgleich Benutzerstamm</t>
  </si>
  <si>
    <t>PO01</t>
  </si>
  <si>
    <t>Arbeitsplatz pflegen</t>
  </si>
  <si>
    <t>PO10</t>
  </si>
  <si>
    <t>Organisationseinheit pflegen</t>
  </si>
  <si>
    <t>PO13</t>
  </si>
  <si>
    <t>Planstelle pflegen</t>
  </si>
  <si>
    <t>PP01</t>
  </si>
  <si>
    <t>Plandaten pflegen (menügeführt)</t>
  </si>
  <si>
    <t>PP01_DISP</t>
  </si>
  <si>
    <t>Plandaten anzeigen (menügeführt)</t>
  </si>
  <si>
    <t>PPOMA_BBP</t>
  </si>
  <si>
    <t>Attribute ändern</t>
  </si>
  <si>
    <t>PPOME</t>
  </si>
  <si>
    <t>Organisation und Besetzung ändern</t>
  </si>
  <si>
    <t>PPOMW</t>
  </si>
  <si>
    <t>Org. und Besetzung (WF) ändern</t>
  </si>
  <si>
    <t>PPOSE</t>
  </si>
  <si>
    <t>Organisation und Besetzung anzeigen</t>
  </si>
  <si>
    <t>PPOSW</t>
  </si>
  <si>
    <t>Org. und Besetzung (WF) anzeigen</t>
  </si>
  <si>
    <t>QA02</t>
  </si>
  <si>
    <t>Ändern Prüflos</t>
  </si>
  <si>
    <t>QA03</t>
  </si>
  <si>
    <t>Anzeigen Prüflos</t>
  </si>
  <si>
    <t>QA11</t>
  </si>
  <si>
    <t>Verwendungsentscheid erfassen</t>
  </si>
  <si>
    <t>QA12</t>
  </si>
  <si>
    <t>Verwendungsent. ändern mit Historie</t>
  </si>
  <si>
    <t>QA13</t>
  </si>
  <si>
    <t>Verwendungsentscheid anzeigen</t>
  </si>
  <si>
    <t>QA16</t>
  </si>
  <si>
    <t>Sammel VE für i.O. Lose</t>
  </si>
  <si>
    <t>QA33</t>
  </si>
  <si>
    <t>Daten zum Prüflos anzeigen</t>
  </si>
  <si>
    <t>QE03</t>
  </si>
  <si>
    <t>Anzeigen Merkmalsergebnisse</t>
  </si>
  <si>
    <t>QE09</t>
  </si>
  <si>
    <t>Einzelanzeige Merkmalsergebnis</t>
  </si>
  <si>
    <t>QE51N</t>
  </si>
  <si>
    <t>Arbeitsvorrat Ergebniserfassung</t>
  </si>
  <si>
    <t>QM01</t>
  </si>
  <si>
    <t>Anlegen Qualitätsmeldung</t>
  </si>
  <si>
    <t>QM02</t>
  </si>
  <si>
    <t>Ändern Qualitätsmeldung</t>
  </si>
  <si>
    <t>QM03</t>
  </si>
  <si>
    <t>Anzeigen Qualitätsmeldung</t>
  </si>
  <si>
    <t>QM11</t>
  </si>
  <si>
    <t>Liste Qualitätsmeldungen anzeigen</t>
  </si>
  <si>
    <t>QM13</t>
  </si>
  <si>
    <t>Liste Maßnahmen anzeigen</t>
  </si>
  <si>
    <t>QP01</t>
  </si>
  <si>
    <t>Prüfplan Anlegen</t>
  </si>
  <si>
    <t>QP02</t>
  </si>
  <si>
    <t>Prüfplan Ändern</t>
  </si>
  <si>
    <t>QP03</t>
  </si>
  <si>
    <t>Prüfplan Anzeigen</t>
  </si>
  <si>
    <t>QS24</t>
  </si>
  <si>
    <t>Anzeigen Stammprüfmerkmals-Version</t>
  </si>
  <si>
    <t>QS41</t>
  </si>
  <si>
    <t>Katalog pflegen</t>
  </si>
  <si>
    <t>QS42</t>
  </si>
  <si>
    <t>Katalog anzeigen</t>
  </si>
  <si>
    <t>QS49</t>
  </si>
  <si>
    <t>Anzeige Codegruppen und Codes</t>
  </si>
  <si>
    <t>QVM1</t>
  </si>
  <si>
    <t>Lose ohne Prüfabschluß</t>
  </si>
  <si>
    <t>QVM2</t>
  </si>
  <si>
    <t>Offene Losbestände</t>
  </si>
  <si>
    <t>QVM3</t>
  </si>
  <si>
    <t>Lose ohne Verwendungsentscheid</t>
  </si>
  <si>
    <t>RBDAPP01</t>
  </si>
  <si>
    <t>Variante für RBDAPP01</t>
  </si>
  <si>
    <t>RE80</t>
  </si>
  <si>
    <t>RE80: RE-Navigator</t>
  </si>
  <si>
    <t>RECACUST</t>
  </si>
  <si>
    <t>REFX-IMG anzeigen</t>
  </si>
  <si>
    <t>RECARG</t>
  </si>
  <si>
    <t>Arbeitsvorrat: Objekte aktualisieren</t>
  </si>
  <si>
    <t>RECN</t>
  </si>
  <si>
    <t>Vertrag bearbeiten</t>
  </si>
  <si>
    <t>REISAO</t>
  </si>
  <si>
    <t>Infosystem: Architektonische Objekte</t>
  </si>
  <si>
    <t>REISAOCT</t>
  </si>
  <si>
    <t>IS: Ausstattung zu Arch. Objekten</t>
  </si>
  <si>
    <t>REISAOOA</t>
  </si>
  <si>
    <t>Infosystem: Objekte zu AO</t>
  </si>
  <si>
    <t>REISAOPO</t>
  </si>
  <si>
    <t>Infosystem: Arch. Obj. - Perm. Bel.</t>
  </si>
  <si>
    <t>REISBDOA</t>
  </si>
  <si>
    <t>Infosystem: Objektzuordnung</t>
  </si>
  <si>
    <t>REISCN</t>
  </si>
  <si>
    <t>Infosystem: Verträge</t>
  </si>
  <si>
    <t>REISLR</t>
  </si>
  <si>
    <t>Infosystem: Grundbücher</t>
  </si>
  <si>
    <t>REISLRRG</t>
  </si>
  <si>
    <t>Infosystem: Grundbücher m. Bestandsv</t>
  </si>
  <si>
    <t>REISMSAO</t>
  </si>
  <si>
    <t>Infosystem: Bemessungen zu Arch. Obj</t>
  </si>
  <si>
    <t>REISPE</t>
  </si>
  <si>
    <t>Infosystem: Grundstücksverzeichnisse</t>
  </si>
  <si>
    <t>REISPL</t>
  </si>
  <si>
    <t>Infosystem: Flurstücke</t>
  </si>
  <si>
    <t>REISPLER</t>
  </si>
  <si>
    <t>Infosystem: Flurstücke - Baulasten</t>
  </si>
  <si>
    <t>REISPO</t>
  </si>
  <si>
    <t>Infosystem: Permanente Belegungen</t>
  </si>
  <si>
    <t>REISPOCAP</t>
  </si>
  <si>
    <t>Infosystem: Perm. Belegung Liste</t>
  </si>
  <si>
    <t>REISPR</t>
  </si>
  <si>
    <t>Infosystem: Grundstücke</t>
  </si>
  <si>
    <t>REISRC</t>
  </si>
  <si>
    <t>Infosystem: Fortführungen</t>
  </si>
  <si>
    <t>RELML10016</t>
  </si>
  <si>
    <t>L1: Tabellen</t>
  </si>
  <si>
    <t>RELMLR</t>
  </si>
  <si>
    <t>Grundbuch bearbeiten</t>
  </si>
  <si>
    <t>RELMNA</t>
  </si>
  <si>
    <t>Einheitswertbescheid bearbeiten</t>
  </si>
  <si>
    <t>RELMPE</t>
  </si>
  <si>
    <t>Grundstücksverzeichnis bearbeiten</t>
  </si>
  <si>
    <t>RELMPL</t>
  </si>
  <si>
    <t>Flurstück bearbeiten</t>
  </si>
  <si>
    <t>RELMRC</t>
  </si>
  <si>
    <t>Fortführung bearbeiten</t>
  </si>
  <si>
    <t>RELMRCTODO</t>
  </si>
  <si>
    <t>Fortführungen: Todo-Liste</t>
  </si>
  <si>
    <t>REOROO</t>
  </si>
  <si>
    <t>Angebotsobjekt bearbeiten</t>
  </si>
  <si>
    <t>ROLE_CMP</t>
  </si>
  <si>
    <t>Rollenabgleich</t>
  </si>
  <si>
    <t>RPC0</t>
  </si>
  <si>
    <t>Infosystem Kostl.: Voreinstellungen</t>
  </si>
  <si>
    <t>RSA1</t>
  </si>
  <si>
    <t>Modellierung - DW Workbench</t>
  </si>
  <si>
    <t>RSA5</t>
  </si>
  <si>
    <t>Business Content installieren</t>
  </si>
  <si>
    <t>RSA6</t>
  </si>
  <si>
    <t>DataSources pflegen</t>
  </si>
  <si>
    <t>RSA7</t>
  </si>
  <si>
    <t>Monitor der BW Deltaqueue</t>
  </si>
  <si>
    <t>RSAU_CONFIG_SHOW</t>
  </si>
  <si>
    <t>Security Audit Log Konfiguration</t>
  </si>
  <si>
    <t>RSAU_READ_LOG</t>
  </si>
  <si>
    <t>Security Audit Log auswerten</t>
  </si>
  <si>
    <t>RSEIDOC2</t>
  </si>
  <si>
    <t>IDoc-Liste</t>
  </si>
  <si>
    <t>RSO2</t>
  </si>
  <si>
    <t>Oltp Metadaten Repository</t>
  </si>
  <si>
    <t>RSPFPAR</t>
  </si>
  <si>
    <t>Profileparameter anzeigen</t>
  </si>
  <si>
    <t>RSSCD100_PFCG</t>
  </si>
  <si>
    <t>Änderungsbelege für Rollenverwaltung</t>
  </si>
  <si>
    <t>RSSCD100_PFCG_USER</t>
  </si>
  <si>
    <t>für Rollenzuordnung</t>
  </si>
  <si>
    <t>RSUSR003</t>
  </si>
  <si>
    <t>Kennworte Standardbenutzer prüfen</t>
  </si>
  <si>
    <t>RSUSR200</t>
  </si>
  <si>
    <t>Liste der Benutzer nach Anmeldedatum</t>
  </si>
  <si>
    <t>RSUSR_ROLE_MENU</t>
  </si>
  <si>
    <t>Suche nach Anwendungen im Rollenmenü</t>
  </si>
  <si>
    <t>RSWBO004</t>
  </si>
  <si>
    <t>Systemänderbarkeit setzen</t>
  </si>
  <si>
    <t>RZ10</t>
  </si>
  <si>
    <t>Pflege von Profilparametern</t>
  </si>
  <si>
    <t>RZ11</t>
  </si>
  <si>
    <t>Profilparameter-Pflege</t>
  </si>
  <si>
    <t>RZ20</t>
  </si>
  <si>
    <t>CCMS Monitoring</t>
  </si>
  <si>
    <t>RZ70</t>
  </si>
  <si>
    <t>SLD Administration</t>
  </si>
  <si>
    <t>SAAB</t>
  </si>
  <si>
    <t>Aktivierbare Checkpoints</t>
  </si>
  <si>
    <t>SARA</t>
  </si>
  <si>
    <t>Archivadministration</t>
  </si>
  <si>
    <t>SARI</t>
  </si>
  <si>
    <t>Archivinformationssystem</t>
  </si>
  <si>
    <t>SAR_OBJ_IND_CUS</t>
  </si>
  <si>
    <t>Arch.-obj.-übergr. Customizing</t>
  </si>
  <si>
    <t>SBGRFCCONF</t>
  </si>
  <si>
    <t>bgRFC Konfiguration</t>
  </si>
  <si>
    <t>SBIW</t>
  </si>
  <si>
    <t>BIW im IMG des OLTP</t>
  </si>
  <si>
    <t>SBWP</t>
  </si>
  <si>
    <t>SAP Business Workplace</t>
  </si>
  <si>
    <t>SCA4_D</t>
  </si>
  <si>
    <t>Nicht direkt ausführbar</t>
  </si>
  <si>
    <t>SCA5_D</t>
  </si>
  <si>
    <t>SCA6_D</t>
  </si>
  <si>
    <t>SCAL</t>
  </si>
  <si>
    <t>Fabrikkalender mit CUA-Oberfläche</t>
  </si>
  <si>
    <t>SCAT</t>
  </si>
  <si>
    <t>Computer Aided Testtool</t>
  </si>
  <si>
    <t>SCC3</t>
  </si>
  <si>
    <t>Mandantenkopie Protokoll</t>
  </si>
  <si>
    <t>SCC4</t>
  </si>
  <si>
    <t>Mandantenverwaltung</t>
  </si>
  <si>
    <t>SCMA</t>
  </si>
  <si>
    <t>Schedule Manager: Scheduler</t>
  </si>
  <si>
    <t>SCMON</t>
  </si>
  <si>
    <t>SCOT</t>
  </si>
  <si>
    <t>SAPconnect - Administration</t>
  </si>
  <si>
    <t>SCRM</t>
  </si>
  <si>
    <t>CRM-relevantes IMG im PlugIn des R/3</t>
  </si>
  <si>
    <t>SDV</t>
  </si>
  <si>
    <t>Dokumentbetrachter</t>
  </si>
  <si>
    <t>SE01</t>
  </si>
  <si>
    <t>Transport Organizer (Erw. Sicht)</t>
  </si>
  <si>
    <t>SE03</t>
  </si>
  <si>
    <t>Transport Organizer Tools</t>
  </si>
  <si>
    <t>SE10</t>
  </si>
  <si>
    <t>Transport Organizer</t>
  </si>
  <si>
    <t>SE11</t>
  </si>
  <si>
    <t>ABAP Dictionary Pflege</t>
  </si>
  <si>
    <t>SE13</t>
  </si>
  <si>
    <t>Speicher-Param. für Tabellen pflegen</t>
  </si>
  <si>
    <t>SE16</t>
  </si>
  <si>
    <t>Data Browser</t>
  </si>
  <si>
    <t>SE16H</t>
  </si>
  <si>
    <t>Allgemeine Tabellenanzeige</t>
  </si>
  <si>
    <t>SE16N</t>
  </si>
  <si>
    <t>SE17</t>
  </si>
  <si>
    <t>SE18</t>
  </si>
  <si>
    <t>BAdI-Builder - Definitionen</t>
  </si>
  <si>
    <t>SE19</t>
  </si>
  <si>
    <t>BAdI-Builder - Implementierungen</t>
  </si>
  <si>
    <t>SE20</t>
  </si>
  <si>
    <t>Enhancements</t>
  </si>
  <si>
    <t>SE24</t>
  </si>
  <si>
    <t>ABAP Class Builder</t>
  </si>
  <si>
    <t>SE36</t>
  </si>
  <si>
    <t>Logical Database Builder</t>
  </si>
  <si>
    <t>SE37</t>
  </si>
  <si>
    <t>ABAP Funktionsbausteine</t>
  </si>
  <si>
    <t>SE61</t>
  </si>
  <si>
    <t>SAP Dokumentation</t>
  </si>
  <si>
    <t>SE84</t>
  </si>
  <si>
    <t>Repository-Infosystem</t>
  </si>
  <si>
    <t>SE91</t>
  </si>
  <si>
    <t>Nachrichtenpflege</t>
  </si>
  <si>
    <t>SE93</t>
  </si>
  <si>
    <t>Pflege Transaktionscodes</t>
  </si>
  <si>
    <t>SEARCH_SAP_MENU</t>
  </si>
  <si>
    <t>Suche im SAP Menü</t>
  </si>
  <si>
    <t>SECPOL</t>
  </si>
  <si>
    <t>Pflege von Sicherheitsrichtlinien</t>
  </si>
  <si>
    <t>SEGW</t>
  </si>
  <si>
    <t>SESSION_MANAGER</t>
  </si>
  <si>
    <t>Session Manager Menübaumanzeige</t>
  </si>
  <si>
    <t>SFP</t>
  </si>
  <si>
    <t>Form Builder</t>
  </si>
  <si>
    <t>SFW5</t>
  </si>
  <si>
    <t>Switch Framework Customizing</t>
  </si>
  <si>
    <t>SGEN</t>
  </si>
  <si>
    <t>SAP-Load-Generierer</t>
  </si>
  <si>
    <t>SICF</t>
  </si>
  <si>
    <t>Pflege des HTTP-Service-Baums</t>
  </si>
  <si>
    <t>SICK</t>
  </si>
  <si>
    <t>Installationscheck</t>
  </si>
  <si>
    <t>SLDAPICUST</t>
  </si>
  <si>
    <t>SLD API Customizing</t>
  </si>
  <si>
    <t>SLG1</t>
  </si>
  <si>
    <t>Anwendungs-Log: Protokolle anzeigen</t>
  </si>
  <si>
    <t>SLG2</t>
  </si>
  <si>
    <t>Anwendungs-Log: Protokolle löschen</t>
  </si>
  <si>
    <t>SM01_CUS</t>
  </si>
  <si>
    <t>Lokale Anwendungsstartsperrenpflege</t>
  </si>
  <si>
    <t>SM02</t>
  </si>
  <si>
    <t>System-Nachrichten</t>
  </si>
  <si>
    <t>SM04</t>
  </si>
  <si>
    <t>Anmeldungen an einer AS-Instanz</t>
  </si>
  <si>
    <t>SM12</t>
  </si>
  <si>
    <t>Sperren anzeigen und löschen</t>
  </si>
  <si>
    <t>SM13</t>
  </si>
  <si>
    <t>Verbuchungssätze administrieren</t>
  </si>
  <si>
    <t>SM19</t>
  </si>
  <si>
    <t>Konfiguration Security Audit</t>
  </si>
  <si>
    <t>SM20</t>
  </si>
  <si>
    <t>Auswertung des Security Auditlog</t>
  </si>
  <si>
    <t>SM21</t>
  </si>
  <si>
    <t>Systemprotokoll</t>
  </si>
  <si>
    <t>SM21_OLD</t>
  </si>
  <si>
    <t>Online Ausw. des Sys-Log (veraltet)</t>
  </si>
  <si>
    <t>SM30</t>
  </si>
  <si>
    <t>Aufruf View-Pflege</t>
  </si>
  <si>
    <t>SM31</t>
  </si>
  <si>
    <t>Aufruf Viewpflege analog SM30</t>
  </si>
  <si>
    <t>SM34</t>
  </si>
  <si>
    <t>Aufruf Viewcluster-Pflege</t>
  </si>
  <si>
    <t>SM35</t>
  </si>
  <si>
    <t>Batch-Input Monitoring</t>
  </si>
  <si>
    <t>SM35P</t>
  </si>
  <si>
    <t>Batch-Input: Protokoll Monitoring</t>
  </si>
  <si>
    <t>SM36</t>
  </si>
  <si>
    <t>Batch-Anforderung</t>
  </si>
  <si>
    <t>SM36WIZ</t>
  </si>
  <si>
    <t>Job Definition Wizard</t>
  </si>
  <si>
    <t>SM37</t>
  </si>
  <si>
    <t>Übersicht über Jobauswahl</t>
  </si>
  <si>
    <t>SM37C</t>
  </si>
  <si>
    <t>Flexible Version der Jobauswahl</t>
  </si>
  <si>
    <t>SM49</t>
  </si>
  <si>
    <t>Ausführen externer OS-Kommandos</t>
  </si>
  <si>
    <t>SM50</t>
  </si>
  <si>
    <t>Workprozesse einer AS-Instanz</t>
  </si>
  <si>
    <t>SM51</t>
  </si>
  <si>
    <t>Gestartete AS-Instanzen</t>
  </si>
  <si>
    <t>SM53</t>
  </si>
  <si>
    <t>VMC Monitoring und Administration</t>
  </si>
  <si>
    <t>SM58</t>
  </si>
  <si>
    <t>Asynchronous RFC Error Log</t>
  </si>
  <si>
    <t>SM59</t>
  </si>
  <si>
    <t>RFC-Destinations (Anzeige u. Pflege)</t>
  </si>
  <si>
    <t>SM66</t>
  </si>
  <si>
    <t>Globale Workprozeß-Uebersicht</t>
  </si>
  <si>
    <t>SM69</t>
  </si>
  <si>
    <t>Pflegen externer OS-Kommandos</t>
  </si>
  <si>
    <t>SMARTFORMS</t>
  </si>
  <si>
    <t>SAP Smart Forms</t>
  </si>
  <si>
    <t>SMEN</t>
  </si>
  <si>
    <t>SMGW</t>
  </si>
  <si>
    <t>Gateway Monitor</t>
  </si>
  <si>
    <t>SMICM</t>
  </si>
  <si>
    <t>ICM Monitor</t>
  </si>
  <si>
    <t>SMQ1</t>
  </si>
  <si>
    <t>qRFC-Monitor (Ausgangsqueue)</t>
  </si>
  <si>
    <t>SMQ2</t>
  </si>
  <si>
    <t>qRFC-Monitor (Eingangsqueue)</t>
  </si>
  <si>
    <t>SMQR</t>
  </si>
  <si>
    <t>Registrierung der Eingangsqueues</t>
  </si>
  <si>
    <t>SMQS</t>
  </si>
  <si>
    <t>Registrierung der Destinationen</t>
  </si>
  <si>
    <t>SMW0</t>
  </si>
  <si>
    <t>SAP Web Repository</t>
  </si>
  <si>
    <t>SMX</t>
  </si>
  <si>
    <t>Anzeigen eigene Jobs</t>
  </si>
  <si>
    <t>SNOTE</t>
  </si>
  <si>
    <t>Note Assistent</t>
  </si>
  <si>
    <t>SNRO</t>
  </si>
  <si>
    <t>Nummernkreisobjekte</t>
  </si>
  <si>
    <t>SNUM</t>
  </si>
  <si>
    <t>Nummernkreistreiber</t>
  </si>
  <si>
    <t>SO01</t>
  </si>
  <si>
    <t>SAPoffice Eingang</t>
  </si>
  <si>
    <t>SO10</t>
  </si>
  <si>
    <t>SAPscript Standardtexte</t>
  </si>
  <si>
    <t>SO23</t>
  </si>
  <si>
    <t>SAPoffice: Verteilerlisten</t>
  </si>
  <si>
    <t>SO99</t>
  </si>
  <si>
    <t>Put-Informationssystem</t>
  </si>
  <si>
    <t>SOAD</t>
  </si>
  <si>
    <t>SAPoffice: Externe Addressen</t>
  </si>
  <si>
    <t>SOBN01</t>
  </si>
  <si>
    <t>Personendaten</t>
  </si>
  <si>
    <t>SOCP</t>
  </si>
  <si>
    <t>SAPoffice: Externe Adressen</t>
  </si>
  <si>
    <t>SOIN</t>
  </si>
  <si>
    <t>BCS: Eingehende Sendeaufträge (SMTP)</t>
  </si>
  <si>
    <t>SOST</t>
  </si>
  <si>
    <t>SAPconnect Sendeaufträge</t>
  </si>
  <si>
    <t>SP01</t>
  </si>
  <si>
    <t>Ausgabesteuerung</t>
  </si>
  <si>
    <t>SP02</t>
  </si>
  <si>
    <t>Anzeigen von Spool-Aufträgen</t>
  </si>
  <si>
    <t>SP12</t>
  </si>
  <si>
    <t>TemSe-Administration</t>
  </si>
  <si>
    <t>SPAD</t>
  </si>
  <si>
    <t>Spool-Administration</t>
  </si>
  <si>
    <t>SPAM</t>
  </si>
  <si>
    <t>Support Package Manager</t>
  </si>
  <si>
    <t>SPRO</t>
  </si>
  <si>
    <t>Customizing - Edit Project</t>
  </si>
  <si>
    <t>SPROXY</t>
  </si>
  <si>
    <t>Enterprise Repository Browser</t>
  </si>
  <si>
    <t>SQ00</t>
  </si>
  <si>
    <t>SAP Query: Queries starten</t>
  </si>
  <si>
    <t>SQ01</t>
  </si>
  <si>
    <t>SAP Query: Queries pflegen</t>
  </si>
  <si>
    <t>SQ02</t>
  </si>
  <si>
    <t>SAP Query: InfoSet pflegen</t>
  </si>
  <si>
    <t>SQ03</t>
  </si>
  <si>
    <t>SAP Query: Benutzergruppenpflege</t>
  </si>
  <si>
    <t>SQVI</t>
  </si>
  <si>
    <t>QuickViewer</t>
  </si>
  <si>
    <t>SR12</t>
  </si>
  <si>
    <t>Ort anzeigen</t>
  </si>
  <si>
    <t>SR22</t>
  </si>
  <si>
    <t>Straße anzeigen</t>
  </si>
  <si>
    <t>SR32</t>
  </si>
  <si>
    <t>Postleitzahl anzeigen</t>
  </si>
  <si>
    <t>SRT_ELOG</t>
  </si>
  <si>
    <t>Reportfehlerprotokoll</t>
  </si>
  <si>
    <t>SRT_MONI</t>
  </si>
  <si>
    <t>WS-Message-Monitor</t>
  </si>
  <si>
    <t>SRT_TOOLS</t>
  </si>
  <si>
    <t>SOA-Laufzeitwerkzeuge</t>
  </si>
  <si>
    <t>SSC1</t>
  </si>
  <si>
    <t>SAP-Terminkalender (eigener)</t>
  </si>
  <si>
    <t>ST01</t>
  </si>
  <si>
    <t>System-Trace</t>
  </si>
  <si>
    <t>ST02</t>
  </si>
  <si>
    <t>Setups/Tune Buffers</t>
  </si>
  <si>
    <t>ST03</t>
  </si>
  <si>
    <t>Systemlast u. Perform. Statistik</t>
  </si>
  <si>
    <t>ST03N</t>
  </si>
  <si>
    <t>ST05</t>
  </si>
  <si>
    <t>Performance Trace</t>
  </si>
  <si>
    <t>ST06</t>
  </si>
  <si>
    <t>Operating System Monitor</t>
  </si>
  <si>
    <t>ST11</t>
  </si>
  <si>
    <t>Anzeige Entwickler-Traces</t>
  </si>
  <si>
    <t>ST12</t>
  </si>
  <si>
    <t>Single transaction analysis</t>
  </si>
  <si>
    <t>ST22</t>
  </si>
  <si>
    <t>ABAP Dumpanalyse</t>
  </si>
  <si>
    <t>STAD</t>
  </si>
  <si>
    <t>Systemübergreif. Statistiksatzanzeig</t>
  </si>
  <si>
    <t>STATTRACE</t>
  </si>
  <si>
    <t>Globale Statistik &amp; Traces</t>
  </si>
  <si>
    <t>STAUTHTRACE</t>
  </si>
  <si>
    <t>Berechtigungstrace</t>
  </si>
  <si>
    <t>STMS</t>
  </si>
  <si>
    <t>Transport Management System</t>
  </si>
  <si>
    <t>STRUST</t>
  </si>
  <si>
    <t>Trust-Manager</t>
  </si>
  <si>
    <t>STRUSTSSO2</t>
  </si>
  <si>
    <t>Trust-Manager für Anmeldeticket</t>
  </si>
  <si>
    <t>STUSERTRACE</t>
  </si>
  <si>
    <t>Berechtigungstrace für Benutzer</t>
  </si>
  <si>
    <t>STVARV</t>
  </si>
  <si>
    <t>Pflege Selektionsvariablen (TVARVC)</t>
  </si>
  <si>
    <t>SU01</t>
  </si>
  <si>
    <t>Benutzerpflege</t>
  </si>
  <si>
    <t>SU01D</t>
  </si>
  <si>
    <t>Benutzeranzeige</t>
  </si>
  <si>
    <t>SU01_NAV</t>
  </si>
  <si>
    <t>Benutzerpflege z. Einb. in Navig.</t>
  </si>
  <si>
    <t>SU03</t>
  </si>
  <si>
    <t>Pflege Berechtigungen</t>
  </si>
  <si>
    <t>SU10</t>
  </si>
  <si>
    <t>Massenpflege Benutzer</t>
  </si>
  <si>
    <t>SU21</t>
  </si>
  <si>
    <t>Pflegen der Berechtigungsobjekte</t>
  </si>
  <si>
    <t>SU24</t>
  </si>
  <si>
    <t>Berechtigungsvorschlagspflege</t>
  </si>
  <si>
    <t>SU3</t>
  </si>
  <si>
    <t>Benutzer eigene Daten pflegen</t>
  </si>
  <si>
    <t>SU53</t>
  </si>
  <si>
    <t>Auswertung der Berechtigungspüfung</t>
  </si>
  <si>
    <t>SU56</t>
  </si>
  <si>
    <t>Benutzerpuffer analysieren</t>
  </si>
  <si>
    <t>SUGR</t>
  </si>
  <si>
    <t>Benutzergruppen pflegen</t>
  </si>
  <si>
    <t>SUIM</t>
  </si>
  <si>
    <t>Benutzerinformationssystem</t>
  </si>
  <si>
    <t>SUSG</t>
  </si>
  <si>
    <t>Verbrauchsdaten</t>
  </si>
  <si>
    <t>SWDD</t>
  </si>
  <si>
    <t>Workflow Builder</t>
  </si>
  <si>
    <t>SWDP</t>
  </si>
  <si>
    <t>Grafisches Workflow-Protokoll zeigen</t>
  </si>
  <si>
    <t>SWEL</t>
  </si>
  <si>
    <t>Ereignis-Trace anzeigen</t>
  </si>
  <si>
    <t>SWEQADM</t>
  </si>
  <si>
    <t>Administration der Ereignis-Queue</t>
  </si>
  <si>
    <t>SWEQBROWSER</t>
  </si>
  <si>
    <t>Ereignis-Queue-Browser</t>
  </si>
  <si>
    <t>SWI1</t>
  </si>
  <si>
    <t>Auswahlreport für Workflows</t>
  </si>
  <si>
    <t>SWI2_ADM1</t>
  </si>
  <si>
    <t>Workitems ohne Bearbeiter</t>
  </si>
  <si>
    <t>SWI2_DIAG</t>
  </si>
  <si>
    <t>Diagnose fehlerhafter Workflows</t>
  </si>
  <si>
    <t>SWI5</t>
  </si>
  <si>
    <t>Workload-Analyse</t>
  </si>
  <si>
    <t>SWI6</t>
  </si>
  <si>
    <t>Workflows zu Objekt</t>
  </si>
  <si>
    <t>SWIA</t>
  </si>
  <si>
    <t>Administrationreport für WI</t>
  </si>
  <si>
    <t>SWO1</t>
  </si>
  <si>
    <t>Business Object Builder</t>
  </si>
  <si>
    <t>SWO_ASYNC</t>
  </si>
  <si>
    <t>Asynchroner Methodenaufruf im BOR</t>
  </si>
  <si>
    <t>SWPC</t>
  </si>
  <si>
    <t>WFM: Continue Workflow</t>
  </si>
  <si>
    <t>SWUD</t>
  </si>
  <si>
    <t>Workflow-Diagnose</t>
  </si>
  <si>
    <t>SWUS</t>
  </si>
  <si>
    <t>Workflow testen</t>
  </si>
  <si>
    <t>SWU_OBUF</t>
  </si>
  <si>
    <t>Laufzeitpuffer PD-Org</t>
  </si>
  <si>
    <t>SWWL</t>
  </si>
  <si>
    <t>WIM: Löschen Workitem</t>
  </si>
  <si>
    <t>SXMB_ADM</t>
  </si>
  <si>
    <t>Integration Engine - Administration</t>
  </si>
  <si>
    <t>S_AL0_96000497</t>
  </si>
  <si>
    <t>Buchhaltungsbeleg</t>
  </si>
  <si>
    <t>S_ALR_87005129</t>
  </si>
  <si>
    <t>IMG-Aktivität: SIMG_ORKA_SELEK_RPON</t>
  </si>
  <si>
    <t>S_ALR_87005266</t>
  </si>
  <si>
    <t>IMG-Aktivität: SIMG_CFMENUORKAKOT2</t>
  </si>
  <si>
    <t>S_ALR_87008998</t>
  </si>
  <si>
    <t>IMG-Aktivität: SIMG_ORFA_OACS</t>
  </si>
  <si>
    <t>S_ALR_87009081</t>
  </si>
  <si>
    <t>IMG-Aktivität: ORFA_JAHR_RUECK</t>
  </si>
  <si>
    <t>S_ALR_87009689</t>
  </si>
  <si>
    <t>Plan/Ist/Abweichung Profit Center</t>
  </si>
  <si>
    <t>S_ALR_87009712</t>
  </si>
  <si>
    <t>Profit Center Bereichsliste P/I</t>
  </si>
  <si>
    <t>S_ALR_87009717</t>
  </si>
  <si>
    <t>PrCtr-Gruppe Quartalsvergleich Ist</t>
  </si>
  <si>
    <t>S_ALR_87009726</t>
  </si>
  <si>
    <t>PrCtr-Gruppe P/I-Vergl. (Herkunft)</t>
  </si>
  <si>
    <t>S_ALR_87009734</t>
  </si>
  <si>
    <t>PrCtr-Bericht 2 Planversionen</t>
  </si>
  <si>
    <t>S_ALR_87009787</t>
  </si>
  <si>
    <t>Ist/Ist-Vergleich Jahr</t>
  </si>
  <si>
    <t>S_ALR_87010116</t>
  </si>
  <si>
    <t>Anlagenbestand</t>
  </si>
  <si>
    <t>S_ALR_87010125</t>
  </si>
  <si>
    <t>Muster für Adressdaten einer Anlage</t>
  </si>
  <si>
    <t>S_ALR_87010127</t>
  </si>
  <si>
    <t>Grundstücke und ähnliche Rechte</t>
  </si>
  <si>
    <t>S_ALR_87010129</t>
  </si>
  <si>
    <t>Fuhrpark</t>
  </si>
  <si>
    <t>S_ALR_87010173</t>
  </si>
  <si>
    <t>Aufwertungen</t>
  </si>
  <si>
    <t>S_ALR_87010175</t>
  </si>
  <si>
    <t>Gebuchte Abschreibungen, kostenstell</t>
  </si>
  <si>
    <t>S_ALR_87011775</t>
  </si>
  <si>
    <t>Kostenstellen: Ist/Plan/Abweichung</t>
  </si>
  <si>
    <t>S_ALR_87011963</t>
  </si>
  <si>
    <t>S_ALR_87011964</t>
  </si>
  <si>
    <t>S_ALR_87011965</t>
  </si>
  <si>
    <t>S_ALR_87011966</t>
  </si>
  <si>
    <t>S_ALR_87011967</t>
  </si>
  <si>
    <t>S_ALR_87011968</t>
  </si>
  <si>
    <t>S_ALR_87011969</t>
  </si>
  <si>
    <t>S_ALR_87011978</t>
  </si>
  <si>
    <t>Anlagenbestand bei Anlagenkomplexen</t>
  </si>
  <si>
    <t>S_ALR_87011979</t>
  </si>
  <si>
    <t>S_ALR_87011980</t>
  </si>
  <si>
    <t>S_ALR_87011981</t>
  </si>
  <si>
    <t>S_ALR_87011982</t>
  </si>
  <si>
    <t>S_ALR_87011990</t>
  </si>
  <si>
    <t>Anlagengitter</t>
  </si>
  <si>
    <t>S_ALR_87011991</t>
  </si>
  <si>
    <t>S_ALR_87011994</t>
  </si>
  <si>
    <t>S_ALR_87011996</t>
  </si>
  <si>
    <t>S_ALR_87012004</t>
  </si>
  <si>
    <t>Abschreibungen</t>
  </si>
  <si>
    <t>S_ALR_87012006</t>
  </si>
  <si>
    <t>S_ALR_87012008</t>
  </si>
  <si>
    <t>S_ALR_87012013</t>
  </si>
  <si>
    <t>Abschreibungsvergleich</t>
  </si>
  <si>
    <t>S_ALR_87012018</t>
  </si>
  <si>
    <t>Abschreibungen und Zinsen</t>
  </si>
  <si>
    <t>S_ALR_87012026</t>
  </si>
  <si>
    <t>S_ALR_87012028</t>
  </si>
  <si>
    <t>Vermögensbewertung</t>
  </si>
  <si>
    <t>S_ALR_87012030</t>
  </si>
  <si>
    <t>Versicherungswerte</t>
  </si>
  <si>
    <t>S_ALR_87012037</t>
  </si>
  <si>
    <t>Änderungen der Anlagenstammsätze</t>
  </si>
  <si>
    <t>S_ALR_87012039</t>
  </si>
  <si>
    <t>Anlagenbewegungen</t>
  </si>
  <si>
    <t>S_ALR_87012041</t>
  </si>
  <si>
    <t>S_ALR_87012048</t>
  </si>
  <si>
    <t>S_ALR_87012050</t>
  </si>
  <si>
    <t>Anlagenzugänge</t>
  </si>
  <si>
    <t>S_ALR_87012052</t>
  </si>
  <si>
    <t>Anlagenabgänge</t>
  </si>
  <si>
    <t>S_ALR_87012054</t>
  </si>
  <si>
    <t>Anlagenumbuchungen</t>
  </si>
  <si>
    <t>S_ALR_87012056</t>
  </si>
  <si>
    <t>Verzeichnis unbebuchter Anlagen</t>
  </si>
  <si>
    <t>S_ALR_87012058</t>
  </si>
  <si>
    <t>Herkunftsnachweis von Anlagenbelastu</t>
  </si>
  <si>
    <t>S_ALR_87012075</t>
  </si>
  <si>
    <t>Anlagenhistorie</t>
  </si>
  <si>
    <t>S_ALR_87012077</t>
  </si>
  <si>
    <t>Kreditoren-Informationssystem</t>
  </si>
  <si>
    <t>S_ALR_87012078</t>
  </si>
  <si>
    <t>OP Fälligkeitsanalyse</t>
  </si>
  <si>
    <t>S_ALR_87012082</t>
  </si>
  <si>
    <t>Kreditoren-Salden in Hauswährung</t>
  </si>
  <si>
    <t>S_ALR_87012083</t>
  </si>
  <si>
    <t>Kreditoren Offene Posten Liste</t>
  </si>
  <si>
    <t>S_ALR_87012084</t>
  </si>
  <si>
    <t>OP - Fälligkeits-Vorschau Kreditoren</t>
  </si>
  <si>
    <t>S_ALR_87012085</t>
  </si>
  <si>
    <t>Zahlungsverhalten gegenüber Kreditor</t>
  </si>
  <si>
    <t>S_ALR_87012086</t>
  </si>
  <si>
    <t>Kreditorenverzeichnis</t>
  </si>
  <si>
    <t>S_ALR_87012090</t>
  </si>
  <si>
    <t>Kritische Kreditorenänderungen anzei</t>
  </si>
  <si>
    <t>S_ALR_87012093</t>
  </si>
  <si>
    <t>Kreditoren-Umsätze</t>
  </si>
  <si>
    <t>S_ALR_87012103</t>
  </si>
  <si>
    <t>Kreditoren Einzelposten Liste</t>
  </si>
  <si>
    <t>S_ALR_87012168</t>
  </si>
  <si>
    <t>S_ALR_87012172</t>
  </si>
  <si>
    <t>Debitoren-Salden in Hauswährung</t>
  </si>
  <si>
    <t>S_ALR_87012173</t>
  </si>
  <si>
    <t>Debitoren Offene Posten Liste</t>
  </si>
  <si>
    <t>S_ALR_87012174</t>
  </si>
  <si>
    <t>S_ALR_87012175</t>
  </si>
  <si>
    <t>OP - Fälligkeits-Vorschau Debitoren</t>
  </si>
  <si>
    <t>S_ALR_87012178</t>
  </si>
  <si>
    <t>OP-Analyse Debitoren nach Saldo der</t>
  </si>
  <si>
    <t>S_ALR_87012197</t>
  </si>
  <si>
    <t>Debitoren Einzelposten Liste</t>
  </si>
  <si>
    <t>S_ALR_87012249</t>
  </si>
  <si>
    <t>S_ALR_87012252</t>
  </si>
  <si>
    <t>Ist/Ist-Vergleich Periode</t>
  </si>
  <si>
    <t>S_ALR_87012269</t>
  </si>
  <si>
    <t>Bilanz UKV (HGB)</t>
  </si>
  <si>
    <t>S_ALR_87012270</t>
  </si>
  <si>
    <t>Gewinn- und Verlustrechnung UKV (HGB</t>
  </si>
  <si>
    <t>S_ALR_87012277</t>
  </si>
  <si>
    <t>Sachkontensalden</t>
  </si>
  <si>
    <t>S_ALR_87012279</t>
  </si>
  <si>
    <t>Strukturierte Saldenliste</t>
  </si>
  <si>
    <t>S_ALR_87012282</t>
  </si>
  <si>
    <t>Hauptbuch Einzelposten</t>
  </si>
  <si>
    <t>S_ALR_87012284</t>
  </si>
  <si>
    <t>Bilanz/GuV</t>
  </si>
  <si>
    <t>S_ALR_87012287</t>
  </si>
  <si>
    <t>Document Journal</t>
  </si>
  <si>
    <t>S_ALR_87012289</t>
  </si>
  <si>
    <t>Beleg-Kompaktjournal</t>
  </si>
  <si>
    <t>S_ALR_87012291</t>
  </si>
  <si>
    <t>Einzelpostenjournal</t>
  </si>
  <si>
    <t>S_ALR_87012301</t>
  </si>
  <si>
    <t>S_ALR_87012326</t>
  </si>
  <si>
    <t>Kontenplan</t>
  </si>
  <si>
    <t>S_ALR_87012328</t>
  </si>
  <si>
    <t>Sachkontenverzeichnis</t>
  </si>
  <si>
    <t>S_ALR_87012330</t>
  </si>
  <si>
    <t>Kontierungshandbuch</t>
  </si>
  <si>
    <t>S_ALR_87012332</t>
  </si>
  <si>
    <t>Debitoren- / Kreditoren- / Sachkonte</t>
  </si>
  <si>
    <t>S_ALR_87012346</t>
  </si>
  <si>
    <t>Dauerbuchungs-Urbelege</t>
  </si>
  <si>
    <t>S_ALR_87012357</t>
  </si>
  <si>
    <t>Umsatzsteuer-Voranmeldung</t>
  </si>
  <si>
    <t>S_ALR_87012359</t>
  </si>
  <si>
    <t>Zusatzliste zur Umsatzsteuervoranmel</t>
  </si>
  <si>
    <t>S_ALR_87012805</t>
  </si>
  <si>
    <t>Allgemeine Struktur- und Werteliste</t>
  </si>
  <si>
    <t>S_ALR_87012806</t>
  </si>
  <si>
    <t>S_ALR_87012808</t>
  </si>
  <si>
    <t>Gesamt-/Jahresplan im Programm</t>
  </si>
  <si>
    <t>S_ALR_87012811</t>
  </si>
  <si>
    <t>Investitions- / Aufwandsplan Anforde</t>
  </si>
  <si>
    <t>S_ALR_87012832</t>
  </si>
  <si>
    <t>Abschreibungssimulation</t>
  </si>
  <si>
    <t>S_ALR_87012930</t>
  </si>
  <si>
    <t>S_ALR_87012936</t>
  </si>
  <si>
    <t>S_ALR_87012993</t>
  </si>
  <si>
    <t>S_ALR_87012994</t>
  </si>
  <si>
    <t>S_ALR_87012995</t>
  </si>
  <si>
    <t>Liste: Aufträge</t>
  </si>
  <si>
    <t>S_ALR_87012996</t>
  </si>
  <si>
    <t>S_ALR_87012997</t>
  </si>
  <si>
    <t>S_ALR_87012998</t>
  </si>
  <si>
    <t>S_ALR_87012999</t>
  </si>
  <si>
    <t>S_ALR_87013000</t>
  </si>
  <si>
    <t>S_ALR_87013001</t>
  </si>
  <si>
    <t>Auftrag: Jahresvergleich Ist</t>
  </si>
  <si>
    <t>S_ALR_87013002</t>
  </si>
  <si>
    <t>Auftrag: Quartalsvergleich Ist</t>
  </si>
  <si>
    <t>S_ALR_87013003</t>
  </si>
  <si>
    <t>Auftrag: Periodenvergleich Ist</t>
  </si>
  <si>
    <t>S_ALR_87013004</t>
  </si>
  <si>
    <t>Auftrag: Jahresvergleich Plan</t>
  </si>
  <si>
    <t>S_ALR_87013007</t>
  </si>
  <si>
    <t>Verdichtungsobjekt: Ist/Plan/Abw.</t>
  </si>
  <si>
    <t>S_ALR_87013010</t>
  </si>
  <si>
    <t>Auftrag: Aufriß nach Periode</t>
  </si>
  <si>
    <t>S_ALR_87013014</t>
  </si>
  <si>
    <t>Liste: Kostenarten (echt gebucht)</t>
  </si>
  <si>
    <t>S_ALR_87013018</t>
  </si>
  <si>
    <t>Liste: Gesamtplan/Ist/Obligo</t>
  </si>
  <si>
    <t>S_ALR_87013019</t>
  </si>
  <si>
    <t>Liste: Budget/Ist/Obligo</t>
  </si>
  <si>
    <t>S_ALR_87013109</t>
  </si>
  <si>
    <t>Rückstellungen für fehlende Kosten</t>
  </si>
  <si>
    <t>S_ALR_87013130</t>
  </si>
  <si>
    <t>Plan/Ist-Vergleich</t>
  </si>
  <si>
    <t>S_ALR_87013131</t>
  </si>
  <si>
    <t>Ware in Arbeit</t>
  </si>
  <si>
    <t>S_ALR_87013132</t>
  </si>
  <si>
    <t>Auftragsergebnis</t>
  </si>
  <si>
    <t>S_ALR_87013133</t>
  </si>
  <si>
    <t>S_ALR_87013134</t>
  </si>
  <si>
    <t>Rückstellungen f. drohenden Verlust</t>
  </si>
  <si>
    <t>S_ALR_87013137</t>
  </si>
  <si>
    <t>S_ALR_87013326</t>
  </si>
  <si>
    <t>Plan/Ist/Abweichung Profit Center Gr</t>
  </si>
  <si>
    <t>S_ALR_87013327</t>
  </si>
  <si>
    <t>Plan/Ist/Abweichung PrCtr-Vergleich</t>
  </si>
  <si>
    <t>S_ALR_87013330</t>
  </si>
  <si>
    <t>Plan/Plan/Ist Versionsvgl PrCtr Grp</t>
  </si>
  <si>
    <t>S_ALR_87013332</t>
  </si>
  <si>
    <t>lfd Per, kum, Gstjahr Plan/Ist PrCtr</t>
  </si>
  <si>
    <t>S_ALR_87013336</t>
  </si>
  <si>
    <t>Plan/Ist Bilanzkonten Profit Center</t>
  </si>
  <si>
    <t>S_ALR_87013340</t>
  </si>
  <si>
    <t>PrCtr-Gruppe Plan/Ist-Vergleich</t>
  </si>
  <si>
    <t>S_ALR_87013342</t>
  </si>
  <si>
    <t>Statistische Kennzahlen</t>
  </si>
  <si>
    <t>S_ALR_87013344</t>
  </si>
  <si>
    <t>Profit Center: Verbindlichkeiten</t>
  </si>
  <si>
    <t>S_ALR_87013425</t>
  </si>
  <si>
    <t>Terminplanung: Wartungsterminübersic</t>
  </si>
  <si>
    <t>S_ALR_87013429</t>
  </si>
  <si>
    <t>Belegfluss anzeigen</t>
  </si>
  <si>
    <t>S_ALR_87013431</t>
  </si>
  <si>
    <t>S_ALR_87013432</t>
  </si>
  <si>
    <t>Rückmeldungen anzeigen</t>
  </si>
  <si>
    <t>S_ALR_87013433</t>
  </si>
  <si>
    <t>S_ALR_87013434</t>
  </si>
  <si>
    <t>S_ALR_87013531</t>
  </si>
  <si>
    <t>Kosten/Erlöse/Ausgaben/Einnahmen</t>
  </si>
  <si>
    <t>S_ALR_87013532</t>
  </si>
  <si>
    <t>Plan/Ist/Abweichung</t>
  </si>
  <si>
    <t>S_ALR_87013533</t>
  </si>
  <si>
    <t>Plan/Ist/Obligo/Restplan/Verfügt</t>
  </si>
  <si>
    <t>S_ALR_87013536</t>
  </si>
  <si>
    <t>Plan/Ist/Anzahlung als Aufwand</t>
  </si>
  <si>
    <t>S_ALR_87013537</t>
  </si>
  <si>
    <t>Obligo-Detail</t>
  </si>
  <si>
    <t>S_ALR_87013538</t>
  </si>
  <si>
    <t>Projektversionsvergleich Ist/Plan</t>
  </si>
  <si>
    <t>S_ALR_87013542</t>
  </si>
  <si>
    <t>Ist/Obligo/Summe/Plan in KWähr</t>
  </si>
  <si>
    <t>S_ALR_87013543</t>
  </si>
  <si>
    <t>Ist/Plan/Abweichung abs./Abw. %</t>
  </si>
  <si>
    <t>S_ALR_87013544</t>
  </si>
  <si>
    <t>Ist-Plan-Vergleich/Periode</t>
  </si>
  <si>
    <t>S_ALR_87013545</t>
  </si>
  <si>
    <t>Periodenvergleich Ist</t>
  </si>
  <si>
    <t>S_ALR_87013546</t>
  </si>
  <si>
    <t>Periodenvergleich Obligo</t>
  </si>
  <si>
    <t>S_ALR_87013552</t>
  </si>
  <si>
    <t>Be-/Entlastung Ist</t>
  </si>
  <si>
    <t>S_ALR_87013553</t>
  </si>
  <si>
    <t>Be-/Entlastung Plan</t>
  </si>
  <si>
    <t>S_ALR_87013555</t>
  </si>
  <si>
    <t>Projektergebnis</t>
  </si>
  <si>
    <t>S_ALR_87013556</t>
  </si>
  <si>
    <t>Mittelübersicht</t>
  </si>
  <si>
    <t>S_ALR_87013558</t>
  </si>
  <si>
    <t>Budget/Ist/Obligo/Restplan/Verf.</t>
  </si>
  <si>
    <t>S_ALR_87013570</t>
  </si>
  <si>
    <t>S_ALR_87013579</t>
  </si>
  <si>
    <t>Plan/Ist/Obligo</t>
  </si>
  <si>
    <t>S_ALR_87013581</t>
  </si>
  <si>
    <t>Verdichtungsobjekt: Ist/Plan/Obligo</t>
  </si>
  <si>
    <t>S_ALR_87013582</t>
  </si>
  <si>
    <t>Verdichtungsobjekt: Lfd./kum./ges.</t>
  </si>
  <si>
    <t>S_ALR_87013598</t>
  </si>
  <si>
    <t>Kostenarten: Aufriß Geschäftsber.</t>
  </si>
  <si>
    <t>S_ALR_87013599</t>
  </si>
  <si>
    <t>Kostenarten: Aufriß Funktionsber.</t>
  </si>
  <si>
    <t>S_ALR_87013600</t>
  </si>
  <si>
    <t>Kostenarten: Objektklasse in Spalt.</t>
  </si>
  <si>
    <t>S_ALR_87013601</t>
  </si>
  <si>
    <t>Kostenarten: Aufriß Objektart</t>
  </si>
  <si>
    <t>S_ALR_87013603</t>
  </si>
  <si>
    <t>Abstimmung CO/FI in Bukrswährung</t>
  </si>
  <si>
    <t>S_ALR_87013607</t>
  </si>
  <si>
    <t>Kostenarten: Verrechn. Buchungskr.</t>
  </si>
  <si>
    <t>S_ALR_87013608</t>
  </si>
  <si>
    <t>Kostenarten: Verrechn. zw. Gsber.</t>
  </si>
  <si>
    <t>S_ALR_87013610</t>
  </si>
  <si>
    <t>Kostenarten: Abgegrenzte Kosten</t>
  </si>
  <si>
    <t>S_ALR_87013611</t>
  </si>
  <si>
    <t>S_ALR_87013612</t>
  </si>
  <si>
    <t>Bereich:  Kostenstellen</t>
  </si>
  <si>
    <t>S_ALR_87013613</t>
  </si>
  <si>
    <t>Bereich: Kostenarten</t>
  </si>
  <si>
    <t>S_ALR_87013614</t>
  </si>
  <si>
    <t>Kostenstellen: lfd. Per./ kumuliert</t>
  </si>
  <si>
    <t>S_ALR_87013615</t>
  </si>
  <si>
    <t>Kostenstellen: Aufriß nach Partner</t>
  </si>
  <si>
    <t>S_ALR_87013617</t>
  </si>
  <si>
    <t>Bereich: Leistungsarten</t>
  </si>
  <si>
    <t>S_ALR_87013618</t>
  </si>
  <si>
    <t>Bereich: Statistische Kennzahlen</t>
  </si>
  <si>
    <t>S_ALR_87013619</t>
  </si>
  <si>
    <t>Bereich: zugeord. Aufträge/PSP-El.</t>
  </si>
  <si>
    <t>S_ALR_87013620</t>
  </si>
  <si>
    <t>Kostenstellen: Ist/Plan/Obligo</t>
  </si>
  <si>
    <t>S_ALR_87013621</t>
  </si>
  <si>
    <t>Bereich: Ist/Plan/Obligo</t>
  </si>
  <si>
    <t>S_ALR_87013623</t>
  </si>
  <si>
    <t>Kostenstellen: Quartalsvergleich</t>
  </si>
  <si>
    <t>S_ALR_87013624</t>
  </si>
  <si>
    <t>Kostenstellen: Geschäftsjahresvgl.</t>
  </si>
  <si>
    <t>S_ALR_87013625</t>
  </si>
  <si>
    <t>Kostenstellen: Ist/Soll/Abweichung</t>
  </si>
  <si>
    <t>S_ALR_87013626</t>
  </si>
  <si>
    <t>S_ALR_87013627</t>
  </si>
  <si>
    <t>Kostenstellen: Abweichungen</t>
  </si>
  <si>
    <t>S_ALR_87013631</t>
  </si>
  <si>
    <t>Kostenstellen: rollierendes Jahr</t>
  </si>
  <si>
    <t>S_ALR_87013633</t>
  </si>
  <si>
    <t>Kostenstellen: Ist/Plan/Abw./Vorj.</t>
  </si>
  <si>
    <t>S_ALR_87013636</t>
  </si>
  <si>
    <t>Kostenstellen: Objektvergleich</t>
  </si>
  <si>
    <t>S_ALR_87013638</t>
  </si>
  <si>
    <t>Kostenstellen: lfd./kum./Gjahr</t>
  </si>
  <si>
    <t>S_ALR_87013640</t>
  </si>
  <si>
    <t>Kostenstellen:Periodenaufr.Ist/Plan</t>
  </si>
  <si>
    <t>S_ALR_87013643</t>
  </si>
  <si>
    <t>Bereich: Aufträge</t>
  </si>
  <si>
    <t>S_ALR_87013644</t>
  </si>
  <si>
    <t>Kostenstellen: Kostenschichtung</t>
  </si>
  <si>
    <t>S_ALR_87013645</t>
  </si>
  <si>
    <t>Stat.Kennzahlen: Periodenaufriß</t>
  </si>
  <si>
    <t>S_ALR_87013646</t>
  </si>
  <si>
    <t>Leistungsarten: Periodenaufriß</t>
  </si>
  <si>
    <t>S_ALR_87015066</t>
  </si>
  <si>
    <t>Projektinfosystem: Rahmenreport PSP-</t>
  </si>
  <si>
    <t>S_ALR_87015068</t>
  </si>
  <si>
    <t>Projektinfosystem: Rahmenreport Auft</t>
  </si>
  <si>
    <t>S_ALR_87099918</t>
  </si>
  <si>
    <t>Primärkostenplanung AfA/Zinsen</t>
  </si>
  <si>
    <t>S_ALR_87100185</t>
  </si>
  <si>
    <t>Istkosten pro Monat akt. Geschäftsja</t>
  </si>
  <si>
    <t>S_ALR_87100187</t>
  </si>
  <si>
    <t>Obligo pro Monat akt. Geschäftsjahr</t>
  </si>
  <si>
    <t>S_ALR_87100188</t>
  </si>
  <si>
    <t>Istkosten kumuliert</t>
  </si>
  <si>
    <t>S_ALR_87100190</t>
  </si>
  <si>
    <t>Plan/Ist/Abw. Projekt und Verantw.</t>
  </si>
  <si>
    <t>S_ALR_87100985</t>
  </si>
  <si>
    <t>Bilanz und G.u.V.  (ABAP)</t>
  </si>
  <si>
    <t>S_ALR_87100989</t>
  </si>
  <si>
    <t>Audit</t>
  </si>
  <si>
    <t>S_BCE_68000174</t>
  </si>
  <si>
    <t>IMG-Aktivität: SIMG_CFMENUORFBOB08</t>
  </si>
  <si>
    <t>S_BCE_68001393</t>
  </si>
  <si>
    <t>Benutzer nach Adressdaten</t>
  </si>
  <si>
    <t>S_BCE_68001394</t>
  </si>
  <si>
    <t>Benutzer nach komplexen Selektionskr</t>
  </si>
  <si>
    <t>S_BCE_68001395</t>
  </si>
  <si>
    <t>S_BCE_68001396</t>
  </si>
  <si>
    <t>S_BCE_68001397</t>
  </si>
  <si>
    <t>S_BCE_68001398</t>
  </si>
  <si>
    <t>S_BCE_68001399</t>
  </si>
  <si>
    <t>S_BCE_68001400</t>
  </si>
  <si>
    <t>S_BCE_68001402</t>
  </si>
  <si>
    <t>mit Falschanmeldungen</t>
  </si>
  <si>
    <t>S_BCE_68001409</t>
  </si>
  <si>
    <t>Profile nach komplexen Selektionskri</t>
  </si>
  <si>
    <t>S_BCE_68001410</t>
  </si>
  <si>
    <t>Berechtigungsobjekte nach komplexen</t>
  </si>
  <si>
    <t>S_BCE_68001413</t>
  </si>
  <si>
    <t>S_BCE_68001414</t>
  </si>
  <si>
    <t>Berechtigungen nach komplexen Selekt</t>
  </si>
  <si>
    <t>S_BCE_68001415</t>
  </si>
  <si>
    <t>Berechtigungen nach Werten</t>
  </si>
  <si>
    <t>S_BCE_68001417</t>
  </si>
  <si>
    <t>S_BCE_68001418</t>
  </si>
  <si>
    <t>Rollen nach Rollenname</t>
  </si>
  <si>
    <t>S_BCE_68001419</t>
  </si>
  <si>
    <t>Rollen nach Benutzerzuordnung</t>
  </si>
  <si>
    <t>S_BCE_68001420</t>
  </si>
  <si>
    <t>Rollen nach Transaktionszuordnung</t>
  </si>
  <si>
    <t>S_BCE_68001422</t>
  </si>
  <si>
    <t>Rollen nach Berechtigungsobjekt</t>
  </si>
  <si>
    <t>S_BCE_68001423</t>
  </si>
  <si>
    <t>Rollen nach Berechtigungswerten</t>
  </si>
  <si>
    <t>S_BCE_68001424</t>
  </si>
  <si>
    <t>Rollen nach Änderungsdaten</t>
  </si>
  <si>
    <t>S_BCE_68001425</t>
  </si>
  <si>
    <t>Rollen nach komplexen Kriterien</t>
  </si>
  <si>
    <t>S_BCE_68001426</t>
  </si>
  <si>
    <t>Transaktionen für Benutzer, mit Prof</t>
  </si>
  <si>
    <t>S_BCE_68001428</t>
  </si>
  <si>
    <t>S_BCE_68001429</t>
  </si>
  <si>
    <t>S_BCE_68001430</t>
  </si>
  <si>
    <t>Vergleich von Benutzern</t>
  </si>
  <si>
    <t>S_BCE_68001432</t>
  </si>
  <si>
    <t>Vergleich von Berechtigungen</t>
  </si>
  <si>
    <t>S_BCE_68001440</t>
  </si>
  <si>
    <t>für Profile</t>
  </si>
  <si>
    <t>S_BCE_68002041</t>
  </si>
  <si>
    <t>ausführbar für Rolle</t>
  </si>
  <si>
    <t>S_BCE_68002111</t>
  </si>
  <si>
    <t>Benutzer mit krit. Berechtigungen</t>
  </si>
  <si>
    <t>S_BCE_68002311</t>
  </si>
  <si>
    <t>Änderungsbelege für Benutzer</t>
  </si>
  <si>
    <t>S_BIE_59000197</t>
  </si>
  <si>
    <t>Report systemübergreifende Informati</t>
  </si>
  <si>
    <t>S_BIE_59000199</t>
  </si>
  <si>
    <t>S_KK4_74000889</t>
  </si>
  <si>
    <t>IMG-Aktivität: _ISUBIBDRS_000035</t>
  </si>
  <si>
    <t>S_KK4_74000893</t>
  </si>
  <si>
    <t>IMG-Aktivität: _ISUBIBDRS_000023</t>
  </si>
  <si>
    <t>S_KK4_74002323</t>
  </si>
  <si>
    <t>IMG-Aktivität: _FICABFDP_TFK001U</t>
  </si>
  <si>
    <t>S_PL0_86000028</t>
  </si>
  <si>
    <t>Bilanz/GuV Ist/Ist-Vergleich</t>
  </si>
  <si>
    <t>S_PL0_86000030</t>
  </si>
  <si>
    <t>Sachkonten - Salden</t>
  </si>
  <si>
    <t>S_PL0_86000032</t>
  </si>
  <si>
    <t>SAP Strukturierte Saldenliste</t>
  </si>
  <si>
    <t>S_SL0_21000007</t>
  </si>
  <si>
    <t>TAANA</t>
  </si>
  <si>
    <t>Tabellenanalyse</t>
  </si>
  <si>
    <t>USMM</t>
  </si>
  <si>
    <t>Einstieg Kundenvermessung</t>
  </si>
  <si>
    <t>V.21</t>
  </si>
  <si>
    <t>Protokoll des Sammellaufes</t>
  </si>
  <si>
    <t>VA01</t>
  </si>
  <si>
    <t>Kundenauftrag anlegen</t>
  </si>
  <si>
    <t>VA02</t>
  </si>
  <si>
    <t>Kundenauftrag ändern</t>
  </si>
  <si>
    <t>VA03</t>
  </si>
  <si>
    <t>Kundenauftrag anzeigen</t>
  </si>
  <si>
    <t>VA05</t>
  </si>
  <si>
    <t>Liste Aufträge</t>
  </si>
  <si>
    <t>VA12</t>
  </si>
  <si>
    <t>VA13</t>
  </si>
  <si>
    <t>VA21</t>
  </si>
  <si>
    <t>Angebot anlegen</t>
  </si>
  <si>
    <t>VA22</t>
  </si>
  <si>
    <t>Angebot ändern</t>
  </si>
  <si>
    <t>VA23</t>
  </si>
  <si>
    <t>VA88</t>
  </si>
  <si>
    <t>Ist-Abrechnung: Kundenaufträge</t>
  </si>
  <si>
    <t>VAP3</t>
  </si>
  <si>
    <t>Ansprechpartner anzeigen</t>
  </si>
  <si>
    <t>VC/2</t>
  </si>
  <si>
    <t>Kundenstammblatt</t>
  </si>
  <si>
    <t>VD03</t>
  </si>
  <si>
    <t>Anzeigen Debitor (Vertrieb)</t>
  </si>
  <si>
    <t>VF01</t>
  </si>
  <si>
    <t>Anlegen Faktura</t>
  </si>
  <si>
    <t>VF02</t>
  </si>
  <si>
    <t>Ändern Faktura</t>
  </si>
  <si>
    <t>VF03</t>
  </si>
  <si>
    <t>Anzeigen Faktura</t>
  </si>
  <si>
    <t>VF04</t>
  </si>
  <si>
    <t>Fakturavorrat bearbeiten</t>
  </si>
  <si>
    <t>VF05</t>
  </si>
  <si>
    <t>Liste Fakturen</t>
  </si>
  <si>
    <t>VF06</t>
  </si>
  <si>
    <t>Batchfakturierung</t>
  </si>
  <si>
    <t>VF07</t>
  </si>
  <si>
    <t>Anzeigen Faktura aus Archiv</t>
  </si>
  <si>
    <t>VF11</t>
  </si>
  <si>
    <t>Stornieren Faktura</t>
  </si>
  <si>
    <t>VF25</t>
  </si>
  <si>
    <t>Liste Rechnungslisten</t>
  </si>
  <si>
    <t>VFX3</t>
  </si>
  <si>
    <t>Liste gesperrte Fakturen</t>
  </si>
  <si>
    <t>VK11</t>
  </si>
  <si>
    <t>Anlegen Kondition</t>
  </si>
  <si>
    <t>VK12</t>
  </si>
  <si>
    <t>Ändern Kondition</t>
  </si>
  <si>
    <t>VK13</t>
  </si>
  <si>
    <t>VK33</t>
  </si>
  <si>
    <t>Konditionspflege: Anzeigen</t>
  </si>
  <si>
    <t>VKOA</t>
  </si>
  <si>
    <t>Kontenfindung</t>
  </si>
  <si>
    <t>VOFA</t>
  </si>
  <si>
    <t>Faktura: Belegarten</t>
  </si>
  <si>
    <t>VV31</t>
  </si>
  <si>
    <t>Anlegen Nachricht: Faktura</t>
  </si>
  <si>
    <t>VV32</t>
  </si>
  <si>
    <t>Ändern Nachricht: Faktura</t>
  </si>
  <si>
    <t>VV33</t>
  </si>
  <si>
    <t>Anzeigen Nachricht: Faktura</t>
  </si>
  <si>
    <t>WE02</t>
  </si>
  <si>
    <t>WE05</t>
  </si>
  <si>
    <t>IDoc-Listen</t>
  </si>
  <si>
    <t>WE20</t>
  </si>
  <si>
    <t>Partnervereinbarungen</t>
  </si>
  <si>
    <t>WE21</t>
  </si>
  <si>
    <t>Portbeschreibung</t>
  </si>
  <si>
    <t>XD01</t>
  </si>
  <si>
    <t>Anlegen Debitor (Zentral)</t>
  </si>
  <si>
    <t>XD02</t>
  </si>
  <si>
    <t>Ändern Debitor (Zentral)</t>
  </si>
  <si>
    <t>XD03</t>
  </si>
  <si>
    <t>Anzeigen Debitor (Zentral)</t>
  </si>
  <si>
    <t>XD04</t>
  </si>
  <si>
    <t>Änderungen Debitor (Zentral)</t>
  </si>
  <si>
    <t>XDN1</t>
  </si>
  <si>
    <t>Nummernkreise Debitor</t>
  </si>
  <si>
    <t>XK01</t>
  </si>
  <si>
    <t>Anlegen Kreditor (Zentral)</t>
  </si>
  <si>
    <t>XK02</t>
  </si>
  <si>
    <t>Ändern Kreditor (Zentral)</t>
  </si>
  <si>
    <t>XK03</t>
  </si>
  <si>
    <t>Anzeigen Kreditor (Zentral)</t>
  </si>
  <si>
    <t>XK04</t>
  </si>
  <si>
    <t>Änderungen Kreditor (Zentral)</t>
  </si>
  <si>
    <t>XK05</t>
  </si>
  <si>
    <t>Sperren Kreditor (Zentral)</t>
  </si>
  <si>
    <t>XK06</t>
  </si>
  <si>
    <t>Löschvormerkung Kreditor (Zentral)</t>
  </si>
  <si>
    <t>XK07</t>
  </si>
  <si>
    <t>Ändern Kontogruppe Kreditor</t>
  </si>
  <si>
    <t>Y_ALV_87012994</t>
  </si>
  <si>
    <t>Innenauftr. P/I-Auswertg. kumm. m.M.</t>
  </si>
  <si>
    <t>Y_ST1_08000009</t>
  </si>
  <si>
    <t>Monatsbericht EC-PCA BWB</t>
  </si>
  <si>
    <t>Y_ST1_08000012</t>
  </si>
  <si>
    <t>Monatsbericht BWB G&amp;V</t>
  </si>
  <si>
    <t>Y_ST1_08000021</t>
  </si>
  <si>
    <t>Quellensteuermeldung</t>
  </si>
  <si>
    <t>Y_ST1_54000003</t>
  </si>
  <si>
    <t>Auswertung nach Partnergesellschafte</t>
  </si>
  <si>
    <t>Y_ST1_68000001</t>
  </si>
  <si>
    <t>HCM Test</t>
  </si>
  <si>
    <t>ZAA00</t>
  </si>
  <si>
    <t>Anlagenrepors über freie Selektionen</t>
  </si>
  <si>
    <t>ZAA01</t>
  </si>
  <si>
    <t>ZAA02</t>
  </si>
  <si>
    <t>Anzahl Anlagenstammsätze</t>
  </si>
  <si>
    <t>ZAA03</t>
  </si>
  <si>
    <t>Kostenstellen im Anlagenstamm</t>
  </si>
  <si>
    <t>ZAA04</t>
  </si>
  <si>
    <t>Handelsrechtliche Sonderabschreibung</t>
  </si>
  <si>
    <t>ZAA05</t>
  </si>
  <si>
    <t>Restnutzungsdauer</t>
  </si>
  <si>
    <t>ZAA06</t>
  </si>
  <si>
    <t>Anlagen nach Bewegungsdatum</t>
  </si>
  <si>
    <t>ZAA09</t>
  </si>
  <si>
    <t>Rohr- und Kanalnetz-Statistik</t>
  </si>
  <si>
    <t>ZAA10</t>
  </si>
  <si>
    <t>Bestandsliste aktiver und deaktiver</t>
  </si>
  <si>
    <t>ZAA11</t>
  </si>
  <si>
    <t>AfA-Sim. für nicht betriebsnotw. Anl</t>
  </si>
  <si>
    <t>ZAA12</t>
  </si>
  <si>
    <t>Kalk-Simulation</t>
  </si>
  <si>
    <t>ZAA13</t>
  </si>
  <si>
    <t>AfA-Sim. m. Erhöhung der Nutzungsd.</t>
  </si>
  <si>
    <t>ZAA14</t>
  </si>
  <si>
    <t>Ermittlung von Sonderposten auf AiB</t>
  </si>
  <si>
    <t>ZAA15</t>
  </si>
  <si>
    <t>ZAA16</t>
  </si>
  <si>
    <t>AFA Simulation Kalkulatorisch</t>
  </si>
  <si>
    <t>ZAA17</t>
  </si>
  <si>
    <t>ZAA19</t>
  </si>
  <si>
    <t>MAM: Auflistung OAV / Kostenstelle</t>
  </si>
  <si>
    <t>ZAA20</t>
  </si>
  <si>
    <t>SAM: Inventurstatistik/ -abschluss</t>
  </si>
  <si>
    <t>ZAA21</t>
  </si>
  <si>
    <t>SAM: Stationäres Anlagenmanagemnt</t>
  </si>
  <si>
    <t>ZAA22</t>
  </si>
  <si>
    <t>SAM: Tab.pflege ZV_ORG_SAM</t>
  </si>
  <si>
    <t>ZAA23</t>
  </si>
  <si>
    <t>SAM: PC-Inventur</t>
  </si>
  <si>
    <t>ZAA24</t>
  </si>
  <si>
    <t>MAM-ODB: Räume zusammenlegen</t>
  </si>
  <si>
    <t>ZAA25</t>
  </si>
  <si>
    <t>Massenänderung Ordnungsbegriff AV</t>
  </si>
  <si>
    <t>ZAA26</t>
  </si>
  <si>
    <t>aktive Unternnr. aber keine Hauptnr.</t>
  </si>
  <si>
    <t>ZAA27</t>
  </si>
  <si>
    <t>Anlagenbestand nach Ortsdaten</t>
  </si>
  <si>
    <t>ZAA28</t>
  </si>
  <si>
    <t>aufgefundene Anlagen</t>
  </si>
  <si>
    <t>ZAA30</t>
  </si>
  <si>
    <t>Anlagenkarte drucken</t>
  </si>
  <si>
    <t>ZAA32</t>
  </si>
  <si>
    <t>MAM: Freigabeliste bearbeiten</t>
  </si>
  <si>
    <t>ZAA33</t>
  </si>
  <si>
    <t>MAM: Tab.pflege ZV_ORG_OAV</t>
  </si>
  <si>
    <t>ZAA34</t>
  </si>
  <si>
    <t>MAM: Tab.pflege ZV_ORG_IB</t>
  </si>
  <si>
    <t>ZAA35</t>
  </si>
  <si>
    <t>MAM: Arbeitsvorräte verwalten</t>
  </si>
  <si>
    <t>ZAA36</t>
  </si>
  <si>
    <t>MAM-ODB: Tabellenflege Objektart</t>
  </si>
  <si>
    <t>ZAA37</t>
  </si>
  <si>
    <t>MAM-ODB: Tabellenflege Ebene</t>
  </si>
  <si>
    <t>ZAA38</t>
  </si>
  <si>
    <t>MAM-ODB: Tabellenflege Label</t>
  </si>
  <si>
    <t>ZAA39</t>
  </si>
  <si>
    <t>MAM-ODB: Tabellenflege Label/Objekt</t>
  </si>
  <si>
    <t>ZAA40</t>
  </si>
  <si>
    <t>MAM-ODB: Liste Ortsdaten</t>
  </si>
  <si>
    <t>ZAA41</t>
  </si>
  <si>
    <t>MAM-ODB: Tabellenflege Adresse</t>
  </si>
  <si>
    <t>ZAA42</t>
  </si>
  <si>
    <t>MAM-ODB: Tabellenflege Objekt</t>
  </si>
  <si>
    <t>ZAA43</t>
  </si>
  <si>
    <t>MAM-ODB: Tabellen-Upload</t>
  </si>
  <si>
    <t>ZAA44</t>
  </si>
  <si>
    <t>SAM: Tab.pflege ZV_MAM_LOST</t>
  </si>
  <si>
    <t>ZAA45</t>
  </si>
  <si>
    <t>MAM-ODB: Tabellenflege Labeltyp</t>
  </si>
  <si>
    <t>ZAA46</t>
  </si>
  <si>
    <t>MAM-ODB: Tabellenflege Labelcharge</t>
  </si>
  <si>
    <t>ZAA47</t>
  </si>
  <si>
    <t>ZAA48</t>
  </si>
  <si>
    <t>Anlagenänd. Menge/Einheit aus Datei</t>
  </si>
  <si>
    <t>ZAA49</t>
  </si>
  <si>
    <t>ZAA50</t>
  </si>
  <si>
    <t>Herkunftsnachweis nach Kostenarten</t>
  </si>
  <si>
    <t>ZBC01</t>
  </si>
  <si>
    <t>Pflege/Restore Berechtigungsgruppen</t>
  </si>
  <si>
    <t>ZBC02</t>
  </si>
  <si>
    <t>Benutzergruppenkatalog</t>
  </si>
  <si>
    <t>ZBC06</t>
  </si>
  <si>
    <t>Benutzer / Rollen / Gültigkeit</t>
  </si>
  <si>
    <t>ZBC13</t>
  </si>
  <si>
    <t>Aufruf der Dokumentation SM12/13</t>
  </si>
  <si>
    <t>ZBC14</t>
  </si>
  <si>
    <t>Reg.-Struktur: Adressen-Monitoring</t>
  </si>
  <si>
    <t>ZBC17</t>
  </si>
  <si>
    <t>Anzeige Standardtexte</t>
  </si>
  <si>
    <t>ZBC18</t>
  </si>
  <si>
    <t>alle Transaktionen einer Rollen best</t>
  </si>
  <si>
    <t>ZBCUSER19</t>
  </si>
  <si>
    <t>Benutzer/Rollen Gültigkeit Anzeige</t>
  </si>
  <si>
    <t>ZBW05</t>
  </si>
  <si>
    <t>Techn. Platz zum Ordnungsbegriff AV</t>
  </si>
  <si>
    <t>ZBW06</t>
  </si>
  <si>
    <t>IH-Kennz. - Grenzwerte techn. Platz</t>
  </si>
  <si>
    <t>ZBW07</t>
  </si>
  <si>
    <t>IH-Kennz. - Grenzwerte Equipment</t>
  </si>
  <si>
    <t>ZBW08</t>
  </si>
  <si>
    <t>TBFE-Klasse zum technischen Platz</t>
  </si>
  <si>
    <t>ZBW09</t>
  </si>
  <si>
    <t>TBFE-Klasse zur Anlagenklasse</t>
  </si>
  <si>
    <t>ZBW11</t>
  </si>
  <si>
    <t>IT-Service SLA</t>
  </si>
  <si>
    <t>ZBW12</t>
  </si>
  <si>
    <t>IH-Kennz. - Grenzwerte Betriebsber.</t>
  </si>
  <si>
    <t>ZBW13</t>
  </si>
  <si>
    <t>Einkäufergruppe - Zusatzdaten</t>
  </si>
  <si>
    <t>ZCO12</t>
  </si>
  <si>
    <t>Korrektur Primobuchungen</t>
  </si>
  <si>
    <t>ZCOFC_CANC</t>
  </si>
  <si>
    <t>Rückmeldungen fehlerhafte canceln</t>
  </si>
  <si>
    <t>ZCS01</t>
  </si>
  <si>
    <t>Anlegen Servicemeldungen (autom.)</t>
  </si>
  <si>
    <t>ZCS10</t>
  </si>
  <si>
    <t>Servicemeldungen anzeigen (advanced)</t>
  </si>
  <si>
    <t>ZCS27</t>
  </si>
  <si>
    <t>Service- und Instandhaltungsaufträge</t>
  </si>
  <si>
    <t>ZCS30</t>
  </si>
  <si>
    <t>Ändern Status im CS-Auftrag</t>
  </si>
  <si>
    <t>ZECP10</t>
  </si>
  <si>
    <t>Analyserep. Abstimmung zw. FI u. PCA</t>
  </si>
  <si>
    <t>ZFBL3N</t>
  </si>
  <si>
    <t>ZFI01</t>
  </si>
  <si>
    <t>Debitoren OP-Liste</t>
  </si>
  <si>
    <t>ZFI03</t>
  </si>
  <si>
    <t>Schnittstelle Wang  Rechnungsjournal</t>
  </si>
  <si>
    <t>ZFI04</t>
  </si>
  <si>
    <t>Erfassung von Zahlungsabschlagsbögen</t>
  </si>
  <si>
    <t>ZFI06</t>
  </si>
  <si>
    <t>Anzeigen von Zahlungsabchlagsbögen</t>
  </si>
  <si>
    <t>ZFI11</t>
  </si>
  <si>
    <t>MwSt Verrechnung CO-Vorgänge</t>
  </si>
  <si>
    <t>ZFI13</t>
  </si>
  <si>
    <t>Kreditoren  Kontoanalyse</t>
  </si>
  <si>
    <t>ZFI15</t>
  </si>
  <si>
    <t>Kreditoren Rechnungsanhang</t>
  </si>
  <si>
    <t>ZFI15N</t>
  </si>
  <si>
    <t>ZFI20</t>
  </si>
  <si>
    <t>Rechnungseingang</t>
  </si>
  <si>
    <t>ZFI21</t>
  </si>
  <si>
    <t>Rechnungsausgang</t>
  </si>
  <si>
    <t>ZFI22</t>
  </si>
  <si>
    <t>Bearbeiten Sachbearbeiter BWB</t>
  </si>
  <si>
    <t>ZFI23</t>
  </si>
  <si>
    <t>Erfassen Rückstellung</t>
  </si>
  <si>
    <t>ZFI24</t>
  </si>
  <si>
    <t>Rundschreiben Kreditoren</t>
  </si>
  <si>
    <t>ZFI25</t>
  </si>
  <si>
    <t>Saldenbestätigungen Kreditoren</t>
  </si>
  <si>
    <t>ZFI27</t>
  </si>
  <si>
    <t>Anzeigen Rechnungshistorie</t>
  </si>
  <si>
    <t>ZFI28</t>
  </si>
  <si>
    <t>Anzeigen Rechnung zum Kreditor</t>
  </si>
  <si>
    <t>ZFI29</t>
  </si>
  <si>
    <t>Anzeigen Rechnung zur Bestellung</t>
  </si>
  <si>
    <t>ZFI31</t>
  </si>
  <si>
    <t>Nummernkreise für Kennziffer (Z9FR5)</t>
  </si>
  <si>
    <t>ZFI32</t>
  </si>
  <si>
    <t>Ändern Abteilungsbezeichnung</t>
  </si>
  <si>
    <t>ZFI33</t>
  </si>
  <si>
    <t>Liste der erfassten Rückstellungen</t>
  </si>
  <si>
    <t>ZFI34</t>
  </si>
  <si>
    <t>Rückstellungen zu Bestellungen</t>
  </si>
  <si>
    <t>ZFI35</t>
  </si>
  <si>
    <t>Formular Rückstellung</t>
  </si>
  <si>
    <t>ZFI38</t>
  </si>
  <si>
    <t>Sachkonten-Verzeichnis</t>
  </si>
  <si>
    <t>ZFI40</t>
  </si>
  <si>
    <t>MwSt-Verrechnung Lager-Material</t>
  </si>
  <si>
    <t>ZFI47</t>
  </si>
  <si>
    <t>Schnittstelle Rechnungsprüfung</t>
  </si>
  <si>
    <t>ZFI49</t>
  </si>
  <si>
    <t>Erstellung F-02-Mappe(n) Strom-DB</t>
  </si>
  <si>
    <t>ZFI50</t>
  </si>
  <si>
    <t>Erstellung F-02-Mappe(n) aus Telekom</t>
  </si>
  <si>
    <t>ZFI51</t>
  </si>
  <si>
    <t>IP-Auswertung: Erg.-Zusammenfassung</t>
  </si>
  <si>
    <t>ZFI54</t>
  </si>
  <si>
    <t>Masch. Umb. HR-B. f. Erf.-rückstand</t>
  </si>
  <si>
    <t>ZFI57</t>
  </si>
  <si>
    <t>Rückstell. zu RM-Bestellungen buchen</t>
  </si>
  <si>
    <t>ZFI59</t>
  </si>
  <si>
    <t>Ausw. erw. Quellensteuerabwicklung</t>
  </si>
  <si>
    <t>ZFI60</t>
  </si>
  <si>
    <t>AfA-Aufteilung gem. benutzt. Anlagen</t>
  </si>
  <si>
    <t>ZFI61</t>
  </si>
  <si>
    <t>Anz. Tab.-Pflege Z9FI_AFA zu ZFI60</t>
  </si>
  <si>
    <t>ZFI62</t>
  </si>
  <si>
    <t>Anz. Tab.Z9FI_AFA_VB Verbuchung</t>
  </si>
  <si>
    <t>ZFI63</t>
  </si>
  <si>
    <t>ZFI64</t>
  </si>
  <si>
    <t>Sachkontenanzeige Feldstatusgruppe</t>
  </si>
  <si>
    <t>ZFI65</t>
  </si>
  <si>
    <t>Auswertung Rechn. VJ /Rückstellungen</t>
  </si>
  <si>
    <t>ZFI66</t>
  </si>
  <si>
    <t>Rückst.: nicht erlaubte Auftagsarten</t>
  </si>
  <si>
    <t>ZFI67</t>
  </si>
  <si>
    <t>Rückst.: nicht erlaubte KrKontengr.</t>
  </si>
  <si>
    <t>ZFI69</t>
  </si>
  <si>
    <t>ZFI70</t>
  </si>
  <si>
    <t>Reisestelle-Abrechnung ins FI buchen</t>
  </si>
  <si>
    <t>ZFI71</t>
  </si>
  <si>
    <t>Buchungskreisübergr. Ausgleichen</t>
  </si>
  <si>
    <t>ZFI72</t>
  </si>
  <si>
    <t>Pflege der Tabelle ZFITELEMAPTAB01</t>
  </si>
  <si>
    <t>ZFI73</t>
  </si>
  <si>
    <t>Kreditoren Rechnungsanhang Abruf</t>
  </si>
  <si>
    <t>ZFI75</t>
  </si>
  <si>
    <t>Buchungskreisverrechnung Vorsteur</t>
  </si>
  <si>
    <t>ZFI76</t>
  </si>
  <si>
    <t>Masch. Auflösung von Rückstellungen</t>
  </si>
  <si>
    <t>ZFI78</t>
  </si>
  <si>
    <t>Ausgabe Mitteilungen über Schlussre.</t>
  </si>
  <si>
    <t>ZFI79</t>
  </si>
  <si>
    <t>Pflege T. Z9FR8 Berechtigung Rechhis</t>
  </si>
  <si>
    <t>ZFI80</t>
  </si>
  <si>
    <t>Automatische Umbuchug EDIFACT</t>
  </si>
  <si>
    <t>ZFI_KWF_KONTROL</t>
  </si>
  <si>
    <t>Kontrolreport für Tabelle Z9KW_OE2</t>
  </si>
  <si>
    <t>ZFI_KWF_OE2</t>
  </si>
  <si>
    <t>Pflege Tabelle Z9KW_OE2</t>
  </si>
  <si>
    <t>ZFI_KWF_RWP1</t>
  </si>
  <si>
    <t>Pflege Tabelle Z9KW_RWP1</t>
  </si>
  <si>
    <t>ZFI_KWF_RWP2</t>
  </si>
  <si>
    <t>Pflege Tabelle Z9KW_RWP2</t>
  </si>
  <si>
    <t>ZFI_KWF_SKIP_RWP2</t>
  </si>
  <si>
    <t>Pflege Tabelle Z9KW_SKIP_RWP2</t>
  </si>
  <si>
    <t>ZFI_KWF_TEXTE</t>
  </si>
  <si>
    <t>Pflege KWF-Texttabellen</t>
  </si>
  <si>
    <t>ZHAV_SDCOPY</t>
  </si>
  <si>
    <t>Kopieren mehrerer SD-Angebote</t>
  </si>
  <si>
    <t>ZHAV_WF_RESTART</t>
  </si>
  <si>
    <t>HAV Workflowadmin. WF Restart</t>
  </si>
  <si>
    <t>ZHOAGPM1</t>
  </si>
  <si>
    <t>Auswertung Zahlungsträger im PM</t>
  </si>
  <si>
    <t>ZIA08</t>
  </si>
  <si>
    <t>Abrechnung: Auswertung Abr.-Mengen</t>
  </si>
  <si>
    <t>ZIA09</t>
  </si>
  <si>
    <t>Ermittlung Periodenverbrauch</t>
  </si>
  <si>
    <t>ZIA10</t>
  </si>
  <si>
    <t>Auswertung über Rechnungsgrund</t>
  </si>
  <si>
    <t>ZIA11</t>
  </si>
  <si>
    <t>Gesamtverbrauch Grosskunden</t>
  </si>
  <si>
    <t>ZIA13</t>
  </si>
  <si>
    <t>Vertragskonten nach Anl.art/Tariftyp</t>
  </si>
  <si>
    <t>ZIA14</t>
  </si>
  <si>
    <t>Um-/Rückstellung von Turnus- auf SW-</t>
  </si>
  <si>
    <t>ZIA15</t>
  </si>
  <si>
    <t>Umstellung Auftragsablesung</t>
  </si>
  <si>
    <t>ZIA16</t>
  </si>
  <si>
    <t>Auswertung Abrechnungsmengen PBA</t>
  </si>
  <si>
    <t>ZIA17</t>
  </si>
  <si>
    <t>Auswertung NSW-Menegen bei G/N</t>
  </si>
  <si>
    <t>ZIA18</t>
  </si>
  <si>
    <t>Ausbau der PWZ ohne Eichgültigkeit</t>
  </si>
  <si>
    <t>ZIA23</t>
  </si>
  <si>
    <t>Auswertung Hochrechnungsbelege</t>
  </si>
  <si>
    <t>ZIA24</t>
  </si>
  <si>
    <t>Ausbau der PWZ ohne Eichg. AE</t>
  </si>
  <si>
    <t>ZIA28</t>
  </si>
  <si>
    <t>Auswertung zu Ablesungen</t>
  </si>
  <si>
    <t>ZIA30</t>
  </si>
  <si>
    <t>Query Z_ANL_TARIF</t>
  </si>
  <si>
    <t>ZIA31</t>
  </si>
  <si>
    <t>Faktura- und Stornobelege / COPA</t>
  </si>
  <si>
    <t>ZIA33</t>
  </si>
  <si>
    <t>Vertragskonto nach Tariftyp</t>
  </si>
  <si>
    <t>ZIA34</t>
  </si>
  <si>
    <t>Rechnungsauswertung (ERDK)</t>
  </si>
  <si>
    <t>ZIA35</t>
  </si>
  <si>
    <t>elektronischer Rechnungsaustausch</t>
  </si>
  <si>
    <t>ZIA40</t>
  </si>
  <si>
    <t>Auswertung von Abrechnungsbelegen</t>
  </si>
  <si>
    <t>ZIA41</t>
  </si>
  <si>
    <t>Bewertung Fehler aus Hochrechnung</t>
  </si>
  <si>
    <t>ZIA42</t>
  </si>
  <si>
    <t>Auswertung der Anlagefakten für NSW</t>
  </si>
  <si>
    <t>ZIA43</t>
  </si>
  <si>
    <t>ZOMA - Verbrauchsauswertung</t>
  </si>
  <si>
    <t>ZIA44</t>
  </si>
  <si>
    <t>Kontenfindungsmerkmal Schönerlinde</t>
  </si>
  <si>
    <t>ZIA45</t>
  </si>
  <si>
    <t>Auswertung Abrechnungsbelege</t>
  </si>
  <si>
    <t>ZIA46</t>
  </si>
  <si>
    <t>Verbrauchsmengen pro Verbrauchstelle</t>
  </si>
  <si>
    <t>ZIA47</t>
  </si>
  <si>
    <t>Query  Z_ABR_SPERRBEL</t>
  </si>
  <si>
    <t>ZIA48</t>
  </si>
  <si>
    <t>Tariftyp BA04 ohne PWZ</t>
  </si>
  <si>
    <t>ZIA49</t>
  </si>
  <si>
    <t>Pflege Tarifart auf Geräteebene</t>
  </si>
  <si>
    <t>ZIA50</t>
  </si>
  <si>
    <t>Anlegen Fakten für Funkablesung</t>
  </si>
  <si>
    <t>ZIA55</t>
  </si>
  <si>
    <t>BIM - Datenübergabe</t>
  </si>
  <si>
    <t>ZIA56</t>
  </si>
  <si>
    <t>Hochrechnung aufgr. v. Periodenverbr</t>
  </si>
  <si>
    <t>ZIA57</t>
  </si>
  <si>
    <t>Anschreiben Ablauf Eichgült. PWZ</t>
  </si>
  <si>
    <t>ZIA58</t>
  </si>
  <si>
    <t>Umstellung Ableseeinheit</t>
  </si>
  <si>
    <t>ZIA59</t>
  </si>
  <si>
    <t>Query Z_ABR-GP_VK</t>
  </si>
  <si>
    <t>ZIA60</t>
  </si>
  <si>
    <t>ZIA, Umstellung Tariftyp</t>
  </si>
  <si>
    <t>ZIA62</t>
  </si>
  <si>
    <t>ISU: Auswertung zu Rechnungsinhalten</t>
  </si>
  <si>
    <t>ZIA63</t>
  </si>
  <si>
    <t>Korr. des tatsächlichen Ablesedatums</t>
  </si>
  <si>
    <t>ZIA64</t>
  </si>
  <si>
    <t>H2PRO - VK-ändern - Dateiupload</t>
  </si>
  <si>
    <t>ZIA65</t>
  </si>
  <si>
    <t>Steuerung Abrechnung abbrechen</t>
  </si>
  <si>
    <t>ZIA66</t>
  </si>
  <si>
    <t>Query: Z_ABR_NSW_FL</t>
  </si>
  <si>
    <t>ZIA67</t>
  </si>
  <si>
    <t>Begrschreib und Absplan anlegen</t>
  </si>
  <si>
    <t>ZIG01</t>
  </si>
  <si>
    <t>Bereinigungsprogramm: Geräte aus der</t>
  </si>
  <si>
    <t>ZIG02</t>
  </si>
  <si>
    <t>ISU: Geräteverwaltung - Turnuswechse</t>
  </si>
  <si>
    <t>ZIG03</t>
  </si>
  <si>
    <t>ISU: Geräteverwaltung - Migration -</t>
  </si>
  <si>
    <t>ZIG04</t>
  </si>
  <si>
    <t>Temporäres Programm: test Abruf Fb I</t>
  </si>
  <si>
    <t>ZIG05</t>
  </si>
  <si>
    <t>ISU: Geräteverwaltung - Download der</t>
  </si>
  <si>
    <t>ZIG06</t>
  </si>
  <si>
    <t>ISU: Geräteverwaltung - Upload Ables</t>
  </si>
  <si>
    <t>ZIG07</t>
  </si>
  <si>
    <t>ZIS_GERAETEWECHSEL</t>
  </si>
  <si>
    <t>ZIG08</t>
  </si>
  <si>
    <t>Zählerwechsel anzeigen</t>
  </si>
  <si>
    <t>ZIG10</t>
  </si>
  <si>
    <t>IG: Gerätedaten-Anlage-Vertragskonto</t>
  </si>
  <si>
    <t>ZIG11</t>
  </si>
  <si>
    <t>IG: Unplausible Z-Stände in Stufen</t>
  </si>
  <si>
    <t>ZIG12</t>
  </si>
  <si>
    <t>IG: Neue Serialnummer anlegen (IQ04)</t>
  </si>
  <si>
    <t>ZIG13</t>
  </si>
  <si>
    <t>IG: Eintragen 'Nächster Gerätetyp'</t>
  </si>
  <si>
    <t>ZIG14</t>
  </si>
  <si>
    <t>IG: Mehrfach geschätzte Zählerstände</t>
  </si>
  <si>
    <t>ZIG15</t>
  </si>
  <si>
    <t>IG: Ändern Beglaubigungsnummer Gerät</t>
  </si>
  <si>
    <t>ZIG16</t>
  </si>
  <si>
    <t>IG: Abl.arten zu Z.standerfasssung</t>
  </si>
  <si>
    <t>ZIK01</t>
  </si>
  <si>
    <t>Stichtagsbezogene Off.-Posten-Liste</t>
  </si>
  <si>
    <t>ZIK02</t>
  </si>
  <si>
    <t>Aufstellung Ratenplan</t>
  </si>
  <si>
    <t>ZIK03</t>
  </si>
  <si>
    <t>Aufruf Report  ZISFKKOP13</t>
  </si>
  <si>
    <t>ZIK04</t>
  </si>
  <si>
    <t>Auswertung Ausbuchungsbelege</t>
  </si>
  <si>
    <t>ZIK05</t>
  </si>
  <si>
    <t>Aufruf Report ZISVKSP01 Mahn-Zahlsp.</t>
  </si>
  <si>
    <t>ZIK06</t>
  </si>
  <si>
    <t>Auflistung Ausgleichsbelege zu EWB</t>
  </si>
  <si>
    <t>ZIK07</t>
  </si>
  <si>
    <t>Anzahl Vertragskonten der Großkunden</t>
  </si>
  <si>
    <t>ZIK08</t>
  </si>
  <si>
    <t>EWB und ZWF / Query_Z_IK_EWB_ZWFOP</t>
  </si>
  <si>
    <t>ZIK09</t>
  </si>
  <si>
    <t>ZIK11</t>
  </si>
  <si>
    <t>Aufruf Report RFKPYL00_MASS</t>
  </si>
  <si>
    <t>ZIK12</t>
  </si>
  <si>
    <t>Anzahl der Formulare in einer Spoole</t>
  </si>
  <si>
    <t>ZIK13</t>
  </si>
  <si>
    <t>GP Massenpflege Versandart im VK</t>
  </si>
  <si>
    <t>ZIK14</t>
  </si>
  <si>
    <t>Ändern Geschäftspartner Bankdaten</t>
  </si>
  <si>
    <t>ZIK15</t>
  </si>
  <si>
    <t>Anzahl Formulare in einer XML-Spool</t>
  </si>
  <si>
    <t>ZIK17</t>
  </si>
  <si>
    <t>Anzahl Ablesebriefe in XML-Spool</t>
  </si>
  <si>
    <t>ZIK18</t>
  </si>
  <si>
    <t>Auswertung Akonto-Zahlungen</t>
  </si>
  <si>
    <t>ZIK19</t>
  </si>
  <si>
    <t>IK: Auswertung Zahlungskonten für WB</t>
  </si>
  <si>
    <t>ZIM01</t>
  </si>
  <si>
    <t>Investitionsabwicklung</t>
  </si>
  <si>
    <t>ZIM02</t>
  </si>
  <si>
    <t>Gegenüberstellung Ausgaben / Anlagen</t>
  </si>
  <si>
    <t>ZIM03</t>
  </si>
  <si>
    <t>Liste - Anlage im Bau (ASS)</t>
  </si>
  <si>
    <t>ZIM06</t>
  </si>
  <si>
    <t>Auswertung Investitionsmaßnahmen</t>
  </si>
  <si>
    <t>ZIM07</t>
  </si>
  <si>
    <t>ZIM10</t>
  </si>
  <si>
    <t>Investitionsplanung Aufträge</t>
  </si>
  <si>
    <t>ZIM11</t>
  </si>
  <si>
    <t>Investitionsplanung Projekte</t>
  </si>
  <si>
    <t>ZIM13</t>
  </si>
  <si>
    <t>GIMBAA Aktivierungen aus Aufträgen</t>
  </si>
  <si>
    <t>ZIM14</t>
  </si>
  <si>
    <t>GIMBAA Aktivierungen aus Projekten</t>
  </si>
  <si>
    <t>ZIM15</t>
  </si>
  <si>
    <t>GIMBAA Aktivierungen</t>
  </si>
  <si>
    <t>ZIM16</t>
  </si>
  <si>
    <t>IM-IPP Investitionen mit FI-Belegen</t>
  </si>
  <si>
    <t>ZIMS10</t>
  </si>
  <si>
    <t>InvProg IPP-Stammdaten für GIMBAA</t>
  </si>
  <si>
    <t>ZIS00</t>
  </si>
  <si>
    <t>Auswahl Standrohr-WorkFlows</t>
  </si>
  <si>
    <t>ZIS05</t>
  </si>
  <si>
    <t>Drucksperre Druckbeleg aufheben/setz</t>
  </si>
  <si>
    <t>ZIS07</t>
  </si>
  <si>
    <t>TW/SW Verbrauchsstellen</t>
  </si>
  <si>
    <t>ZIS10</t>
  </si>
  <si>
    <t>Workflowstatistik</t>
  </si>
  <si>
    <t>ZIS23</t>
  </si>
  <si>
    <t>Anzeige Tabelle ZIS_DMS_ARCHIV</t>
  </si>
  <si>
    <t>ZIS31</t>
  </si>
  <si>
    <t>Anzeige ZIS_OFFENE_VGM</t>
  </si>
  <si>
    <t>ZIS37</t>
  </si>
  <si>
    <t>Anzeige Vorgänge pro Benutzer</t>
  </si>
  <si>
    <t>ZIS39</t>
  </si>
  <si>
    <t>Daten zum Geschäftspartner</t>
  </si>
  <si>
    <t>ZIS43</t>
  </si>
  <si>
    <t>Fließtal:  Zählerwechselliste</t>
  </si>
  <si>
    <t>ZIS45</t>
  </si>
  <si>
    <t>Allgemeine Anlagenauswertung</t>
  </si>
  <si>
    <t>ZIS47</t>
  </si>
  <si>
    <t>VK zu Ableseeinheiten</t>
  </si>
  <si>
    <t>ZIS59</t>
  </si>
  <si>
    <t>Verbrauch Knotenberechnung STANET</t>
  </si>
  <si>
    <t>ZIS61</t>
  </si>
  <si>
    <t>GPartner / Vertragskonto / Zählergr.</t>
  </si>
  <si>
    <t>ZIS66</t>
  </si>
  <si>
    <t>Query: Bankverb. o gemeins. Faktura</t>
  </si>
  <si>
    <t>ZIS67</t>
  </si>
  <si>
    <t>Abrechnungssperre bei Eichfrist...</t>
  </si>
  <si>
    <t>ZIS68</t>
  </si>
  <si>
    <t>Ändern Periodenverbrauch</t>
  </si>
  <si>
    <t>ZIS69</t>
  </si>
  <si>
    <t>Auswertung ERA-Kunden</t>
  </si>
  <si>
    <t>ZIS71</t>
  </si>
  <si>
    <t>ISU: Technischer Platz - VK (Query)</t>
  </si>
  <si>
    <t>ZIS72</t>
  </si>
  <si>
    <t>Korrespondenzempf. im VK auswerten</t>
  </si>
  <si>
    <t>ZIS73</t>
  </si>
  <si>
    <t>Korrespondenzempf. im VK eintragen</t>
  </si>
  <si>
    <t>ZIS74</t>
  </si>
  <si>
    <t>UCES Fehlgeschlagene ADR-Änderungen</t>
  </si>
  <si>
    <t>ZIS75</t>
  </si>
  <si>
    <t>Aktive Partner und Vertragskonten</t>
  </si>
  <si>
    <t>ZIS76</t>
  </si>
  <si>
    <t>IS: Adresse Geschäftspartner u. AO</t>
  </si>
  <si>
    <t>ZIS77</t>
  </si>
  <si>
    <t>GP-Email, Steuer, Keyaccount, GP-Art</t>
  </si>
  <si>
    <t>ZIS78</t>
  </si>
  <si>
    <t>IS: Ändern Formular in Ableseeinheit</t>
  </si>
  <si>
    <t>ZIS79</t>
  </si>
  <si>
    <t>IS: Ändern VK und Vertrag wg. Gebühr</t>
  </si>
  <si>
    <t>ZIS81</t>
  </si>
  <si>
    <t>Monitoring Gebührenbescheid</t>
  </si>
  <si>
    <t>ZIS82</t>
  </si>
  <si>
    <t>IS: Auswertung Namen GPartner</t>
  </si>
  <si>
    <t>ZIS84</t>
  </si>
  <si>
    <t>IS: Ändern Haus-Nr im Anschlußobjekt</t>
  </si>
  <si>
    <t>ZIS87</t>
  </si>
  <si>
    <t>GPartner ändern: Namen oder Adresse</t>
  </si>
  <si>
    <t>ZISZOMA_01</t>
  </si>
  <si>
    <t>Liste AnlArt/Anlage nach AbrTermin</t>
  </si>
  <si>
    <t>ZIS_SHWF</t>
  </si>
  <si>
    <t>Selektion von hängenden Workflows</t>
  </si>
  <si>
    <t>ZKAG03</t>
  </si>
  <si>
    <t>Kostenartengruppe   Listen u. Export</t>
  </si>
  <si>
    <t>ZKA_5A21</t>
  </si>
  <si>
    <t>Kostenarten nach Objekten</t>
  </si>
  <si>
    <t>ZKA_5AR1_01</t>
  </si>
  <si>
    <t>Kostenarten nach Typen/Objektkl. Jhr</t>
  </si>
  <si>
    <t>ZKA_Z5AC_01</t>
  </si>
  <si>
    <t>GUV-Kostenarten für Investit. (Only)</t>
  </si>
  <si>
    <t>ZKA_Z5R1_01</t>
  </si>
  <si>
    <t>KstArten-Typen nach Objektkl./Per.</t>
  </si>
  <si>
    <t>ZKB01</t>
  </si>
  <si>
    <t>Umsatzsteuerverrechnung</t>
  </si>
  <si>
    <t>ZKB04</t>
  </si>
  <si>
    <t>Anz. u. Pflege der Tabelle T9AV5</t>
  </si>
  <si>
    <t>ZKB21</t>
  </si>
  <si>
    <t>Autom. Lstg.-verr. aus Filetransfer</t>
  </si>
  <si>
    <t>ZKB21FAKT</t>
  </si>
  <si>
    <t>Masch. Leistungsverrechnung zu HA</t>
  </si>
  <si>
    <t>ZKB21IT</t>
  </si>
  <si>
    <t>Abrechnung der ILV-Daten</t>
  </si>
  <si>
    <t>ZKB21KM</t>
  </si>
  <si>
    <t>Autom. Leistungsverrechnung für KM-A</t>
  </si>
  <si>
    <t>ZKB21WVHA</t>
  </si>
  <si>
    <t>IBL-WV-Ingenieure zu HA</t>
  </si>
  <si>
    <t>ZKC02</t>
  </si>
  <si>
    <t>PC Plan- und Istdaten mit Mengen</t>
  </si>
  <si>
    <t>ZKC02PG</t>
  </si>
  <si>
    <t>PC Plan- und Istdaten mit Mengen PGS</t>
  </si>
  <si>
    <t>ZKCP03</t>
  </si>
  <si>
    <t>ProfitC. Planges/Ist lfd.P/Kum/Ges</t>
  </si>
  <si>
    <t>ZKE03</t>
  </si>
  <si>
    <t>Kontengruppe PC   Listen und Export</t>
  </si>
  <si>
    <t>ZKEG03</t>
  </si>
  <si>
    <t>Profit Center Grp.  Listen u. Export</t>
  </si>
  <si>
    <t>ZKK01</t>
  </si>
  <si>
    <t>Ausw. Kostenstellen mit EA-Erlösauft</t>
  </si>
  <si>
    <t>ZKK10</t>
  </si>
  <si>
    <t>Kostenstellenausw. n. Partnerobjekt</t>
  </si>
  <si>
    <t>ZKK21</t>
  </si>
  <si>
    <t>Pflege Leistungsart und Kontierung</t>
  </si>
  <si>
    <t>ZKK22</t>
  </si>
  <si>
    <t>Pflege Organisationsstruktur</t>
  </si>
  <si>
    <t>ZKK23</t>
  </si>
  <si>
    <t>Pflege Maßnahmenart pro OE</t>
  </si>
  <si>
    <t>ZKK24</t>
  </si>
  <si>
    <t>Pflege Maßnahmennummer OE/MArt</t>
  </si>
  <si>
    <t>ZKK25</t>
  </si>
  <si>
    <t>Pflege Status pro OE/MArt</t>
  </si>
  <si>
    <t>ZKK26</t>
  </si>
  <si>
    <t>Pflege Vorgangsstufe pro OE/MArt</t>
  </si>
  <si>
    <t>ZKK27</t>
  </si>
  <si>
    <t>Pflege Kont.-Objekte pro VorgStufe</t>
  </si>
  <si>
    <t>ZKK28</t>
  </si>
  <si>
    <t>Pflege Status pro VorgStufe zeitabh.</t>
  </si>
  <si>
    <t>ZKK29</t>
  </si>
  <si>
    <t>Pflege User pro Vorgangsstufe</t>
  </si>
  <si>
    <t>ZKK30</t>
  </si>
  <si>
    <t>Auswertung / Pflege der ILV-Daten</t>
  </si>
  <si>
    <t>ZKK31</t>
  </si>
  <si>
    <t>Eröffnen einer Maßnahme</t>
  </si>
  <si>
    <t>ZKK32</t>
  </si>
  <si>
    <t>Anlegen einer Vorgangsstufe</t>
  </si>
  <si>
    <t>ZKK33</t>
  </si>
  <si>
    <t>Löschung von abgerechneten ILV-Daten</t>
  </si>
  <si>
    <t>ZKKL15</t>
  </si>
  <si>
    <t>Ist-,Plandaten EP BeEntlastung Downl</t>
  </si>
  <si>
    <t>ZKKS03</t>
  </si>
  <si>
    <t>Kostenstellengruppe Listen u. Export</t>
  </si>
  <si>
    <t>ZKLA01</t>
  </si>
  <si>
    <t>Ausw.. LA u. stat. KZ zu Aufträgen</t>
  </si>
  <si>
    <t>ZKLA03</t>
  </si>
  <si>
    <t>Ausw. Aufträge m. Kosten LA u. Kennz</t>
  </si>
  <si>
    <t>ZKLA04</t>
  </si>
  <si>
    <t>Ausw. Aufträge m. Aufteilungsregeln</t>
  </si>
  <si>
    <t>ZKLA11</t>
  </si>
  <si>
    <t>Ausw.. LA u. stat. KZ zu Kostenst.</t>
  </si>
  <si>
    <t>ZKLA14</t>
  </si>
  <si>
    <t>Ausw. KSTL Listen f. APART</t>
  </si>
  <si>
    <t>ZKO01</t>
  </si>
  <si>
    <t>Anlegen Auftrag aus LIMS</t>
  </si>
  <si>
    <t>ZKO02GO</t>
  </si>
  <si>
    <t>Ändern Größenordnung  im Auftrag</t>
  </si>
  <si>
    <t>ZKO02PC</t>
  </si>
  <si>
    <t>Ändern ProfitCenter im Auftrag</t>
  </si>
  <si>
    <t>ZKO02PP</t>
  </si>
  <si>
    <t>Check Auftrag- Feld Kundenauftrag SD</t>
  </si>
  <si>
    <t>ZKO03</t>
  </si>
  <si>
    <t>Ist- und Obligo zu Bestelldaten</t>
  </si>
  <si>
    <t>ZKO31</t>
  </si>
  <si>
    <t>Auftr.-auswertung mit Herk.-nachweis</t>
  </si>
  <si>
    <t>ZKO32</t>
  </si>
  <si>
    <t>ZKO36</t>
  </si>
  <si>
    <t>Auft.-liste mit Kosten + Erträgen</t>
  </si>
  <si>
    <t>ZKO37</t>
  </si>
  <si>
    <t>Überwachungspfl. Erfolgsplanmaßnahme</t>
  </si>
  <si>
    <t>ZKO38</t>
  </si>
  <si>
    <t>CO-Aufträge ohne IM-IPP Zuordnung</t>
  </si>
  <si>
    <t>ZKOA03</t>
  </si>
  <si>
    <t>IA -  nicht vollst. abgerechnet</t>
  </si>
  <si>
    <t>ZKOA05</t>
  </si>
  <si>
    <t>IH-Aufträge m. n. abger. Werten</t>
  </si>
  <si>
    <t>ZKOA07</t>
  </si>
  <si>
    <t>Aufträge mit Abrechnung an AUF / PSP</t>
  </si>
  <si>
    <t>ZKOA90</t>
  </si>
  <si>
    <t>Analyseprogramm zur Abrechnung</t>
  </si>
  <si>
    <t>ZKOAIB02</t>
  </si>
  <si>
    <t>CS-HA AIB-Aktivierung UmBuch. V.02</t>
  </si>
  <si>
    <t>ZKOAIB40</t>
  </si>
  <si>
    <t>HA-Passivierung Buchungen der Erlöse</t>
  </si>
  <si>
    <t>ZKOAIBAK</t>
  </si>
  <si>
    <t>HA-Aktivierungen: AIB-Bestand</t>
  </si>
  <si>
    <t>ZKOBDG10</t>
  </si>
  <si>
    <t>GIMBAA Bestelldaten zu Aufträgen</t>
  </si>
  <si>
    <t>ZKOG10</t>
  </si>
  <si>
    <t>AufragsStammdaten für Invest GIMBAA</t>
  </si>
  <si>
    <t>ZKOIK10</t>
  </si>
  <si>
    <t>Istkosten aus Aufträgen</t>
  </si>
  <si>
    <t>ZKOL06</t>
  </si>
  <si>
    <t>Erträge u. Kosten zu Hausanschlüssen</t>
  </si>
  <si>
    <t>ZKOL11</t>
  </si>
  <si>
    <t>Controllingbericht IT-Maßnahmen</t>
  </si>
  <si>
    <t>ZKOL12</t>
  </si>
  <si>
    <t>Pflege Tab. IT-Maßnahmen</t>
  </si>
  <si>
    <t>ZKOM03</t>
  </si>
  <si>
    <t>Auftragsausw. für Absatzwirtschaft</t>
  </si>
  <si>
    <t>ZKOM04</t>
  </si>
  <si>
    <t>Auftrag Istkostenbericht m. Herkunft</t>
  </si>
  <si>
    <t>ZKOM06</t>
  </si>
  <si>
    <t>ZKO_Z600</t>
  </si>
  <si>
    <t>Auftrag Istk Verlauf nach Be Entlast</t>
  </si>
  <si>
    <t>ZKO_Z601</t>
  </si>
  <si>
    <t>Auftrag Istk Be Entlast. lfd. Jahr</t>
  </si>
  <si>
    <t>ZKO_Z7KO</t>
  </si>
  <si>
    <t>Auftrag Istkosten nach Kostenartengr</t>
  </si>
  <si>
    <t>ZKP26</t>
  </si>
  <si>
    <t>Planwerte aus Excel lesen und ändern</t>
  </si>
  <si>
    <t>ZKST06N</t>
  </si>
  <si>
    <t>Buchen Planwerte aus aPART auf Kstl.</t>
  </si>
  <si>
    <t>ZKTA14</t>
  </si>
  <si>
    <t>Ergebniserm.  Abgleich CO u. FiBu</t>
  </si>
  <si>
    <t>ZKTA16</t>
  </si>
  <si>
    <t>FiFo Zeitverlauf Ergebnisermittlung</t>
  </si>
  <si>
    <t>ZKTA18</t>
  </si>
  <si>
    <t>Ist-Ergebnisermittlung Auftrag/Istb.</t>
  </si>
  <si>
    <t>ZMM01</t>
  </si>
  <si>
    <t>Kommissionierliste für Umlagerungsre</t>
  </si>
  <si>
    <t>ZMM02</t>
  </si>
  <si>
    <t>Kommissionierliste für Bereitstellun</t>
  </si>
  <si>
    <t>ZMM03</t>
  </si>
  <si>
    <t>Kommiliste für Inst.u. HA.</t>
  </si>
  <si>
    <t>ZMM04</t>
  </si>
  <si>
    <t>Bereitstellg. Teilabrufe</t>
  </si>
  <si>
    <t>ZMM05</t>
  </si>
  <si>
    <t>Reservierungseinzeldruck</t>
  </si>
  <si>
    <t>ZMM06</t>
  </si>
  <si>
    <t>Reservierung - Teilmengenabruf (NB/R</t>
  </si>
  <si>
    <t>ZMM07</t>
  </si>
  <si>
    <t>Etikettendruck</t>
  </si>
  <si>
    <t>ZMM08</t>
  </si>
  <si>
    <t>Ändern Bestellung, Endlief- u. Endr.</t>
  </si>
  <si>
    <t>ZMM09</t>
  </si>
  <si>
    <t>Stand der Abrufe zu Mengenkontrakten</t>
  </si>
  <si>
    <t>ZMM10</t>
  </si>
  <si>
    <t>ZMM100</t>
  </si>
  <si>
    <t>WF: Materialstamm OrgEinheit zu View</t>
  </si>
  <si>
    <t>ZMM101</t>
  </si>
  <si>
    <t>BWB MM: ABC Betriebssicherheit</t>
  </si>
  <si>
    <t>ZMM102</t>
  </si>
  <si>
    <t>BWB MM: XYZ Kennzeichen</t>
  </si>
  <si>
    <t>ZMM103</t>
  </si>
  <si>
    <t>BWB MM: Planlieferzeit</t>
  </si>
  <si>
    <t>ZMM104</t>
  </si>
  <si>
    <t>BWB MM: Lieferbereitschaft</t>
  </si>
  <si>
    <t>ZMM105</t>
  </si>
  <si>
    <t>BWB MM: Übersicht Materialstammdaten</t>
  </si>
  <si>
    <t>ZMM106</t>
  </si>
  <si>
    <t>BWB MM: Anzahl Lagermaterialien</t>
  </si>
  <si>
    <t>ZMM107</t>
  </si>
  <si>
    <t>WF: Mat.stamm löschen EKG ausgeschl.</t>
  </si>
  <si>
    <t>ZMM108</t>
  </si>
  <si>
    <t>MM: WF Mat.stamm löschen</t>
  </si>
  <si>
    <t>ZMM11</t>
  </si>
  <si>
    <t>Kontraktwerte Mengenkontrakte Detail</t>
  </si>
  <si>
    <t>ZMM110</t>
  </si>
  <si>
    <t>Umsetzen von NB-BANF in Bestellung</t>
  </si>
  <si>
    <t>ZMM111</t>
  </si>
  <si>
    <t>Automatisches Umsetzen von NB-BANF</t>
  </si>
  <si>
    <t>ZMM112</t>
  </si>
  <si>
    <t>ZMM12</t>
  </si>
  <si>
    <t>Kontraktwerte Mengenkontrakte Beleg</t>
  </si>
  <si>
    <t>ZMM13</t>
  </si>
  <si>
    <t>Kontraktwerte Mengenkontrakte Wareng</t>
  </si>
  <si>
    <t>ZMM14</t>
  </si>
  <si>
    <t>ZMM15</t>
  </si>
  <si>
    <t>Materialdispobereichdaten</t>
  </si>
  <si>
    <t>ZMM16</t>
  </si>
  <si>
    <t>Kontraktwerte Detailliste</t>
  </si>
  <si>
    <t>ZMM18</t>
  </si>
  <si>
    <t>Abrufe zu Wertkontrakten</t>
  </si>
  <si>
    <t>ZMM20</t>
  </si>
  <si>
    <t>ZMM200</t>
  </si>
  <si>
    <t>Pflege Freigabestrategie InScope</t>
  </si>
  <si>
    <t>ZMM201</t>
  </si>
  <si>
    <t>Pflege Fr.-Codes pro Hilfsmittel</t>
  </si>
  <si>
    <t>ZMM202</t>
  </si>
  <si>
    <t>Pflege RV-Versand ohne Unterschrift</t>
  </si>
  <si>
    <t>ZMM203</t>
  </si>
  <si>
    <t>nachträglich BANF-Pos. in Freigabe</t>
  </si>
  <si>
    <t>ZMM204</t>
  </si>
  <si>
    <t>BANF-Pos. v. Freigabe ausschließen</t>
  </si>
  <si>
    <t>ZMM205</t>
  </si>
  <si>
    <t>User für Infomail bei BANF-Freigabe</t>
  </si>
  <si>
    <t>ZMM21</t>
  </si>
  <si>
    <t>Materialverzeichnis nach Einkäufergr</t>
  </si>
  <si>
    <t>ZMM23</t>
  </si>
  <si>
    <t>Materialverzeichnis sortiert nach Ge</t>
  </si>
  <si>
    <t>ZMM24</t>
  </si>
  <si>
    <t>Bestelldruck für Aufträge</t>
  </si>
  <si>
    <t>ZMM25</t>
  </si>
  <si>
    <t>Material mit Gewichtszuordnung</t>
  </si>
  <si>
    <t>ZMM27</t>
  </si>
  <si>
    <t>Vertragsliste</t>
  </si>
  <si>
    <t>ZMM28</t>
  </si>
  <si>
    <t>Transfer Banfen in ext. Einkaufssys.</t>
  </si>
  <si>
    <t>ZMM29</t>
  </si>
  <si>
    <t>Materialverzeichnis mit LV mit Lort</t>
  </si>
  <si>
    <t>ZMM30</t>
  </si>
  <si>
    <t>Materialverzeichnis mit LV ohne Lort</t>
  </si>
  <si>
    <t>ZMM300</t>
  </si>
  <si>
    <t>eMatS - Grobplanung ändern</t>
  </si>
  <si>
    <t>ZMM301</t>
  </si>
  <si>
    <t>eMatS - Grobplanung anzeigen</t>
  </si>
  <si>
    <t>ZMM302</t>
  </si>
  <si>
    <t>eMatS - Reservierungen loggen</t>
  </si>
  <si>
    <t>ZMM303</t>
  </si>
  <si>
    <t>eMatS - Gateway-Logging</t>
  </si>
  <si>
    <t>ZMM31</t>
  </si>
  <si>
    <t>Tankdaten: Eingangsrechnung buchen</t>
  </si>
  <si>
    <t>ZMM32</t>
  </si>
  <si>
    <t>Aktuelle Bedarfs-/Bestandsliste Disp</t>
  </si>
  <si>
    <t>ZMM33</t>
  </si>
  <si>
    <t>Materialstammänderungen</t>
  </si>
  <si>
    <t>ZMM34</t>
  </si>
  <si>
    <t>Limitbestellung</t>
  </si>
  <si>
    <t>ZMM37</t>
  </si>
  <si>
    <t>Cockpit Bedarfsträger</t>
  </si>
  <si>
    <t>ZMM38</t>
  </si>
  <si>
    <t>Cockpit Administrator</t>
  </si>
  <si>
    <t>ZMM39</t>
  </si>
  <si>
    <t>Massenupdate der Userdaten</t>
  </si>
  <si>
    <t>ZMM40</t>
  </si>
  <si>
    <t>ZMM45</t>
  </si>
  <si>
    <t>Query Inventur Sicherheitsbestand</t>
  </si>
  <si>
    <t>ZMM46</t>
  </si>
  <si>
    <t>Inventur Vorratsvermögen</t>
  </si>
  <si>
    <t>ZMM48</t>
  </si>
  <si>
    <t>Reserverungsänderungen anzeigen</t>
  </si>
  <si>
    <t>ZMM49</t>
  </si>
  <si>
    <t>ZMM50</t>
  </si>
  <si>
    <t>angepasste Materialbelegliste</t>
  </si>
  <si>
    <t>ZMM51</t>
  </si>
  <si>
    <t>Kontierungsdaten ändern</t>
  </si>
  <si>
    <t>ZMM52</t>
  </si>
  <si>
    <t>Materialverzeichnis mit Klassen</t>
  </si>
  <si>
    <t>ZMM55</t>
  </si>
  <si>
    <t>offene Bestellanforderungen</t>
  </si>
  <si>
    <t>ZMM56</t>
  </si>
  <si>
    <t>Bestellungen nach Einkaufsgruppe</t>
  </si>
  <si>
    <t>ZMM57</t>
  </si>
  <si>
    <t>Bestellungen mit Kontierung</t>
  </si>
  <si>
    <t>ZMM58</t>
  </si>
  <si>
    <t>Warengruppen für MBS</t>
  </si>
  <si>
    <t>ZMM59</t>
  </si>
  <si>
    <t>ZMM61</t>
  </si>
  <si>
    <t>ZMM64</t>
  </si>
  <si>
    <t>Materialbelege nach Bewertungsklasse</t>
  </si>
  <si>
    <t>ZMM65</t>
  </si>
  <si>
    <t>Material gleitender Preis aktuell</t>
  </si>
  <si>
    <t>ZMM66</t>
  </si>
  <si>
    <t>Liste Wareneingangskorrekturen</t>
  </si>
  <si>
    <t>ZMM68</t>
  </si>
  <si>
    <t>Bestellbuch</t>
  </si>
  <si>
    <t>ZMM71</t>
  </si>
  <si>
    <t>Kontrakliste</t>
  </si>
  <si>
    <t>ZMM73</t>
  </si>
  <si>
    <t>Materialstamm Einkaufsbestelltext</t>
  </si>
  <si>
    <t>ZMM76</t>
  </si>
  <si>
    <t>Rahmenbestellungen mit Rechnungsplan</t>
  </si>
  <si>
    <t>ZMM79</t>
  </si>
  <si>
    <t>BTCI-Obligoabbau</t>
  </si>
  <si>
    <t>ZMM82</t>
  </si>
  <si>
    <t>Ändern Steuerkennzeichen Bestellung</t>
  </si>
  <si>
    <t>ZMM85</t>
  </si>
  <si>
    <t>Simulation gepl. Warenentnahmen</t>
  </si>
  <si>
    <t>ZMM86</t>
  </si>
  <si>
    <t>Lagerplatz 2  (Wertetabelle)</t>
  </si>
  <si>
    <t>ZMM90</t>
  </si>
  <si>
    <t>Autom. Umsetzung von Bestellungen</t>
  </si>
  <si>
    <t>ZMM91</t>
  </si>
  <si>
    <t>Umsatzsteuerkennzeichen pflegen</t>
  </si>
  <si>
    <t>ZMM92</t>
  </si>
  <si>
    <t>MIGO: Materialscheinnr setzen VGART</t>
  </si>
  <si>
    <t>ZMM93</t>
  </si>
  <si>
    <t>MIGO: Materialscheinnr setzen LGORT</t>
  </si>
  <si>
    <t>ZMM94</t>
  </si>
  <si>
    <t>MIGO: Materialscheinnr setzen BWART</t>
  </si>
  <si>
    <t>ZMM95</t>
  </si>
  <si>
    <t>Bestell: Kopftxt Rückfragen pro Disp</t>
  </si>
  <si>
    <t>ZMM96</t>
  </si>
  <si>
    <t>Wunschlief. für autom.Bestellung</t>
  </si>
  <si>
    <t>ZMM97</t>
  </si>
  <si>
    <t>MM: Anforder. auto Email in-/aktiv</t>
  </si>
  <si>
    <t>ZMM98</t>
  </si>
  <si>
    <t>RVDB: Pflege der Werte zum RV</t>
  </si>
  <si>
    <t>ZMM99</t>
  </si>
  <si>
    <t>RVDB: Admins für Pflege der Werte</t>
  </si>
  <si>
    <t>ZMM_EMATS_INVITE</t>
  </si>
  <si>
    <t>eMats - Registrierung: Einladung</t>
  </si>
  <si>
    <t>ZMM_EMATS_LSTDPLRSRV</t>
  </si>
  <si>
    <t>eMatS: Auflisten der dupl. Reserv.</t>
  </si>
  <si>
    <t>ZMM_KRED_AI</t>
  </si>
  <si>
    <t>Kreditorenstammdatenverteilung AI</t>
  </si>
  <si>
    <t>ZPC06N</t>
  </si>
  <si>
    <t>Buchen Planwerte aus aPART auf PC.</t>
  </si>
  <si>
    <t>ZPM10</t>
  </si>
  <si>
    <t>Auftrag: Plan/Ist/Obligo</t>
  </si>
  <si>
    <t>ZPM100</t>
  </si>
  <si>
    <t>Rückmeldeliste mit Personalnummern</t>
  </si>
  <si>
    <t>ZPM105</t>
  </si>
  <si>
    <t>Aktionscodepflege zu M4-Meldungen</t>
  </si>
  <si>
    <t>ZPM11</t>
  </si>
  <si>
    <t>Auftrag: Plan/Ist/Obligo Kostenart</t>
  </si>
  <si>
    <t>ZPM125</t>
  </si>
  <si>
    <t>Massenpflege Merkmale an TPs und EQs</t>
  </si>
  <si>
    <t>ZPM130</t>
  </si>
  <si>
    <t>Dispo-Sperren für mobile IH löschen</t>
  </si>
  <si>
    <t>ZPM15</t>
  </si>
  <si>
    <t>Auftrag: Plan/Ist/Obligo Leitarbpl.</t>
  </si>
  <si>
    <t>ZPM16</t>
  </si>
  <si>
    <t>Auftrag: Abrechnungsvorschrift</t>
  </si>
  <si>
    <t>ZPM170</t>
  </si>
  <si>
    <t>TRP Cockpit</t>
  </si>
  <si>
    <t>ZPM171</t>
  </si>
  <si>
    <t>TRP: Auftragsplanung</t>
  </si>
  <si>
    <t>ZPM172</t>
  </si>
  <si>
    <t>TRP: Kalenderpflege</t>
  </si>
  <si>
    <t>ZPM173</t>
  </si>
  <si>
    <t>TRP: Routenpflege</t>
  </si>
  <si>
    <t>ZPM174</t>
  </si>
  <si>
    <t>TRP: Equis mit Gewährleistungsende</t>
  </si>
  <si>
    <t>ZPM176</t>
  </si>
  <si>
    <t>TRP: generieter offener Aufträge</t>
  </si>
  <si>
    <t>ZPM177</t>
  </si>
  <si>
    <t>Equipment RE-Partner aktualisieren</t>
  </si>
  <si>
    <t>ZPM179</t>
  </si>
  <si>
    <t>TRP: Rückmeldungen</t>
  </si>
  <si>
    <t>ZPM180</t>
  </si>
  <si>
    <t>Tabellenpflege TRP-Kolonnen</t>
  </si>
  <si>
    <t>ZPM181</t>
  </si>
  <si>
    <t>Tabellenpflege TRP-Servicezeiten</t>
  </si>
  <si>
    <t>ZPM182</t>
  </si>
  <si>
    <t>Tabellenpflege TRP-Wartungsintervall</t>
  </si>
  <si>
    <t>ZPM184</t>
  </si>
  <si>
    <t>Tabellenpflege Equipmentarten</t>
  </si>
  <si>
    <t>ZPM185</t>
  </si>
  <si>
    <t>Tabellenpflege Auftragsdaten</t>
  </si>
  <si>
    <t>ZPM186</t>
  </si>
  <si>
    <t>Tabellenpflege Vorgangsschlüssel</t>
  </si>
  <si>
    <t>ZPM187</t>
  </si>
  <si>
    <t>Tabellenpflege TRP-Equipmenttypen</t>
  </si>
  <si>
    <t>ZPM20</t>
  </si>
  <si>
    <t>Auftrag: GB IH</t>
  </si>
  <si>
    <t>ZPM23</t>
  </si>
  <si>
    <t>Auftrag: GB IN Zuschlag</t>
  </si>
  <si>
    <t>ZPM27</t>
  </si>
  <si>
    <t>Verschieb.Eckstarttermin STEUS</t>
  </si>
  <si>
    <t>ZPM28</t>
  </si>
  <si>
    <t>Verschieb.Eckstarttermin AUFART</t>
  </si>
  <si>
    <t>ZPM30</t>
  </si>
  <si>
    <t>Auftrag: Banf/Bestellung/Reservierg.</t>
  </si>
  <si>
    <t>Prüfung prüfpflichtiger Arbeitsmitte</t>
  </si>
  <si>
    <t>ZPM36</t>
  </si>
  <si>
    <t>ZPM37</t>
  </si>
  <si>
    <t>Massenpflege Merkmale der Klasse 002</t>
  </si>
  <si>
    <t>ZPM38</t>
  </si>
  <si>
    <t>Messbelege aus Tankdaten anlegen</t>
  </si>
  <si>
    <t>ZPM39</t>
  </si>
  <si>
    <t>Datenherkunft zu Fahrzeugequipments</t>
  </si>
  <si>
    <t>ZPM40</t>
  </si>
  <si>
    <t>Massendruck Meldungen</t>
  </si>
  <si>
    <t>ZPM41</t>
  </si>
  <si>
    <t>Massendruck Aufträge</t>
  </si>
  <si>
    <t>ZPM42</t>
  </si>
  <si>
    <t>Massenpflege Partner zu Aufträgen</t>
  </si>
  <si>
    <t>ZPM50</t>
  </si>
  <si>
    <t>Arbeitspläne ändern (mehrstufig)</t>
  </si>
  <si>
    <t>ZPM52</t>
  </si>
  <si>
    <t>Arbeitspläne Plan/Ist</t>
  </si>
  <si>
    <t>ZPM55</t>
  </si>
  <si>
    <t>Anleitungen umwandeln</t>
  </si>
  <si>
    <t>ZPM56</t>
  </si>
  <si>
    <t>Zuordnen Leistungsart/Arbeitsplan</t>
  </si>
  <si>
    <t>ZPM59</t>
  </si>
  <si>
    <t>Tabellenpflege Toleranz WF Arb.plan</t>
  </si>
  <si>
    <t>ZPM60</t>
  </si>
  <si>
    <t>Stücklistengenerator (hinzufügen)</t>
  </si>
  <si>
    <t>ZPM61</t>
  </si>
  <si>
    <t>Stücklistengenerator (entfernen)</t>
  </si>
  <si>
    <t>ZPM62</t>
  </si>
  <si>
    <t>Aufbau Historie Katalogmaterialen</t>
  </si>
  <si>
    <t>ZPM63</t>
  </si>
  <si>
    <t>Aktualisieren der RV in Anl./Arb.plä</t>
  </si>
  <si>
    <t>ZPM64</t>
  </si>
  <si>
    <t>Freischaltverwaltung</t>
  </si>
  <si>
    <t>ZPM65</t>
  </si>
  <si>
    <t>Tabellenpflege T9PMWFSTRG</t>
  </si>
  <si>
    <t>ZPM66</t>
  </si>
  <si>
    <t>Stammdatenerweiterung NINJA</t>
  </si>
  <si>
    <t>ZPM70</t>
  </si>
  <si>
    <t>Tabellenpflege Serialisierung BWART</t>
  </si>
  <si>
    <t>ZPM71</t>
  </si>
  <si>
    <t>BWB PM-Kostenauswertung  S801</t>
  </si>
  <si>
    <t>ZPM73</t>
  </si>
  <si>
    <t>BWB PM-Plan. Budget/Plankosten  S803</t>
  </si>
  <si>
    <t>ZPM74</t>
  </si>
  <si>
    <t>BWB PM-Plg. Kostensammler Ist/Budget</t>
  </si>
  <si>
    <t>ZPM75</t>
  </si>
  <si>
    <t>BWB Standort und Planung  S861</t>
  </si>
  <si>
    <t>ZPM76</t>
  </si>
  <si>
    <t>BWB Objektklasse u. Hersteller  S862</t>
  </si>
  <si>
    <t>ZPM77</t>
  </si>
  <si>
    <t>Ausfallzeiten</t>
  </si>
  <si>
    <t>ZPM78</t>
  </si>
  <si>
    <t>Pflege Tabelle T9PMWEPO</t>
  </si>
  <si>
    <t>ZPM79</t>
  </si>
  <si>
    <t>Bedingungen Einzelbudgetierung</t>
  </si>
  <si>
    <t>ZPM80</t>
  </si>
  <si>
    <t>PM-Freigabe Administration der WF</t>
  </si>
  <si>
    <t>ZPM81</t>
  </si>
  <si>
    <t>Anzahl Aufträge nach Techn.Platz</t>
  </si>
  <si>
    <t>ZPM82</t>
  </si>
  <si>
    <t>Pflege Budget für IS S803</t>
  </si>
  <si>
    <t>ZPM83</t>
  </si>
  <si>
    <t>Adressdaten aus T. Platz / Equipment</t>
  </si>
  <si>
    <t>ZPM85</t>
  </si>
  <si>
    <t>Wartungspläne ändern</t>
  </si>
  <si>
    <t>ZPM86</t>
  </si>
  <si>
    <t>Tabellenpflege Mapping Lagerort - TP</t>
  </si>
  <si>
    <t>ZPM87</t>
  </si>
  <si>
    <t>Jahresleistung in Meßbelegen ändern</t>
  </si>
  <si>
    <t>ZPM88</t>
  </si>
  <si>
    <t>Pflege Tabelle T9PMABRVOR</t>
  </si>
  <si>
    <t>ZPM90</t>
  </si>
  <si>
    <t>Pflege Steuerkennzeichen zum TP</t>
  </si>
  <si>
    <t>ZPM92</t>
  </si>
  <si>
    <t>Pflege Tabelle T9PMAUFART</t>
  </si>
  <si>
    <t>ZPM93</t>
  </si>
  <si>
    <t>Status 'Abgeschlossen' setzen</t>
  </si>
  <si>
    <t>ZPM94</t>
  </si>
  <si>
    <t>Pflege Auftragsarten für IS S804</t>
  </si>
  <si>
    <t>ZPM95</t>
  </si>
  <si>
    <t>Pflege Tabelle T9PMKSTART</t>
  </si>
  <si>
    <t>ZPM96</t>
  </si>
  <si>
    <t>Pflege Tabelle T9PMIHPLGR</t>
  </si>
  <si>
    <t>ZPM97</t>
  </si>
  <si>
    <t>Pflege Tabelle T9PMARBPL</t>
  </si>
  <si>
    <t>ZPMCO01</t>
  </si>
  <si>
    <t>Ändern CO-Abr.-vorschr. zu PM-Auftr.</t>
  </si>
  <si>
    <t>ZPM_AE_EQUI</t>
  </si>
  <si>
    <t>PM: Massen-Equipmentanlage (AE)</t>
  </si>
  <si>
    <t>ZPM_FRV</t>
  </si>
  <si>
    <t>Folgerahmenvertragsnummer speichern</t>
  </si>
  <si>
    <t>ZPM_IH01</t>
  </si>
  <si>
    <t>Techn. Platz Strukturdarstellung AE</t>
  </si>
  <si>
    <t>ZPS01</t>
  </si>
  <si>
    <t>Auswertung der Bestellungen</t>
  </si>
  <si>
    <t>ZPS10</t>
  </si>
  <si>
    <t>PS Ausw.E-Proj.Erfolgsplanvergleich</t>
  </si>
  <si>
    <t>ZPS12</t>
  </si>
  <si>
    <t>Erfolgsplan nach Auftragshierarchie</t>
  </si>
  <si>
    <t>ZPS20</t>
  </si>
  <si>
    <t>Navigator - Projekt anlegen</t>
  </si>
  <si>
    <t>ZPS21</t>
  </si>
  <si>
    <t>PS: PSP ändern aus Navigator-File</t>
  </si>
  <si>
    <t>ZPS22</t>
  </si>
  <si>
    <t>Transfer Ist (SAP - Navigator)</t>
  </si>
  <si>
    <t>ZPS30</t>
  </si>
  <si>
    <t>Auswertung Aufträge zu Projekten</t>
  </si>
  <si>
    <t>ZPS31</t>
  </si>
  <si>
    <t>Download Aufträge und Projekten</t>
  </si>
  <si>
    <t>ZPS40</t>
  </si>
  <si>
    <t>ZPSBEG10</t>
  </si>
  <si>
    <t>GIMBAA Bestelldaten zu PSP</t>
  </si>
  <si>
    <t>ZPSG10</t>
  </si>
  <si>
    <t>GIMBAA: Projekt und PSP-Stammdaten</t>
  </si>
  <si>
    <t>ZPSIKG10</t>
  </si>
  <si>
    <t>Istkosten aus PSP</t>
  </si>
  <si>
    <t>ZPSTOFILE</t>
  </si>
  <si>
    <t>Daten CJI3/5 in Datei</t>
  </si>
  <si>
    <t>ZPS_ZPSA_01</t>
  </si>
  <si>
    <t>ISTK Be- und Entlastung Kum.Periode</t>
  </si>
  <si>
    <t>ZQM01</t>
  </si>
  <si>
    <t>Prüflos</t>
  </si>
  <si>
    <t>ZRE01</t>
  </si>
  <si>
    <t>Auflistung Flurstücke</t>
  </si>
  <si>
    <t>ZRE02</t>
  </si>
  <si>
    <t>Abgleich Anlage - Flurstück</t>
  </si>
  <si>
    <t>ZRE04</t>
  </si>
  <si>
    <t>Flurstücke mit Adressen</t>
  </si>
  <si>
    <t>ZRX02</t>
  </si>
  <si>
    <t>Dummy Belegung von Arbeitsplätzen</t>
  </si>
  <si>
    <t>ZRX03</t>
  </si>
  <si>
    <t>Unbesetze Planstellen</t>
  </si>
  <si>
    <t>ZSD06</t>
  </si>
  <si>
    <t>Nachdruck (Storno-) Faktura</t>
  </si>
  <si>
    <t>ZSD20</t>
  </si>
  <si>
    <t>Statusreport zum team utilities/Haus</t>
  </si>
  <si>
    <t>ZSD21</t>
  </si>
  <si>
    <t>Auswertung Faktura SD</t>
  </si>
  <si>
    <t>ZSD22</t>
  </si>
  <si>
    <t>Dauer 075er Statuswechsel</t>
  </si>
  <si>
    <t>ZSD26</t>
  </si>
  <si>
    <t>Differenz Faktura- Buchungsdatum</t>
  </si>
  <si>
    <t>ZSD28</t>
  </si>
  <si>
    <t>Kundenaufträge: Setzen CO-Status</t>
  </si>
  <si>
    <t>ZSD29</t>
  </si>
  <si>
    <t>Dauer Statuswechsel</t>
  </si>
  <si>
    <t>ZS_ALR_87013340</t>
  </si>
  <si>
    <t>ZTG01</t>
  </si>
  <si>
    <t>Monitor Transaktionsmanager</t>
  </si>
  <si>
    <t>ZTM01</t>
  </si>
  <si>
    <t>Materialreservierung  (TRM)</t>
  </si>
  <si>
    <t>ZTM03</t>
  </si>
  <si>
    <t>ZTP22</t>
  </si>
  <si>
    <t>Meldungsmanager Warte</t>
  </si>
  <si>
    <t>ZT_BWB_MELD</t>
  </si>
  <si>
    <t>Test-Transaktionsmanager(Formular)</t>
  </si>
  <si>
    <t>ZXF4</t>
  </si>
  <si>
    <t>Matchcode für GuiXT Eingabefelder</t>
  </si>
  <si>
    <t>Z_BPC_ADB_DISPLAY</t>
  </si>
  <si>
    <t>Anzeige Akquisedatenbank</t>
  </si>
  <si>
    <t>Z_BPC_ADB_DISPLAY_DH</t>
  </si>
  <si>
    <t>Anzeige ADB Digitaler Hausanschluss</t>
  </si>
  <si>
    <t>Z_MM_ABRUF</t>
  </si>
  <si>
    <t>Transaktion Abrufbestellung</t>
  </si>
  <si>
    <t>Z_MM_BANF</t>
  </si>
  <si>
    <t>Z_MM_DELETE</t>
  </si>
  <si>
    <t>Aufruf: Abrufposition löschen</t>
  </si>
  <si>
    <t>Z_MM_RVDB_03</t>
  </si>
  <si>
    <t>Vertragssuche</t>
  </si>
  <si>
    <t>Z_MM_USER</t>
  </si>
  <si>
    <t>Aufruf der Benutzermassenpflege</t>
  </si>
  <si>
    <t>Z_MM_VERT</t>
  </si>
  <si>
    <t>Transaktion Rahmenvertrag</t>
  </si>
  <si>
    <t>Z_SAST_LIST_IKS</t>
  </si>
  <si>
    <t>SAST Listen IKS Auswertung</t>
  </si>
  <si>
    <t>Langtext</t>
  </si>
  <si>
    <t>ZISEICH01_PDF</t>
  </si>
  <si>
    <t>Kundenanschreiben bei Ablauf Eichgültigkeit der PWZ/ ZIA57</t>
  </si>
  <si>
    <t>ZIS_DES_EQUI_WARRANTY</t>
  </si>
  <si>
    <t>ZPM_100_P_DES</t>
  </si>
  <si>
    <t>DES Rechtsübertragung für Debitoren</t>
  </si>
  <si>
    <t>ZIS_DES_ORDER_LIST</t>
  </si>
  <si>
    <t>Wartung Druckentwässerungsstation für IS-U GP</t>
  </si>
  <si>
    <t>ZPM_DES_EQUI_WARRANTY</t>
  </si>
  <si>
    <t>DES Rechtsübertragung für IS-U GP</t>
  </si>
  <si>
    <t>ZPM_DES_ORDER_LIST</t>
  </si>
  <si>
    <t>Wartung Druckentwässerungsstation für Debitoren</t>
  </si>
  <si>
    <t>ZPM_PRINT_NOTIFICATION</t>
  </si>
  <si>
    <t>Angebot Wechsel Sprengwasserzähler</t>
  </si>
  <si>
    <t>ZSD_100_P_ANGE</t>
  </si>
  <si>
    <t>ZSD_100_P_RECH</t>
  </si>
  <si>
    <t>Z_IS_ABL_UNMOEGLICH_XML</t>
  </si>
  <si>
    <t>Anschreiben Turnusablesung nicht möglich</t>
  </si>
  <si>
    <t>Z_IS_ABWB_ARCHIV_PDF</t>
  </si>
  <si>
    <t>Archivierung aus WF Ausbuchung/Wertberichtigung</t>
  </si>
  <si>
    <t>Z_IS_FORMS_ANSCHREIBEN</t>
  </si>
  <si>
    <t>Kundenanschreiben "Ablauf PWZ-Eichgültigkeit"</t>
  </si>
  <si>
    <t>Kundenanschreiben "Industrie-Fragebogen"</t>
  </si>
  <si>
    <t>Kundenanschreiben "KFZ-Fragebogen"</t>
  </si>
  <si>
    <t>Kundenanschreiben "PZW-Stände"</t>
  </si>
  <si>
    <t>Kundenanschreiben "Turnusablesung nicht möglich"</t>
  </si>
  <si>
    <t>Kundenanschreiben "Vollmacht Aktualisierung"</t>
  </si>
  <si>
    <t>Kundenanschreiben "Vollmacht Erinnerung"</t>
  </si>
  <si>
    <t>Kundenanschreiben "Vollmacht Nachprüfung"</t>
  </si>
  <si>
    <t>Kundenanschreiben "Mehrfach geschätzter Zählerstand"</t>
  </si>
  <si>
    <t>Z_IS_MF_GESCHAETZT_PDF</t>
  </si>
  <si>
    <t>Kundenanschreiben-mehrf_geschaetzt</t>
  </si>
  <si>
    <t>Z_IS_SLDCMN_ARCHIV_PDF</t>
  </si>
  <si>
    <t>Stundung</t>
  </si>
  <si>
    <t>Anschreiben SEPA-Mandat</t>
  </si>
  <si>
    <t>Z_SEPA_MANDATE_PRINT_PDF</t>
  </si>
  <si>
    <t>ZIS_100_A_BANK_MAINTAIN</t>
  </si>
  <si>
    <t>Bankdatenänderung</t>
  </si>
  <si>
    <t>ZIS_100_A_CANCEL</t>
  </si>
  <si>
    <t>Kündigungsschreiben</t>
  </si>
  <si>
    <t>ZIS_100_A_COLLECT</t>
  </si>
  <si>
    <t>Internes Dokument Inkasso</t>
  </si>
  <si>
    <t>ZIS_100_A_DUNNING</t>
  </si>
  <si>
    <t>ZIS_100_A_INSTPLAN</t>
  </si>
  <si>
    <t>Ratenplan</t>
  </si>
  <si>
    <t>ZIS_100_A_INTEREST</t>
  </si>
  <si>
    <t>Säumniszuschläge</t>
  </si>
  <si>
    <t>ZIS_100_A_METER_ESTIMATE</t>
  </si>
  <si>
    <t>Schätzanschreiben</t>
  </si>
  <si>
    <t>ZIS_100_A_METER_READING_LTR</t>
  </si>
  <si>
    <t>Selbstablesebrief</t>
  </si>
  <si>
    <t>ZIS_100_A_METER_READING_LTR_P</t>
  </si>
  <si>
    <t>Selbstablesebrief - PWZ / Schacht</t>
  </si>
  <si>
    <t>ZIS_100_A_METER_READING_LTR_S</t>
  </si>
  <si>
    <t>Selbstablesebrief - Standrohr</t>
  </si>
  <si>
    <t>ZIS_100_A_METER_READING_REM</t>
  </si>
  <si>
    <t>Erinnerungsschreiben Ablesung</t>
  </si>
  <si>
    <t>ZIS_100_A_METER_READING_REM_P</t>
  </si>
  <si>
    <t>Erinnerungsschreiben Ablesung - PWZ / Schacht</t>
  </si>
  <si>
    <t>ZIS_100_A_METER_READING_REM_S</t>
  </si>
  <si>
    <t>Erinnerungsschreiben Ablesung - Standrohr</t>
  </si>
  <si>
    <t>ZIS_100_A_PAYMENT_PLAN</t>
  </si>
  <si>
    <t>Mitteilung Abschlagsplanaenderung</t>
  </si>
  <si>
    <t>ZIS_100_A_RECH</t>
  </si>
  <si>
    <t>IS-U Rechnung</t>
  </si>
  <si>
    <t>ZIS_100_A_RECH_SL</t>
  </si>
  <si>
    <t>IS-U Rechnung Schönerlinde</t>
  </si>
  <si>
    <t>ZIS_100_A_RETURN</t>
  </si>
  <si>
    <t>ZIS_100_A_WELCOME</t>
  </si>
  <si>
    <t>Begrüßungsschreiben</t>
  </si>
  <si>
    <t>Master</t>
  </si>
  <si>
    <t>Teilprojekte</t>
  </si>
  <si>
    <t>Kürzel</t>
  </si>
  <si>
    <t>Finanzen</t>
  </si>
  <si>
    <t>Instandhaltung</t>
  </si>
  <si>
    <t>Beschaffung</t>
  </si>
  <si>
    <t>Hauptleistung</t>
  </si>
  <si>
    <t>Nebenleistungen</t>
  </si>
  <si>
    <t>Berechtigung</t>
  </si>
  <si>
    <t>Prepare-Phase: Ergebnisse UX-Journey und Festlegung Scope</t>
  </si>
  <si>
    <t>Qualitätssicherung</t>
  </si>
  <si>
    <t>falscher Subprozess</t>
  </si>
  <si>
    <t>Anfangszeile</t>
  </si>
  <si>
    <t>Endzeile</t>
  </si>
  <si>
    <t>Hauptprozess anderes TP</t>
  </si>
  <si>
    <t>Sender</t>
  </si>
  <si>
    <t>Namespace</t>
  </si>
  <si>
    <t>SenderServiceInterface</t>
  </si>
  <si>
    <t>Receiver</t>
  </si>
  <si>
    <t>http://bwb.de/external/outbound</t>
  </si>
  <si>
    <t>SI_XXX_GET_USER_ROLES_SO</t>
  </si>
  <si>
    <t>http://bwb.de/lana</t>
  </si>
  <si>
    <t>SI_LANA_IORDER_MASTERDATA_SO</t>
  </si>
  <si>
    <t>SI_LANA_PURCHASEORDER_HEADERS_SO</t>
  </si>
  <si>
    <t>SI_LANA_PURCHASEORDER_ITEMS_SO</t>
  </si>
  <si>
    <t>SI_XXX_GET_GP_PRE_SO</t>
  </si>
  <si>
    <t>urn:bwb.de:co:ass</t>
  </si>
  <si>
    <t>SI_COSTACTPLN_SO</t>
  </si>
  <si>
    <t>SI_FINANPLN_SO</t>
  </si>
  <si>
    <t>SI_IOLIST_SA</t>
  </si>
  <si>
    <t>SI_MATERIAL_AVAIL_SA</t>
  </si>
  <si>
    <t>SI_MATERIAL_GD_SA</t>
  </si>
  <si>
    <t>SI_READ_TEXT_SA</t>
  </si>
  <si>
    <t>SI_RESERVATION_GD_SA</t>
  </si>
  <si>
    <t>SI_RESERVATION_GL_SA</t>
  </si>
  <si>
    <t>SI_XXX_GET_FDOC_ITEMS_SO</t>
  </si>
  <si>
    <t>SI_XXX_GET_GL_ACC_DATA_SO</t>
  </si>
  <si>
    <t>SI_XXX_GET_HI_INVOICES_BY_IORDER_SO</t>
  </si>
  <si>
    <t>SI_XXX_GET_INVOICE_HISTORY_SO</t>
  </si>
  <si>
    <t>SI_XXX_GET_INVOICES_BY_IORDER_SO</t>
  </si>
  <si>
    <t>SI_XXX_GET_IORDER_ACT_COSTS_SO</t>
  </si>
  <si>
    <t>SI_XXX_GET_IORDER_DATA_SO</t>
  </si>
  <si>
    <t>SI_XXX_GET_PORDERS_ASSIGNMENT_SO</t>
  </si>
  <si>
    <t>SI_XXX_GET_PORDERS_BY_IORDER_SO</t>
  </si>
  <si>
    <t>SI_XXX_POST_ACT_ALLOC_SO</t>
  </si>
  <si>
    <t>SI_XXX_POST_IORDER_BUDGET_SO</t>
  </si>
  <si>
    <t>SI_XXX_POST_IORDER_SPEC_CHANGE_SO</t>
  </si>
  <si>
    <t>SI_XXX_POST_PRIM_COST_PLAN_SO</t>
  </si>
  <si>
    <t>SI_XXX_SET_INVOICE_INCOMING_SO</t>
  </si>
  <si>
    <t>SI_XXX_SET_INVOICE_OUTGOING_SO</t>
  </si>
  <si>
    <t>SI_YTM_IMPORT_SA</t>
  </si>
  <si>
    <t>http://bwb.de/bant</t>
  </si>
  <si>
    <t>SI_BA_ILV_DATA_INPUT_AO</t>
  </si>
  <si>
    <t>urn:sap-com:document:sap:rfc:functions</t>
  </si>
  <si>
    <t>/HOAG/BPI_AA_INTERFACE_DATEN</t>
  </si>
  <si>
    <t>/HOAG/BPI_AA_INTERFACE_PA</t>
  </si>
  <si>
    <t>urn:bwb.de:fi:ab</t>
  </si>
  <si>
    <t>SI_BPI_DOCUMENT_SO</t>
  </si>
  <si>
    <t>SI_BPI_INTERFACE_SO</t>
  </si>
  <si>
    <t>SI_XXX_GET_IORDER_GENERIC_SO</t>
  </si>
  <si>
    <t>SI_XXX_SET_AWARD_ENTRY_SO</t>
  </si>
  <si>
    <t>SI_XXX_SET_PORDERS_ENH_SO</t>
  </si>
  <si>
    <t>SI_XXX_GET_DEVICE_DETAIL_SO</t>
  </si>
  <si>
    <t>SI_XXX_GET_EQUI_4_AUFNR_KOSTL_SO</t>
  </si>
  <si>
    <t>SI_XXX_GET_EQUI_BY_LICENCE_SO</t>
  </si>
  <si>
    <t>SI_XXX_GET_MM_MAT_DOC_YEAR_SO</t>
  </si>
  <si>
    <t>SI_XXX_GET_TECH_OBJ_BY_DOCID_SO</t>
  </si>
  <si>
    <t>SI_XXX_GET_VKONTO_ADDRESS_SO</t>
  </si>
  <si>
    <t>SI_XXX_INSERT_ARCHIVE_CONNECTION_SO</t>
  </si>
  <si>
    <t>SI_XXX_SET_IS_ARCHIVE_DATA_SO</t>
  </si>
  <si>
    <t>SI_XXX_SET_IS_DOC_ARCHIVE_DATA_SO</t>
  </si>
  <si>
    <t>SI_XXX_SET_SD_ARCHIVE_DATA_SO</t>
  </si>
  <si>
    <t>SI_XXX_START_SEEAG_IC_SO</t>
  </si>
  <si>
    <t>SI_XXX_GET_COSTCENTER_DATA_SO</t>
  </si>
  <si>
    <t>SI_XXX_GET_COSTCENTER_LIST_SO</t>
  </si>
  <si>
    <t>SI_XXX_GET_GL_ACC_ITEMS_SO</t>
  </si>
  <si>
    <t>SI_XXX_GET_ADDRESS_INV_REC_BY_ASSET_SO</t>
  </si>
  <si>
    <t>SI_XXX_GET_ASSET_BY_CONNOBJ_SO</t>
  </si>
  <si>
    <t>SI_XXX_GET_FACTS_ADDRESS_EXT_SO</t>
  </si>
  <si>
    <t>SI_XXX_GET_FACTS_ADDRESS_SO</t>
  </si>
  <si>
    <t>SI_XXX_GET_PAR_ASSETS_BY_ASSET_SO</t>
  </si>
  <si>
    <t>urn:bwb.de:pi:kube_sd_cs:2a</t>
  </si>
  <si>
    <t>SI_ANSCHLUSS_VKONT_SO</t>
  </si>
  <si>
    <t>SI_ISUFINDER_SO</t>
  </si>
  <si>
    <t>SI_KUBE_START_VM_SO</t>
  </si>
  <si>
    <t>SI_VKONT_SO</t>
  </si>
  <si>
    <t>SI_XXX_CREATE_VM_SO</t>
  </si>
  <si>
    <t>SI_XXX_GET_ISU_DATA_BY_SP_SO</t>
  </si>
  <si>
    <t>SI_XXX_GET_VKONTO_BY_EQUI_SO</t>
  </si>
  <si>
    <t>SI_XXX_GET_VKONTO_DATA_SO</t>
  </si>
  <si>
    <t>SI_XXX_POST_CUSTOMER_FORMS_SO</t>
  </si>
  <si>
    <t>http://bwb.de:mm:emats</t>
  </si>
  <si>
    <t>SI_EMATS_GET_ROLE_SO</t>
  </si>
  <si>
    <t>urn:bwb.de:is:selma</t>
  </si>
  <si>
    <t>SI_SELMA_SO</t>
  </si>
  <si>
    <t>SI_XXX_GET_VENDOR_DETAILS_SO</t>
  </si>
  <si>
    <t>urn:sap-com:document:sap:idoc:messages</t>
  </si>
  <si>
    <t>COSMAS.COSMAS01</t>
  </si>
  <si>
    <t>http://bwb.de/mops</t>
  </si>
  <si>
    <t>SI_ERP_CREATE_PROCESS_INSTANCE_AO</t>
  </si>
  <si>
    <t>urn:bwb.de:is:edir</t>
  </si>
  <si>
    <t>SI_SAP_USER_DELETE_SO</t>
  </si>
  <si>
    <t>Z_BC_DMS_GET_IDS</t>
  </si>
  <si>
    <t>Z_BC_DMS_GETCONTENT</t>
  </si>
  <si>
    <t>Z_FI_ANL_MAIL</t>
  </si>
  <si>
    <t>Z_IS_EPRI_EXCHANGE_SEND_2_PI</t>
  </si>
  <si>
    <t>Z_MM_EMATS_INVITE</t>
  </si>
  <si>
    <t>Z_PI_CO_FINAN</t>
  </si>
  <si>
    <t>Z_PI_PM_ORDER</t>
  </si>
  <si>
    <t>Z_PI_PM_SMART_LISA</t>
  </si>
  <si>
    <t>Z_SD_TUHAV_HAVORG_SEND</t>
  </si>
  <si>
    <t>Z_UMC_CUSTOM_MOPS_CREATE_ETW</t>
  </si>
  <si>
    <t>ZCONTR_AI.ORDERS05.ZORDERS05_AI</t>
  </si>
  <si>
    <t>ZCREMAS_AI.CREMAS06.ZCREMAS06_AI</t>
  </si>
  <si>
    <t>ZFI_BAPI_PRIMO_INVO_PI_CORR</t>
  </si>
  <si>
    <t>ZFI_BAPI_PRIMO_INVO_PI_START</t>
  </si>
  <si>
    <t>ZFI_BAPI_PRIMO_USR_PI_START</t>
  </si>
  <si>
    <t>ZIS_RFC_FORMS_DATA</t>
  </si>
  <si>
    <t>ZORDERS_AI.ORDERS05.ZORDERS05_AI</t>
  </si>
  <si>
    <t>ZPM_ZWS_SEND_PI</t>
  </si>
  <si>
    <t>ZREQOTE_AI.ORDERS05.ZORDERS05_AI</t>
  </si>
  <si>
    <t>SI_ERP_ILV_DATA_OUTPUT_AO</t>
  </si>
  <si>
    <t>SI_XXX_SET_ACT_CONSTR_DATA_SO</t>
  </si>
  <si>
    <t>SI_XXX_CREATE_NOTIFICATION_SO</t>
  </si>
  <si>
    <t>SI_XXX_CREATE_OPERATION_SO</t>
  </si>
  <si>
    <t>SI_XXX_GET_EQUI_DATA_SO</t>
  </si>
  <si>
    <t>SI_XXX_GET_FUNCLOC_LIST_SO</t>
  </si>
  <si>
    <t>SI_XXX_GET_FUNCLOC_STRUCLIST_SO</t>
  </si>
  <si>
    <t>SI_XXX_GET_IORDER_DATA_SPEC_SO</t>
  </si>
  <si>
    <t>SI_XXX_GET_IORDER_LIST_SPEC_SO</t>
  </si>
  <si>
    <t>SI_XXX_GET_MAINT_SCHED_LIST_SO</t>
  </si>
  <si>
    <t>SI_XXX_GET_NOTIF_BY_EQUI_SO</t>
  </si>
  <si>
    <t>SI_XXX_GET_NOTIF_DETAILS_SO</t>
  </si>
  <si>
    <t>SI_XXX_GET_NOTIF_LIST_SO</t>
  </si>
  <si>
    <t>SI_XXX_GET_PMORDER_DATA_SO</t>
  </si>
  <si>
    <t>SI_XXX_GET_PMORDER_OPER_SO</t>
  </si>
  <si>
    <t>SI_XXX_POST_STAT_KEY_FIG_SO</t>
  </si>
  <si>
    <t>SI_XXX_SET_CONF_PMORDER_SO</t>
  </si>
  <si>
    <t>http://bwb.de/process</t>
  </si>
  <si>
    <t>SI_BPM_APP_PROCESS_SO</t>
  </si>
  <si>
    <t>SI_BPM_USER_ASSIGN_ROLES_SO</t>
  </si>
  <si>
    <t>SI_BPM_USER_CREATE_CONTACTPERS_SO</t>
  </si>
  <si>
    <t>SI_BPM_USER_CREATE_SO</t>
  </si>
  <si>
    <t>SI_BPM_USER_LINK_GUID_VENDOR_SO</t>
  </si>
  <si>
    <t>SI_BPM_USER_USER_DELETE_SO</t>
  </si>
  <si>
    <t>http://bwb.de/ERA</t>
  </si>
  <si>
    <t>SI_BPM_SEND_INVOICE_RESPONSE_SO</t>
  </si>
  <si>
    <t>SI_BPM_SET_STATUS_SO</t>
  </si>
  <si>
    <t>SI_BPM_USER_CHECK_DIFF_INV_REC_SO</t>
  </si>
  <si>
    <t>SI_BPM_USER_CONTACT_SO</t>
  </si>
  <si>
    <t>SI_BPM_USER_DELETE_SO</t>
  </si>
  <si>
    <t>SI_BPM_USER_EMAIL_CHANGE_SO</t>
  </si>
  <si>
    <t>SI_BPM_USER_EMAIL_SEARCH_SO</t>
  </si>
  <si>
    <t>SI_BPM_USER_GP_LINK_SO</t>
  </si>
  <si>
    <t>SI_BPM_USER_SET_DIFF_INV_REC_SO</t>
  </si>
  <si>
    <t>SI_BPM_USER_VK_DELY_TYPE_SO</t>
  </si>
  <si>
    <t>http://bwb.de/fi/primo</t>
  </si>
  <si>
    <t>SI_BPM_DC_STATUS_SO</t>
  </si>
  <si>
    <t>SI_BPM_PC_CHECKDOCUMENT_SO</t>
  </si>
  <si>
    <t>SI_BPM_PC_POSTDOCUMENT_SO</t>
  </si>
  <si>
    <t>SI_BPM_PC_STATUS_SO</t>
  </si>
  <si>
    <t>SI_BPM_PO_CHECKDOCUMENT_SO</t>
  </si>
  <si>
    <t>SI_BPM_PO_EQUIPMENT_SO</t>
  </si>
  <si>
    <t>SI_BPM_PO_POSTDOCUMENT_SO</t>
  </si>
  <si>
    <t>SI_BPM_PO_STATUS_M1_SO</t>
  </si>
  <si>
    <t>SI_BPM_PO_STATUS_SO</t>
  </si>
  <si>
    <t>SI_BPM_PO_USERDETAIL_SO</t>
  </si>
  <si>
    <t>Anzahl Einträge gesamt</t>
  </si>
  <si>
    <t>erzeugter Name</t>
  </si>
  <si>
    <t>Wo ist Mandant 100</t>
  </si>
  <si>
    <r>
      <t xml:space="preserve">Hauptprozess
</t>
    </r>
    <r>
      <rPr>
        <i/>
        <sz val="9"/>
        <color theme="1"/>
        <rFont val="Calibri"/>
        <family val="2"/>
        <scheme val="minor"/>
      </rPr>
      <t>(Pflichtauswahl)</t>
    </r>
  </si>
  <si>
    <r>
      <t xml:space="preserve">Subprozess
</t>
    </r>
    <r>
      <rPr>
        <i/>
        <sz val="9"/>
        <color theme="1"/>
        <rFont val="Calibri"/>
        <family val="2"/>
        <scheme val="minor"/>
      </rPr>
      <t>(optionale Auswahl)</t>
    </r>
  </si>
  <si>
    <r>
      <t xml:space="preserve">Verantwortliches TP
</t>
    </r>
    <r>
      <rPr>
        <i/>
        <sz val="9"/>
        <color theme="1"/>
        <rFont val="Calibri"/>
        <family val="2"/>
        <scheme val="minor"/>
      </rPr>
      <t>(automatisch)</t>
    </r>
  </si>
  <si>
    <r>
      <t xml:space="preserve">Lfd Nr.
</t>
    </r>
    <r>
      <rPr>
        <i/>
        <sz val="9"/>
        <color theme="1"/>
        <rFont val="Calibri"/>
        <family val="2"/>
        <scheme val="minor"/>
      </rPr>
      <t>(automatisch)</t>
    </r>
  </si>
  <si>
    <r>
      <t xml:space="preserve">SAP-Modul
</t>
    </r>
    <r>
      <rPr>
        <i/>
        <sz val="9"/>
        <color theme="1"/>
        <rFont val="Calibri"/>
        <family val="2"/>
        <scheme val="minor"/>
      </rPr>
      <t>(Pflichtauswahl)</t>
    </r>
  </si>
  <si>
    <r>
      <t xml:space="preserve">Verwendete Transaktion </t>
    </r>
    <r>
      <rPr>
        <i/>
        <sz val="9"/>
        <color theme="1"/>
        <rFont val="Calibri"/>
        <family val="2"/>
        <scheme val="minor"/>
      </rPr>
      <t>(Pflichtauswahl)</t>
    </r>
  </si>
  <si>
    <r>
      <t xml:space="preserve">Prozessschritt / Funktionsname </t>
    </r>
    <r>
      <rPr>
        <i/>
        <sz val="9"/>
        <color theme="1"/>
        <rFont val="Calibri"/>
        <family val="2"/>
        <scheme val="minor"/>
      </rPr>
      <t>(Freitext - Pflicht)</t>
    </r>
  </si>
  <si>
    <r>
      <t xml:space="preserve">Verwendete 
Fiori App </t>
    </r>
    <r>
      <rPr>
        <i/>
        <sz val="9"/>
        <color theme="1"/>
        <rFont val="Calibri"/>
        <family val="2"/>
        <scheme val="minor"/>
      </rPr>
      <t>(Freitext - optional)</t>
    </r>
  </si>
  <si>
    <r>
      <t xml:space="preserve">Z-Entwicklung zur Transaktion
</t>
    </r>
    <r>
      <rPr>
        <i/>
        <sz val="9"/>
        <color theme="1"/>
        <rFont val="Calibri"/>
        <family val="2"/>
        <scheme val="minor"/>
      </rPr>
      <t>(Freitext - optional)</t>
    </r>
  </si>
  <si>
    <r>
      <t xml:space="preserve">Verwendetes Addon
</t>
    </r>
    <r>
      <rPr>
        <i/>
        <sz val="9"/>
        <color theme="1"/>
        <rFont val="Calibri"/>
        <family val="2"/>
        <scheme val="minor"/>
      </rPr>
      <t>(Freitext - optional)</t>
    </r>
  </si>
  <si>
    <r>
      <t xml:space="preserve">Zugehörige Transaktionen </t>
    </r>
    <r>
      <rPr>
        <i/>
        <sz val="9"/>
        <color theme="1"/>
        <rFont val="Calibri"/>
        <family val="2"/>
        <scheme val="minor"/>
      </rPr>
      <t>(Freitext - optional)</t>
    </r>
  </si>
  <si>
    <t>Module</t>
  </si>
  <si>
    <t>CO</t>
  </si>
  <si>
    <t>FI-AA</t>
  </si>
  <si>
    <t>MM</t>
  </si>
  <si>
    <t>SD</t>
  </si>
  <si>
    <t>CS</t>
  </si>
  <si>
    <t>PM</t>
  </si>
  <si>
    <t>PS</t>
  </si>
  <si>
    <t>IM</t>
  </si>
  <si>
    <r>
      <t xml:space="preserve">Priorität
</t>
    </r>
    <r>
      <rPr>
        <i/>
        <sz val="9"/>
        <color theme="1"/>
        <rFont val="Calibri"/>
        <family val="2"/>
        <scheme val="minor"/>
      </rPr>
      <t>(Pflichtauswahl)</t>
    </r>
  </si>
  <si>
    <r>
      <t xml:space="preserve">Anmerkungen
</t>
    </r>
    <r>
      <rPr>
        <i/>
        <sz val="9"/>
        <color theme="1"/>
        <rFont val="Calibri"/>
        <family val="2"/>
        <scheme val="minor"/>
      </rPr>
      <t>(Freitext - optional)</t>
    </r>
  </si>
  <si>
    <t>Must-have</t>
  </si>
  <si>
    <t>Should-have</t>
  </si>
  <si>
    <t>Could-have</t>
  </si>
  <si>
    <t>Prioritäten</t>
  </si>
  <si>
    <t>Vorhanden?</t>
  </si>
  <si>
    <t>ja</t>
  </si>
  <si>
    <t>nein</t>
  </si>
  <si>
    <r>
      <t xml:space="preserve">Org Management Relevanz
</t>
    </r>
    <r>
      <rPr>
        <i/>
        <sz val="9"/>
        <color theme="1"/>
        <rFont val="Calibri"/>
        <family val="2"/>
        <scheme val="minor"/>
      </rPr>
      <t>(Pflichtauswahl)</t>
    </r>
  </si>
  <si>
    <r>
      <t xml:space="preserve">Art des Outputs
</t>
    </r>
    <r>
      <rPr>
        <i/>
        <sz val="9"/>
        <color theme="1"/>
        <rFont val="Calibri"/>
        <family val="2"/>
        <scheme val="minor"/>
      </rPr>
      <t>(Pflichtauswahl)</t>
    </r>
  </si>
  <si>
    <r>
      <t xml:space="preserve">Verwendetes Formular
</t>
    </r>
    <r>
      <rPr>
        <i/>
        <sz val="9"/>
        <color theme="1"/>
        <rFont val="Calibri"/>
        <family val="2"/>
        <scheme val="minor"/>
      </rPr>
      <t>(Auswahl falls relevant)</t>
    </r>
  </si>
  <si>
    <r>
      <t xml:space="preserve">Digital signiert
</t>
    </r>
    <r>
      <rPr>
        <i/>
        <sz val="9"/>
        <color theme="1"/>
        <rFont val="Calibri"/>
        <family val="2"/>
        <scheme val="minor"/>
      </rPr>
      <t>(Pflichtauswahl)</t>
    </r>
  </si>
  <si>
    <t>Outputs</t>
  </si>
  <si>
    <t>Mail</t>
  </si>
  <si>
    <t>XML</t>
  </si>
  <si>
    <t>keiner</t>
  </si>
  <si>
    <t>weiterer</t>
  </si>
  <si>
    <t>Interfaces</t>
  </si>
  <si>
    <t>Fiori</t>
  </si>
  <si>
    <t>GUI</t>
  </si>
  <si>
    <t>GUI4HTML</t>
  </si>
  <si>
    <r>
      <t xml:space="preserve">Feinkonzept relevant?
</t>
    </r>
    <r>
      <rPr>
        <i/>
        <sz val="9"/>
        <color theme="1"/>
        <rFont val="Calibri"/>
        <family val="2"/>
        <scheme val="minor"/>
      </rPr>
      <t>(Pflichtauswahl)</t>
    </r>
  </si>
  <si>
    <r>
      <t xml:space="preserve">Grobkonzept relevant?
</t>
    </r>
    <r>
      <rPr>
        <i/>
        <sz val="9"/>
        <color theme="1"/>
        <rFont val="Calibri"/>
        <family val="2"/>
        <scheme val="minor"/>
      </rPr>
      <t>(Pflichtauswahl)</t>
    </r>
  </si>
  <si>
    <r>
      <t xml:space="preserve">SOLL User Interface
</t>
    </r>
    <r>
      <rPr>
        <i/>
        <sz val="9"/>
        <color theme="1"/>
        <rFont val="Calibri"/>
        <family val="2"/>
        <scheme val="minor"/>
      </rPr>
      <t>(Pflichtauswahl)</t>
    </r>
  </si>
  <si>
    <r>
      <t xml:space="preserve">Ermittelte SAP Best Practices / Scope Item
</t>
    </r>
    <r>
      <rPr>
        <i/>
        <sz val="9"/>
        <color theme="1"/>
        <rFont val="Calibri"/>
        <family val="2"/>
        <scheme val="minor"/>
      </rPr>
      <t>(Freitext - optional)</t>
    </r>
  </si>
  <si>
    <r>
      <t xml:space="preserve">Neue Transaktion
</t>
    </r>
    <r>
      <rPr>
        <i/>
        <sz val="9"/>
        <color theme="1"/>
        <rFont val="Calibri"/>
        <family val="2"/>
        <scheme val="minor"/>
      </rPr>
      <t>(Freitext falls relevant)</t>
    </r>
  </si>
  <si>
    <r>
      <t xml:space="preserve">Änderungen in S/4HANA?
</t>
    </r>
    <r>
      <rPr>
        <i/>
        <sz val="9"/>
        <color theme="1"/>
        <rFont val="Calibri"/>
        <family val="2"/>
        <scheme val="minor"/>
      </rPr>
      <t>(Auswahl falls relevant)</t>
    </r>
  </si>
  <si>
    <r>
      <t xml:space="preserve">Re-Factoring der Eigenentwicklung
</t>
    </r>
    <r>
      <rPr>
        <i/>
        <sz val="9"/>
        <color theme="1"/>
        <rFont val="Calibri"/>
        <family val="2"/>
        <scheme val="minor"/>
      </rPr>
      <t>(Auswahl falls relevant)</t>
    </r>
  </si>
  <si>
    <r>
      <t xml:space="preserve">Schnittstelle S/4 fähig? </t>
    </r>
    <r>
      <rPr>
        <i/>
        <sz val="9"/>
        <color theme="1"/>
        <rFont val="Calibri"/>
        <family val="2"/>
        <scheme val="minor"/>
      </rPr>
      <t>(Auswahl falls relevant)</t>
    </r>
  </si>
  <si>
    <r>
      <t xml:space="preserve">(Neue) Fiori App
</t>
    </r>
    <r>
      <rPr>
        <i/>
        <sz val="9"/>
        <color theme="1"/>
        <rFont val="Calibri"/>
        <family val="2"/>
        <scheme val="minor"/>
      </rPr>
      <t>(Freitext falls relevant)</t>
    </r>
  </si>
  <si>
    <r>
      <t xml:space="preserve">Verwendete Schnittstelle
</t>
    </r>
    <r>
      <rPr>
        <i/>
        <sz val="9"/>
        <color theme="1"/>
        <rFont val="Calibri"/>
        <family val="2"/>
        <scheme val="minor"/>
      </rPr>
      <t>(optionale Auswahl)</t>
    </r>
  </si>
  <si>
    <r>
      <t xml:space="preserve">Zuordnung Subprozess </t>
    </r>
    <r>
      <rPr>
        <i/>
        <sz val="9"/>
        <color theme="1"/>
        <rFont val="Calibri"/>
        <family val="2"/>
        <scheme val="minor"/>
      </rPr>
      <t>(Subprozess gehört zu anderem Hauptprozess)</t>
    </r>
  </si>
  <si>
    <r>
      <t xml:space="preserve">Zuordnung Hauptprozess
</t>
    </r>
    <r>
      <rPr>
        <i/>
        <sz val="9"/>
        <color theme="1"/>
        <rFont val="Calibri"/>
        <family val="2"/>
        <scheme val="minor"/>
      </rPr>
      <t>(Hauptprozess gehört zu anderem TP)</t>
    </r>
  </si>
  <si>
    <t>leeres Pflichtfeld Discover</t>
  </si>
  <si>
    <t>leeres Pflichtfeld Prepare</t>
  </si>
  <si>
    <r>
      <t xml:space="preserve">Pflichtfeld nicht gefüllt
</t>
    </r>
    <r>
      <rPr>
        <i/>
        <sz val="9"/>
        <color theme="1"/>
        <rFont val="Calibri"/>
        <family val="2"/>
        <scheme val="minor"/>
      </rPr>
      <t>(in der Phase Discover)</t>
    </r>
  </si>
  <si>
    <r>
      <t xml:space="preserve">Pflichtfeld nicht gefüllt
</t>
    </r>
    <r>
      <rPr>
        <i/>
        <sz val="9"/>
        <color theme="1"/>
        <rFont val="Calibri"/>
        <family val="2"/>
        <scheme val="minor"/>
      </rPr>
      <t>(in der Phase Prepare)</t>
    </r>
  </si>
  <si>
    <t>SAP CRM</t>
  </si>
  <si>
    <t>SAP Gateway</t>
  </si>
  <si>
    <t>FI-CA</t>
  </si>
  <si>
    <t>RE-FX</t>
  </si>
  <si>
    <t>RE-LUM</t>
  </si>
  <si>
    <t>IS-U</t>
  </si>
  <si>
    <t>CO-PA</t>
  </si>
  <si>
    <t>FI-AR</t>
  </si>
  <si>
    <t>QM</t>
  </si>
  <si>
    <t>HR-OM</t>
  </si>
  <si>
    <t>LO</t>
  </si>
  <si>
    <t>AC</t>
  </si>
  <si>
    <t>EC</t>
  </si>
  <si>
    <t>CO-PC</t>
  </si>
  <si>
    <t>PP</t>
  </si>
  <si>
    <t>LE</t>
  </si>
  <si>
    <t>PA</t>
  </si>
  <si>
    <t>CIC</t>
  </si>
  <si>
    <t>SCM</t>
  </si>
  <si>
    <t>FI-AP</t>
  </si>
  <si>
    <t>FI-GL</t>
  </si>
  <si>
    <t>Abwasserdruckleitungen instandsetzen</t>
  </si>
  <si>
    <t>Kanalnetz instandhalten</t>
  </si>
  <si>
    <t>Rohrnetz instandhalten</t>
  </si>
  <si>
    <t>Wartungsplanung erstellen</t>
  </si>
  <si>
    <t>Stammdatenpflege technische Objekte durchführen</t>
  </si>
  <si>
    <t>Zeitrückmeldungen verwalten</t>
  </si>
  <si>
    <t>Störung beseitigen</t>
  </si>
  <si>
    <t>geplante Außerbetriebnahme und Instandsetzung durchführen</t>
  </si>
  <si>
    <t>Zuarbeit zur Investitionsmaßnahme leisten</t>
  </si>
  <si>
    <t>Instandsetzung aus Wartungsplan durchführen</t>
  </si>
  <si>
    <t>Kalibrierung durchführen</t>
  </si>
  <si>
    <t>Aufarbeitungsauftrag durchführen</t>
  </si>
  <si>
    <t>Laborleistungen durchführen</t>
  </si>
  <si>
    <t>Tätigkeitsmeldung erfassen</t>
  </si>
  <si>
    <t>Reporting Anlagenmanagement</t>
  </si>
  <si>
    <t>Anfrage bearbeiten</t>
  </si>
  <si>
    <t>Angebot erstellen</t>
  </si>
  <si>
    <t>Vertrag schließen</t>
  </si>
  <si>
    <t>Abrechnung &amp; Faktura im SD/Service</t>
  </si>
  <si>
    <t>Buchung &amp; Forderungsrealisierung Nebenleistung</t>
  </si>
  <si>
    <t>Bestellanforderung</t>
  </si>
  <si>
    <t>Rahmenvertragsmanagement</t>
  </si>
  <si>
    <t>Anfrage / Angebot</t>
  </si>
  <si>
    <t>Vergabe (Veröffentlichung)</t>
  </si>
  <si>
    <t>Logistik Rechnungsprüfung</t>
  </si>
  <si>
    <t>Liquiditätsplanung</t>
  </si>
  <si>
    <t>Finanzierung verwalten</t>
  </si>
  <si>
    <t>Planung und Prognose durchführen</t>
  </si>
  <si>
    <t>Monats- und Jahresabschluss</t>
  </si>
  <si>
    <t>Konzernkonsolidierung</t>
  </si>
  <si>
    <t>Ablesung</t>
  </si>
  <si>
    <t>Abrechnung &amp; Faktura im IS-U</t>
  </si>
  <si>
    <t>Buchung &amp; Forderungsrealisierung Hauptleistung</t>
  </si>
  <si>
    <t>Stammdaten pflegen</t>
  </si>
  <si>
    <t>Kundenwechselprozesse</t>
  </si>
  <si>
    <t>HANA0110</t>
  </si>
  <si>
    <t>HANA0120</t>
  </si>
  <si>
    <t>HANA0121</t>
  </si>
  <si>
    <t>HANA0122</t>
  </si>
  <si>
    <t>HANA0123</t>
  </si>
  <si>
    <t>HANA0130</t>
  </si>
  <si>
    <t>HANA0140</t>
  </si>
  <si>
    <t>HANA0141</t>
  </si>
  <si>
    <t>HANA0142</t>
  </si>
  <si>
    <t>HANA0150</t>
  </si>
  <si>
    <t>HANA0151</t>
  </si>
  <si>
    <t>HANA0152</t>
  </si>
  <si>
    <t>HANA0160</t>
  </si>
  <si>
    <t>HANA0161</t>
  </si>
  <si>
    <t>HANA0163</t>
  </si>
  <si>
    <t>HANA0164</t>
  </si>
  <si>
    <t>HANA0165</t>
  </si>
  <si>
    <t>HANA0166</t>
  </si>
  <si>
    <t>HANA0167</t>
  </si>
  <si>
    <t>HANA0168</t>
  </si>
  <si>
    <t>HANA0169</t>
  </si>
  <si>
    <t>HANA0170</t>
  </si>
  <si>
    <t>HANA0180</t>
  </si>
  <si>
    <t>HANA0190</t>
  </si>
  <si>
    <t>HANA0210</t>
  </si>
  <si>
    <t>HANA0220</t>
  </si>
  <si>
    <t>HANA0230</t>
  </si>
  <si>
    <t>HANA0240</t>
  </si>
  <si>
    <t>HANA0250</t>
  </si>
  <si>
    <t>HANA0310</t>
  </si>
  <si>
    <t>HANA0320</t>
  </si>
  <si>
    <t>HANA0330</t>
  </si>
  <si>
    <t>HANA0340</t>
  </si>
  <si>
    <t>HANA0350</t>
  </si>
  <si>
    <t>HANA0360</t>
  </si>
  <si>
    <t>HANA0370</t>
  </si>
  <si>
    <t>HANA0410</t>
  </si>
  <si>
    <t>HANA0420</t>
  </si>
  <si>
    <t>HANA0421</t>
  </si>
  <si>
    <t>HANA0430</t>
  </si>
  <si>
    <t>HANA0440</t>
  </si>
  <si>
    <t>HANA0450</t>
  </si>
  <si>
    <t>HANA0460</t>
  </si>
  <si>
    <t>HANA0470</t>
  </si>
  <si>
    <t>HANA0480</t>
  </si>
  <si>
    <t>HANA0490</t>
  </si>
  <si>
    <t>HANA0510</t>
  </si>
  <si>
    <t>HANA0520</t>
  </si>
  <si>
    <t>HANA0530</t>
  </si>
  <si>
    <t>HANA0540</t>
  </si>
  <si>
    <t>HANA0550</t>
  </si>
  <si>
    <t>HANA0610</t>
  </si>
  <si>
    <t>HANA0620</t>
  </si>
  <si>
    <t>HANA0630</t>
  </si>
  <si>
    <t>HANA0640</t>
  </si>
  <si>
    <t>HANA0650</t>
  </si>
  <si>
    <t>HANA0660</t>
  </si>
  <si>
    <t>HANA0670</t>
  </si>
  <si>
    <t>HANA0810</t>
  </si>
  <si>
    <t>HANA0820</t>
  </si>
  <si>
    <t>HANA0830</t>
  </si>
  <si>
    <t>HANA0840</t>
  </si>
  <si>
    <t>HANA0850</t>
  </si>
  <si>
    <t>HANA0860</t>
  </si>
  <si>
    <t>HANA0910</t>
  </si>
  <si>
    <t>HANA0920</t>
  </si>
  <si>
    <t>HANA0930</t>
  </si>
  <si>
    <t>HANA0940</t>
  </si>
  <si>
    <t>HANA0941</t>
  </si>
  <si>
    <t>HANA0943</t>
  </si>
  <si>
    <t>HANA0944</t>
  </si>
  <si>
    <t>Simulationsmodelle (Assetsimulation) entwickeln</t>
  </si>
  <si>
    <t>Energiecontrolling</t>
  </si>
  <si>
    <t>Einzug durchführen</t>
  </si>
  <si>
    <t>Auszug durchführen</t>
  </si>
  <si>
    <t>Umzug durchführen</t>
  </si>
  <si>
    <t>Kontingentberechnung</t>
  </si>
  <si>
    <t>Stammdatenpflege durchführen</t>
  </si>
  <si>
    <t xml:space="preserve">Plansynchronisation </t>
  </si>
  <si>
    <t>Wartungsstrategien erstellen</t>
  </si>
  <si>
    <t>Anleitung erstellen / bearbeiten</t>
  </si>
  <si>
    <t>Wartungsplan/-position erstellen / bearbeiten</t>
  </si>
  <si>
    <t>Wartungsplan terminieren</t>
  </si>
  <si>
    <t>technisches Objekt anlegen</t>
  </si>
  <si>
    <t>technisches Objekt ändern</t>
  </si>
  <si>
    <t>technisches Objekt löschen</t>
  </si>
  <si>
    <t>Zeitrückmeldung stornieren</t>
  </si>
  <si>
    <t>Zeitrückmeldung auswerten</t>
  </si>
  <si>
    <t>Vorgangsbeplanung vornehmen</t>
  </si>
  <si>
    <t>Auftragsfreigabe und Budgetierung durchführen</t>
  </si>
  <si>
    <t>Disposition vornehmen</t>
  </si>
  <si>
    <t>Freischaltabwicklung durchführen</t>
  </si>
  <si>
    <t>Auftrag durchführen und (teil)rückmelden</t>
  </si>
  <si>
    <t>technischen Abschluss durchführen</t>
  </si>
  <si>
    <t>kaufmännischen Abschluss durchführen</t>
  </si>
  <si>
    <t>Disposition Bankkonten</t>
  </si>
  <si>
    <t>kurzfristige Geldaufnahme / -anlage</t>
  </si>
  <si>
    <t>maschineller Zahlungsverkehr</t>
  </si>
  <si>
    <t>manueller Zahlungsverkehr</t>
  </si>
  <si>
    <t>barer Zahlungsverkehr</t>
  </si>
  <si>
    <t>Gebühr vorkalkulieren</t>
  </si>
  <si>
    <t>Gebühr nachkalkulieren</t>
  </si>
  <si>
    <t>Nebenleistungen kalkulieren</t>
  </si>
  <si>
    <t>innerbetriebliche Leistungen kalkulieren</t>
  </si>
  <si>
    <t>Erfolgsplanung</t>
  </si>
  <si>
    <t>Ablesevorbereitung</t>
  </si>
  <si>
    <t xml:space="preserve">Ablesedurchführung, </t>
  </si>
  <si>
    <t>Abrechnungsdurchführung</t>
  </si>
  <si>
    <t>Qualitätssicherung Abrechnung</t>
  </si>
  <si>
    <t>Rechnungskorrektur und -einspruch</t>
  </si>
  <si>
    <t>Buchung Zahlungsein- und -ausgänge</t>
  </si>
  <si>
    <t>Umbuchungen</t>
  </si>
  <si>
    <t>maschinelles Mahnverfahren</t>
  </si>
  <si>
    <t>außergerichtliche Forderungsrealisierung</t>
  </si>
  <si>
    <t>kaufm. Stammdaten anlegen</t>
  </si>
  <si>
    <t>techn. Stammdaten anlegen</t>
  </si>
  <si>
    <t>kaufm. Stammdaten ändern</t>
  </si>
  <si>
    <t>techn. Stammdaten ändern</t>
  </si>
  <si>
    <t>Eigentümerwechsel</t>
  </si>
  <si>
    <t>Verwalter- / Rechnungsempfängerwechsel</t>
  </si>
  <si>
    <t>HANA011001</t>
  </si>
  <si>
    <t>HANA011002</t>
  </si>
  <si>
    <t>HANA012001</t>
  </si>
  <si>
    <t>HANA012002</t>
  </si>
  <si>
    <t>HANA012003</t>
  </si>
  <si>
    <t>HANA012004</t>
  </si>
  <si>
    <t>HANA013001</t>
  </si>
  <si>
    <t>HANA013002</t>
  </si>
  <si>
    <t>HANA013003</t>
  </si>
  <si>
    <t>HANA013004</t>
  </si>
  <si>
    <t>HANA013005</t>
  </si>
  <si>
    <t>HANA013006</t>
  </si>
  <si>
    <t>HANA015001</t>
  </si>
  <si>
    <t>HANA015002</t>
  </si>
  <si>
    <t>HANA015003</t>
  </si>
  <si>
    <t>HANA015004</t>
  </si>
  <si>
    <t>HANA015101</t>
  </si>
  <si>
    <t>HANA015102</t>
  </si>
  <si>
    <t>HANA015103</t>
  </si>
  <si>
    <t>HANA015201</t>
  </si>
  <si>
    <t>HANA015202</t>
  </si>
  <si>
    <t>HANA016301</t>
  </si>
  <si>
    <t>HANA016302</t>
  </si>
  <si>
    <t>HANA016303</t>
  </si>
  <si>
    <t>HANA016304</t>
  </si>
  <si>
    <t>HANA016305</t>
  </si>
  <si>
    <t>HANA016306</t>
  </si>
  <si>
    <t>HANA016307</t>
  </si>
  <si>
    <t>HANA042101</t>
  </si>
  <si>
    <t>HANA042102</t>
  </si>
  <si>
    <t>HANA042103</t>
  </si>
  <si>
    <t>HANA045001</t>
  </si>
  <si>
    <t>HANA066001</t>
  </si>
  <si>
    <t>HANA066002</t>
  </si>
  <si>
    <t>HANA067001</t>
  </si>
  <si>
    <t>HANA067002</t>
  </si>
  <si>
    <t>HANA067003</t>
  </si>
  <si>
    <t>HANA071001</t>
  </si>
  <si>
    <t>HANA071002</t>
  </si>
  <si>
    <t>HANA071003</t>
  </si>
  <si>
    <t>HANA071004</t>
  </si>
  <si>
    <t>HANA081001</t>
  </si>
  <si>
    <t>HANA081002</t>
  </si>
  <si>
    <t>HANA081003</t>
  </si>
  <si>
    <t>HANA081004</t>
  </si>
  <si>
    <t>HANA082001</t>
  </si>
  <si>
    <t>HANA091001</t>
  </si>
  <si>
    <t>HANA091002</t>
  </si>
  <si>
    <t>HANA092001</t>
  </si>
  <si>
    <t>HANA092002</t>
  </si>
  <si>
    <t>HANA092003</t>
  </si>
  <si>
    <t>HANA093001</t>
  </si>
  <si>
    <t>HANA093002</t>
  </si>
  <si>
    <t>HANA093003</t>
  </si>
  <si>
    <t>HANA093004</t>
  </si>
  <si>
    <t>HANA094101</t>
  </si>
  <si>
    <t>HANA094102</t>
  </si>
  <si>
    <t>HANA094103</t>
  </si>
  <si>
    <t>HANA094104</t>
  </si>
  <si>
    <t>HANA094301</t>
  </si>
  <si>
    <t>HANA094302</t>
  </si>
  <si>
    <r>
      <t xml:space="preserve">Transaktions-name </t>
    </r>
    <r>
      <rPr>
        <i/>
        <sz val="9"/>
        <color theme="1"/>
        <rFont val="Calibri"/>
        <family val="2"/>
        <scheme val="minor"/>
      </rPr>
      <t>(automatisch)</t>
    </r>
  </si>
  <si>
    <t>Leistungsstammsatz verwenden</t>
  </si>
  <si>
    <t>HANA0411</t>
  </si>
  <si>
    <t>CA</t>
  </si>
  <si>
    <t>AP-MD</t>
  </si>
  <si>
    <t>Cross Application</t>
  </si>
  <si>
    <t>übergreifende Stammdaten</t>
  </si>
  <si>
    <t>Vertrieb</t>
  </si>
  <si>
    <t>Bezeichnung</t>
  </si>
  <si>
    <t>ggf. rausnehmen</t>
  </si>
  <si>
    <t>Vertragskontokorrent</t>
  </si>
  <si>
    <t>Debitorenbuchhaltung</t>
  </si>
  <si>
    <t>Kreditorenbuchhaltung</t>
  </si>
  <si>
    <t>Anlagenbuchhaltung</t>
  </si>
  <si>
    <t>Hauptbuchhaltung</t>
  </si>
  <si>
    <t>Versorgungsindustrie</t>
  </si>
  <si>
    <t>Org.management</t>
  </si>
  <si>
    <t>Logistik</t>
  </si>
  <si>
    <t>Materialwirtschaft</t>
  </si>
  <si>
    <t>Qualitätsmanagement</t>
  </si>
  <si>
    <t>Investitionsmanagement</t>
  </si>
  <si>
    <t>Projektsystem</t>
  </si>
  <si>
    <t>flexibles Immobilienmanagement</t>
  </si>
  <si>
    <t>Immobilienmanagement</t>
  </si>
  <si>
    <t>Controlling</t>
  </si>
  <si>
    <t>Ergebnis- und Marktsegmentrechnung</t>
  </si>
  <si>
    <t>Kundenservice</t>
  </si>
  <si>
    <t>Rechnungswesen</t>
  </si>
  <si>
    <t>/HOAG/AAEC</t>
  </si>
  <si>
    <t>/HOAG/AAR_STAT</t>
  </si>
  <si>
    <t>/HOAG/AKBVMAN</t>
  </si>
  <si>
    <t>/HOAG/AKDT</t>
  </si>
  <si>
    <t>/HOAG/AKEC</t>
  </si>
  <si>
    <t>/HOAG/AKF1_AW</t>
  </si>
  <si>
    <t>/HOAG/AKF2_AW</t>
  </si>
  <si>
    <t>/HOAG/AKF3_AW</t>
  </si>
  <si>
    <t>/HOAG/AKF4_AW</t>
  </si>
  <si>
    <t>/HOAG/AKFE</t>
  </si>
  <si>
    <t>/HOAG/AKGF_AW</t>
  </si>
  <si>
    <t>/HOAG/AKKP</t>
  </si>
  <si>
    <t>/HOAG/AKLO</t>
  </si>
  <si>
    <t>/HOAG/AKPB</t>
  </si>
  <si>
    <t>/HOAG/AKRO</t>
  </si>
  <si>
    <t>/HOAG/AKR_MRFEIN</t>
  </si>
  <si>
    <t>/HOAG/AKR_MRGF</t>
  </si>
  <si>
    <t>/HOAG/AKR_STD30</t>
  </si>
  <si>
    <t>/HOAG/AKZA_AW</t>
  </si>
  <si>
    <t>/HOAG/AKZF</t>
  </si>
  <si>
    <t>/HOAG/AK_STATEP</t>
  </si>
  <si>
    <t>/HOAG/B_GDPR</t>
  </si>
  <si>
    <t>/HOAG/B_JL_ANA_CUST</t>
  </si>
  <si>
    <t>/HOAG/B_NOTFCUST</t>
  </si>
  <si>
    <t>/HOAG/B_STAMM_TRANS</t>
  </si>
  <si>
    <t>/HOAG/B_ZV_BLART</t>
  </si>
  <si>
    <t>/HOAG/M_AABFRAGE_BUK</t>
  </si>
  <si>
    <t>/HOAG/M_ABSQUZB</t>
  </si>
  <si>
    <t>/HOAG/M_ACANW</t>
  </si>
  <si>
    <t>/HOAG/M_ACMEDIUM</t>
  </si>
  <si>
    <t>/HOAG/M_ACZVKMEDIUM</t>
  </si>
  <si>
    <t>/HOAG/M_AEINSTSCHECK</t>
  </si>
  <si>
    <t>/HOAG/M_AEINST_AUTOD</t>
  </si>
  <si>
    <t>/HOAG/M_AGHTYPEN</t>
  </si>
  <si>
    <t>/HOAG/M_AGH_BANKVALU</t>
  </si>
  <si>
    <t>/HOAG/M_AGH_ZINSMARG</t>
  </si>
  <si>
    <t>/HOAG/M_AKLASSEN</t>
  </si>
  <si>
    <t>/HOAG/M_ALWSMEDIUM</t>
  </si>
  <si>
    <t>/HOAG/M_APLANGRPLIST</t>
  </si>
  <si>
    <t>/HOAG/M_AP_OBJ</t>
  </si>
  <si>
    <t>/HOAG/M_AS10</t>
  </si>
  <si>
    <t>/HOAG/M_AS11</t>
  </si>
  <si>
    <t>/HOAG/M_AS13</t>
  </si>
  <si>
    <t>/HOAG/M_AS14</t>
  </si>
  <si>
    <t>/HOAG/M_AS15</t>
  </si>
  <si>
    <t>/HOAG/M_AS16</t>
  </si>
  <si>
    <t>/HOAG/M_AS17</t>
  </si>
  <si>
    <t>/HOAG/M_AS18</t>
  </si>
  <si>
    <t>/HOAG/M_AS5</t>
  </si>
  <si>
    <t>/HOAG/M_AS6</t>
  </si>
  <si>
    <t>/HOAG/M_AS7</t>
  </si>
  <si>
    <t>/HOAG/M_AS8</t>
  </si>
  <si>
    <t>/HOAG/M_AS9</t>
  </si>
  <si>
    <t>/HOAG/M_ASTANDARDTXT</t>
  </si>
  <si>
    <t>/HOAG/M_ASTEUERKENNZ</t>
  </si>
  <si>
    <t>/HOAG/M_ASUMMENTABEL</t>
  </si>
  <si>
    <t>/HOAG/M_AWIEDER_DISP</t>
  </si>
  <si>
    <t>/HOAG/M_A_BER_ART_LL</t>
  </si>
  <si>
    <t>/HOAG/M_CB1</t>
  </si>
  <si>
    <t>/HOAG/M_CB23</t>
  </si>
  <si>
    <t>/HOAG/M_CB24</t>
  </si>
  <si>
    <t>/HOAG/M_CB3</t>
  </si>
  <si>
    <t>/HOAG/M_CBANKGEBUEHR</t>
  </si>
  <si>
    <t>/HOAG/M_CBANKSTD_ALV</t>
  </si>
  <si>
    <t>/HOAG/M_CBANKUMS_ALV</t>
  </si>
  <si>
    <t>/HOAG/M_CBANK_STATI</t>
  </si>
  <si>
    <t>/HOAG/M_CBER</t>
  </si>
  <si>
    <t>/HOAG/M_CBUCHUNGSSAM</t>
  </si>
  <si>
    <t>/HOAG/M_CCPWEVENT</t>
  </si>
  <si>
    <t>/HOAG/M_CCPWLAYOUTZU</t>
  </si>
  <si>
    <t>/HOAG/M_CCPW_ENH</t>
  </si>
  <si>
    <t>/HOAG/M_CCV</t>
  </si>
  <si>
    <t>/HOAG/M_CDISPO_AOP_E</t>
  </si>
  <si>
    <t>/HOAG/M_CDISPO_A_OP</t>
  </si>
  <si>
    <t>/HOAG/M_CDISPO_PLN_E</t>
  </si>
  <si>
    <t>/HOAG/M_CE1</t>
  </si>
  <si>
    <t>/HOAG/M_CGHMELDEWESE</t>
  </si>
  <si>
    <t>/HOAG/M_CGHSTORNOGRD</t>
  </si>
  <si>
    <t>/HOAG/M_CGHZINSSTAFF</t>
  </si>
  <si>
    <t>/HOAG/M_CGH_AUTOPROL</t>
  </si>
  <si>
    <t>/HOAG/M_CKA10</t>
  </si>
  <si>
    <t>/HOAG/M_CKA11</t>
  </si>
  <si>
    <t>/HOAG/M_CKA1D</t>
  </si>
  <si>
    <t>/HOAG/M_CKA1F</t>
  </si>
  <si>
    <t>/HOAG/M_CKA4</t>
  </si>
  <si>
    <t>/HOAG/M_CKA5</t>
  </si>
  <si>
    <t>/HOAG/M_CKA6</t>
  </si>
  <si>
    <t>/HOAG/M_CKA7</t>
  </si>
  <si>
    <t>/HOAG/M_CKA8</t>
  </si>
  <si>
    <t>/HOAG/M_CKA9</t>
  </si>
  <si>
    <t>/HOAG/M_CKD10</t>
  </si>
  <si>
    <t>/HOAG/M_CKD11</t>
  </si>
  <si>
    <t>/HOAG/M_CKD12</t>
  </si>
  <si>
    <t>/HOAG/M_CKD17</t>
  </si>
  <si>
    <t>/HOAG/M_CKD18</t>
  </si>
  <si>
    <t>/HOAG/M_CKD5B</t>
  </si>
  <si>
    <t>/HOAG/M_CKD9</t>
  </si>
  <si>
    <t>/HOAG/M_CKONRSALDLAY</t>
  </si>
  <si>
    <t>/HOAG/M_CKONTOSA_ALV</t>
  </si>
  <si>
    <t>/HOAG/M_CKONTRSALD</t>
  </si>
  <si>
    <t>/HOAG/M_CKREDITI_ALV</t>
  </si>
  <si>
    <t>/HOAG/M_CKTB1</t>
  </si>
  <si>
    <t>/HOAG/M_CKTB2</t>
  </si>
  <si>
    <t>/HOAG/M_CR1</t>
  </si>
  <si>
    <t>/HOAG/M_CR10</t>
  </si>
  <si>
    <t>/HOAG/M_CR12</t>
  </si>
  <si>
    <t>/HOAG/M_CR13</t>
  </si>
  <si>
    <t>/HOAG/M_CR14</t>
  </si>
  <si>
    <t>/HOAG/M_CR2</t>
  </si>
  <si>
    <t>/HOAG/M_CR4</t>
  </si>
  <si>
    <t>/HOAG/M_CR4G</t>
  </si>
  <si>
    <t>/HOAG/M_CR6</t>
  </si>
  <si>
    <t>/HOAG/M_CR7</t>
  </si>
  <si>
    <t>/HOAG/M_CR9</t>
  </si>
  <si>
    <t>/HOAG/M_CRFINS</t>
  </si>
  <si>
    <t>/HOAG/M_CRGH_TG_PROT</t>
  </si>
  <si>
    <t>/HOAG/M_CRKTOUEBPROT</t>
  </si>
  <si>
    <t>/HOAG/M_CRK_SOLL_HAB</t>
  </si>
  <si>
    <t>/HOAG/M_CR_AUTOCL_H</t>
  </si>
  <si>
    <t>/HOAG/M_CS1</t>
  </si>
  <si>
    <t>/HOAG/M_CS10</t>
  </si>
  <si>
    <t>/HOAG/M_CS11</t>
  </si>
  <si>
    <t>/HOAG/M_CS2</t>
  </si>
  <si>
    <t>/HOAG/M_CS3</t>
  </si>
  <si>
    <t>/HOAG/M_CS37</t>
  </si>
  <si>
    <t>/HOAG/M_CS4</t>
  </si>
  <si>
    <t>/HOAG/M_CS5</t>
  </si>
  <si>
    <t>/HOAG/M_CS6</t>
  </si>
  <si>
    <t>/HOAG/M_CS7</t>
  </si>
  <si>
    <t>/HOAG/M_CS8</t>
  </si>
  <si>
    <t>/HOAG/M_CS9</t>
  </si>
  <si>
    <t>/HOAG/M_CSC_INVESTFD</t>
  </si>
  <si>
    <t>/HOAG/M_CSC_INVESTKS</t>
  </si>
  <si>
    <t>/HOAG/M_CSK</t>
  </si>
  <si>
    <t>/HOAG/M_CUA4</t>
  </si>
  <si>
    <t>/HOAG/M_CVORDISPOIMP</t>
  </si>
  <si>
    <t>/HOAG/M_CWIEDERKDISP</t>
  </si>
  <si>
    <t>/HOAG/M_CZVK_STORNO</t>
  </si>
  <si>
    <t>/HOAG/M_C_AUTO_DISPO</t>
  </si>
  <si>
    <t>/HOAG/M_C_BANKGUTHAB</t>
  </si>
  <si>
    <t>/HOAG/M_DISP_AUS_CML</t>
  </si>
  <si>
    <t>/HOAG/M_FR11</t>
  </si>
  <si>
    <t>/HOAG/M_FR25</t>
  </si>
  <si>
    <t>/HOAG/M_FXIW</t>
  </si>
  <si>
    <t>/HOAG/M_ICN_12</t>
  </si>
  <si>
    <t>/HOAG/M_ICN_13</t>
  </si>
  <si>
    <t>/HOAG/M_ICN_14</t>
  </si>
  <si>
    <t>/HOAG/M_ICN_16</t>
  </si>
  <si>
    <t>/HOAG/M_ICN_17</t>
  </si>
  <si>
    <t>/HOAG/M_ICN_18</t>
  </si>
  <si>
    <t>/HOAG/M_ICN_19</t>
  </si>
  <si>
    <t>/HOAG/M_ICN_2</t>
  </si>
  <si>
    <t>/HOAG/M_ICN_20</t>
  </si>
  <si>
    <t>/HOAG/M_ICN_23</t>
  </si>
  <si>
    <t>/HOAG/M_ICN_24</t>
  </si>
  <si>
    <t>/HOAG/M_ICN_26</t>
  </si>
  <si>
    <t>/HOAG/M_ICN_27</t>
  </si>
  <si>
    <t>/HOAG/M_ICN_28</t>
  </si>
  <si>
    <t>/HOAG/M_ICN_29</t>
  </si>
  <si>
    <t>/HOAG/M_ICN_30</t>
  </si>
  <si>
    <t>/HOAG/M_ICN_31</t>
  </si>
  <si>
    <t>/HOAG/M_ICN_32</t>
  </si>
  <si>
    <t>/HOAG/M_ICN_33</t>
  </si>
  <si>
    <t>/HOAG/M_ICN_35</t>
  </si>
  <si>
    <t>/HOAG/M_ICN_36</t>
  </si>
  <si>
    <t>/HOAG/M_ICN_38</t>
  </si>
  <si>
    <t>/HOAG/M_ICN_4</t>
  </si>
  <si>
    <t>/HOAG/M_ICN_6</t>
  </si>
  <si>
    <t>/HOAG/M_ICN_8</t>
  </si>
  <si>
    <t>/HOAG/M_IGS1</t>
  </si>
  <si>
    <t>/HOAG/M_IGS2</t>
  </si>
  <si>
    <t>/HOAG/M_IGS3</t>
  </si>
  <si>
    <t>/HOAG/M_IGS5</t>
  </si>
  <si>
    <t>/HOAG/M_IGS6</t>
  </si>
  <si>
    <t>/HOAG/M_LCO</t>
  </si>
  <si>
    <t>/HOAG/M_LOG</t>
  </si>
  <si>
    <t>/HOAG/M_P1</t>
  </si>
  <si>
    <t>/HOAG/M_PA1</t>
  </si>
  <si>
    <t>/HOAG/M_PABFFOLGEN</t>
  </si>
  <si>
    <t>/HOAG/M_PABFRAGE</t>
  </si>
  <si>
    <t>/HOAG/M_PBEREINIG_PP</t>
  </si>
  <si>
    <t>/HOAG/M_PCODIERG_RUE</t>
  </si>
  <si>
    <t>/HOAG/M_PGROUPREPORT</t>
  </si>
  <si>
    <t>/HOAG/M_PI1</t>
  </si>
  <si>
    <t>/HOAG/M_PI2</t>
  </si>
  <si>
    <t>/HOAG/M_PI4</t>
  </si>
  <si>
    <t>/HOAG/M_PI5</t>
  </si>
  <si>
    <t>/HOAG/M_PI6</t>
  </si>
  <si>
    <t>/HOAG/M_PI7</t>
  </si>
  <si>
    <t>/HOAG/M_PINSTANZ</t>
  </si>
  <si>
    <t>/HOAG/M_PIST</t>
  </si>
  <si>
    <t>/HOAG/M_PISTPLAN</t>
  </si>
  <si>
    <t>/HOAG/M_PISTPLAN_NEU</t>
  </si>
  <si>
    <t>/HOAG/M_PKENNZAHLEN</t>
  </si>
  <si>
    <t>/HOAG/M_PKPI_ALV</t>
  </si>
  <si>
    <t>/HOAG/M_PKPI_EXPORT</t>
  </si>
  <si>
    <t>/HOAG/M_PPLAN</t>
  </si>
  <si>
    <t>/HOAG/M_PPLANDAT</t>
  </si>
  <si>
    <t>/HOAG/M_PPLANDAT_IG</t>
  </si>
  <si>
    <t>/HOAG/M_PPLANVERGL</t>
  </si>
  <si>
    <t>/HOAG/M_PPLANVERSION</t>
  </si>
  <si>
    <t>/HOAG/M_PPLANZP_ALV</t>
  </si>
  <si>
    <t>/HOAG/M_PPZ_AUS_CML</t>
  </si>
  <si>
    <t>/HOAG/M_PPZ_AUS_DISP</t>
  </si>
  <si>
    <t>/HOAG/M_PPZ_AUS_MM</t>
  </si>
  <si>
    <t>/HOAG/M_PPZ_AUS_SD</t>
  </si>
  <si>
    <t>/HOAG/M_PPZ_AUS_TR</t>
  </si>
  <si>
    <t>/HOAG/M_PPZ_FORTSCHR</t>
  </si>
  <si>
    <t>/HOAG/M_PPZ_KOPIEREN</t>
  </si>
  <si>
    <t>/HOAG/M_PPZ_LOESCHEN</t>
  </si>
  <si>
    <t>/HOAG/M_PRABFRAGEFLG</t>
  </si>
  <si>
    <t>/HOAG/M_PREPORTSTRUK</t>
  </si>
  <si>
    <t>/HOAG/M_PS1</t>
  </si>
  <si>
    <t>/HOAG/M_PS10</t>
  </si>
  <si>
    <t>/HOAG/M_PS2</t>
  </si>
  <si>
    <t>/HOAG/M_PS3</t>
  </si>
  <si>
    <t>/HOAG/M_PS4</t>
  </si>
  <si>
    <t>/HOAG/M_PS5</t>
  </si>
  <si>
    <t>/HOAG/M_PS6</t>
  </si>
  <si>
    <t>/HOAG/M_PS7</t>
  </si>
  <si>
    <t>/HOAG/M_PS8</t>
  </si>
  <si>
    <t>/HOAG/M_PS9</t>
  </si>
  <si>
    <t>/HOAG/M_PSML_AK</t>
  </si>
  <si>
    <t>/HOAG/M_PSML_M2N</t>
  </si>
  <si>
    <t>/HOAG/M_PSML_M2N_BEL</t>
  </si>
  <si>
    <t>/HOAG/M_PSML_ZK</t>
  </si>
  <si>
    <t>/HOAG/M_PUEBERNAH_AP</t>
  </si>
  <si>
    <t>/HOAG/M_PUEBERNAH_OP</t>
  </si>
  <si>
    <t>/HOAG/M_PUEB_DATEI</t>
  </si>
  <si>
    <t>/HOAG/M_PUEB_MONCLAS</t>
  </si>
  <si>
    <t>/HOAG/M_PUPDATESUMTB</t>
  </si>
  <si>
    <t>/HOAG/M_PZP_SAPCM</t>
  </si>
  <si>
    <t>/HOAG/M_PZP_SAPHDB</t>
  </si>
  <si>
    <t>/HOAG/M_SNAPSHOT</t>
  </si>
  <si>
    <t>/HOAG/M_SNAPSHOT_ALV</t>
  </si>
  <si>
    <t>/HOAG/O_FELDKAT</t>
  </si>
  <si>
    <t>/HOAG/O_INITPROTOKOL</t>
  </si>
  <si>
    <t>/HOAG/O_KA_SALDEN_NE</t>
  </si>
  <si>
    <t>/HOAG/O_KTOAUSZ_ALNR</t>
  </si>
  <si>
    <t>/HOAG/O_META_RECH</t>
  </si>
  <si>
    <t>/HOAG/O_SALDEN_ANZ</t>
  </si>
  <si>
    <t>/HOAG/P_ANWENDUNG</t>
  </si>
  <si>
    <t>/HOAG/P_ATRANSPORT</t>
  </si>
  <si>
    <t>/HOAG/P_AUSZUG_MIGR</t>
  </si>
  <si>
    <t>/HOAG/P_AZAHLFMT</t>
  </si>
  <si>
    <t>/HOAG/P_BEREINIGUNG</t>
  </si>
  <si>
    <t>/HOAG/P_BUCHJOURNAL</t>
  </si>
  <si>
    <t>/HOAG/P_CZVK_STORNO</t>
  </si>
  <si>
    <t>/HOAG/P_IMPO_DKI</t>
  </si>
  <si>
    <t>/HOAG/P_JCOLOADBALAN</t>
  </si>
  <si>
    <t>/HOAG/P_SYSTEM_INFO</t>
  </si>
  <si>
    <t>/HOAG/P_T001</t>
  </si>
  <si>
    <t>/HOAG/P_UEBERS_SCHED</t>
  </si>
  <si>
    <t>/ISDE/BPO_GO</t>
  </si>
  <si>
    <t>/ISDE/BPO_START</t>
  </si>
  <si>
    <t>/ITMOD/EM_EM_START</t>
  </si>
  <si>
    <t>/ITMOD/EM_EM_STOP</t>
  </si>
  <si>
    <t>/ITMOD/EM_EXPORT_TPL</t>
  </si>
  <si>
    <t>/ITMOD/EM_MONITOR</t>
  </si>
  <si>
    <t>/ITMOD/EM_PRUEF</t>
  </si>
  <si>
    <t>/ITMOD/EM_PRUEF_INIT</t>
  </si>
  <si>
    <t>/ITMOD/EM_REQUEST_EQ</t>
  </si>
  <si>
    <t>/ITMOD/EM_REQ_ARBTYP</t>
  </si>
  <si>
    <t>/ITMOD/EM_REQ_DATES</t>
  </si>
  <si>
    <t>/ITMOD/EM_REQ_DOCLNK</t>
  </si>
  <si>
    <t>/ITMOD/EM_UPLOAD_EQU</t>
  </si>
  <si>
    <t>/IWBEP/SB</t>
  </si>
  <si>
    <t>/IWFND/ERROR_LOG</t>
  </si>
  <si>
    <t>/IWFND/MAINT_SERVICE</t>
  </si>
  <si>
    <t>/KORA/CONFIG</t>
  </si>
  <si>
    <t>/KORA/CONFIG_FIORI</t>
  </si>
  <si>
    <t>/KORA/CONFIG_QUERY</t>
  </si>
  <si>
    <t>/KORA/CUST</t>
  </si>
  <si>
    <t>/KORA/MOVE</t>
  </si>
  <si>
    <t>/NA2/DCS</t>
  </si>
  <si>
    <t>/NA2/SOPHIA</t>
  </si>
  <si>
    <t>/NA2/SQL</t>
  </si>
  <si>
    <t>/PBS/ABO</t>
  </si>
  <si>
    <t>/PBS/CCOI_ABO</t>
  </si>
  <si>
    <t>/PBS/CCOT_ABO</t>
  </si>
  <si>
    <t>/PBS/CCOT_C</t>
  </si>
  <si>
    <t>/PBS/CCOT_E</t>
  </si>
  <si>
    <t>/PBS/CCO_TRSTI</t>
  </si>
  <si>
    <t>/PBS/CFI_FR39N</t>
  </si>
  <si>
    <t>/PBS/CFI_Y81N</t>
  </si>
  <si>
    <t>/PBS/COOE</t>
  </si>
  <si>
    <t>/PBS/COO_ABO</t>
  </si>
  <si>
    <t>/PBS/FAGLL03</t>
  </si>
  <si>
    <t>/PBS/FB04</t>
  </si>
  <si>
    <t>/PBS/FBD3</t>
  </si>
  <si>
    <t>/PBS/FBL5N</t>
  </si>
  <si>
    <t>/PBS/FK10N</t>
  </si>
  <si>
    <t>/PBS/FS04</t>
  </si>
  <si>
    <t>/PBS/IL03</t>
  </si>
  <si>
    <t>/PBS/IW43</t>
  </si>
  <si>
    <t>/PBS/IW59</t>
  </si>
  <si>
    <t>/PBS/KB13N</t>
  </si>
  <si>
    <t>/PBS/KB43N</t>
  </si>
  <si>
    <t>/PBS/KB66</t>
  </si>
  <si>
    <t>/PBS/KSB5</t>
  </si>
  <si>
    <t>/PBS/KSBP</t>
  </si>
  <si>
    <t>/PBS/MB59</t>
  </si>
  <si>
    <t>/PBS/ME2B</t>
  </si>
  <si>
    <t>/PBS/ME2K</t>
  </si>
  <si>
    <t>/PBS/ME3C</t>
  </si>
  <si>
    <t>/PBS/ME3M</t>
  </si>
  <si>
    <t>/PBS/ME43</t>
  </si>
  <si>
    <t>/PBS/ME4L</t>
  </si>
  <si>
    <t>/PBS/ME53</t>
  </si>
  <si>
    <t>/PBS/ME9F</t>
  </si>
  <si>
    <t>/PBS/MI03</t>
  </si>
  <si>
    <t>/PBS/MM05</t>
  </si>
  <si>
    <t>/PBS/MM19</t>
  </si>
  <si>
    <t>/PBS/MSC3N</t>
  </si>
  <si>
    <t>/PBS/UTIL_ACCESS_DOC</t>
  </si>
  <si>
    <t>/PBS/UTIL_VARI</t>
  </si>
  <si>
    <t>/SAST/ABAPDEV</t>
  </si>
  <si>
    <t>/SAST/ABAPLOCAL</t>
  </si>
  <si>
    <t>/SAST/AUDIT_WORKLIST</t>
  </si>
  <si>
    <t>/SAST/AUD_LIST</t>
  </si>
  <si>
    <t>/SAST/AUD_PLAN_UPD</t>
  </si>
  <si>
    <t>/SAST/AUTHCHK_EXCEL</t>
  </si>
  <si>
    <t>/SAST/A_ORGSET</t>
  </si>
  <si>
    <t>/SAST/CATALOG</t>
  </si>
  <si>
    <t>/SAST/CHECKGROUPS</t>
  </si>
  <si>
    <t>/SAST/CID_LST_ACC_RO</t>
  </si>
  <si>
    <t>/SAST/CONTENT</t>
  </si>
  <si>
    <t>/SAST/CONTENT_COMP</t>
  </si>
  <si>
    <t>/SAST/CONTENT_LOG</t>
  </si>
  <si>
    <t>/SAST/CONTROL</t>
  </si>
  <si>
    <t>/SAST/CONTROL_DESIGN</t>
  </si>
  <si>
    <t>/SAST/CONTROL_REQ</t>
  </si>
  <si>
    <t>/SAST/CRITOBJ</t>
  </si>
  <si>
    <t>/SAST/CRSYSTEMPARAM</t>
  </si>
  <si>
    <t>/SAST/CR_COMB</t>
  </si>
  <si>
    <t>/SAST/DISTRIBUTE_MIT</t>
  </si>
  <si>
    <t>/SAST/DOWNLOAD_ADMGP</t>
  </si>
  <si>
    <t>/SAST/DOWNLOAD_MIT_C</t>
  </si>
  <si>
    <t>/SAST/DO_CHECK_LOG</t>
  </si>
  <si>
    <t>/SAST/DO_SETUP</t>
  </si>
  <si>
    <t>/SAST/EXCEPT</t>
  </si>
  <si>
    <t>/SAST/EXIT_USER</t>
  </si>
  <si>
    <t>/SAST/EXPORT_IMPORT</t>
  </si>
  <si>
    <t>/SAST/GET_SAME_SNC</t>
  </si>
  <si>
    <t>/SAST/GET_STAT_DATA</t>
  </si>
  <si>
    <t>/SAST/HR_PROC_DATA</t>
  </si>
  <si>
    <t>/SAST/MR_SETUP</t>
  </si>
  <si>
    <t>/SAST/NETWEAVER</t>
  </si>
  <si>
    <t>/SAST/OBJECT_KEYS</t>
  </si>
  <si>
    <t>/SAST/ORGLEVEL</t>
  </si>
  <si>
    <t>/SAST/PATTERN</t>
  </si>
  <si>
    <t>/SAST/POL_UPLOAD</t>
  </si>
  <si>
    <t>/SAST/RA_EXPORT_CCMS</t>
  </si>
  <si>
    <t>/SAST/RA_GW_SHOW_LOG</t>
  </si>
  <si>
    <t>/SAST/RA_SETUP</t>
  </si>
  <si>
    <t>/SAST/RA_TRACE_DELE</t>
  </si>
  <si>
    <t>/SAST/RA_TRACE_INFO</t>
  </si>
  <si>
    <t>/SAST/RA_UNLOCK_RFC</t>
  </si>
  <si>
    <t>/SAST/REPORTING_ID</t>
  </si>
  <si>
    <t>/SAST/RT_CONFIGCHECK</t>
  </si>
  <si>
    <t>/SAST/RT_FALLBACK_UC</t>
  </si>
  <si>
    <t>/SAST/RT_FALLBACK_UR</t>
  </si>
  <si>
    <t>/SAST/RT_FALLBACK_US</t>
  </si>
  <si>
    <t>/SAST/RT_FALLBACK_UU</t>
  </si>
  <si>
    <t>/SAST/RT_PROJECT</t>
  </si>
  <si>
    <t>/SAST/RT_SETUP</t>
  </si>
  <si>
    <t>/SAST/RT_TESTUSER_C</t>
  </si>
  <si>
    <t>/SAST/SAVELOG</t>
  </si>
  <si>
    <t>/SAST/SET_AUTH_MODE</t>
  </si>
  <si>
    <t>/SAST/SIM_COLL_LOCAL</t>
  </si>
  <si>
    <t>/SAST/SIM_DOWNLOAD</t>
  </si>
  <si>
    <t>/SAST/SIM_UPLOAD</t>
  </si>
  <si>
    <t>/SAST/SIM_UP_CONTENT</t>
  </si>
  <si>
    <t>/SAST/SOD_MATRIX</t>
  </si>
  <si>
    <t>/SAST/SOD_MATRIX_SYS</t>
  </si>
  <si>
    <t>/SAST/SPUSER</t>
  </si>
  <si>
    <t>/SAST/STD_PROFS</t>
  </si>
  <si>
    <t>/SAST/TMS_AUDIT</t>
  </si>
  <si>
    <t>/SAST/TOKEN_LOGS</t>
  </si>
  <si>
    <t>/SAST/UPDATE_ADMINGR</t>
  </si>
  <si>
    <t>/SAST/UPLOAD_MIT_CON</t>
  </si>
  <si>
    <t>/SAST/USERNOLOCK</t>
  </si>
  <si>
    <t>/SAST/USER_EXITS</t>
  </si>
  <si>
    <t>/SAST/US_ACT_COLL</t>
  </si>
  <si>
    <t>/SAST/US_EXEC_SOD</t>
  </si>
  <si>
    <t>/SAST/WF_GROUP</t>
  </si>
  <si>
    <t>/SAST/WF_GROUP_DIS</t>
  </si>
  <si>
    <t>/SAST/WF_MASS_U04</t>
  </si>
  <si>
    <t>/SAST/WF_ORG_DIS</t>
  </si>
  <si>
    <t>/SAST/WF_UPLOAD_ROLE</t>
  </si>
  <si>
    <t>/SDF/SMON</t>
  </si>
  <si>
    <t>/SEEAG/DSB_ICV5</t>
  </si>
  <si>
    <t>/SEEAG/DS_APPL_CHECK</t>
  </si>
  <si>
    <t>/SEEAG/DS_IMGWITHVAR</t>
  </si>
  <si>
    <t>/SEEAG/DS_REORG_DISP</t>
  </si>
  <si>
    <t>/SEEAG/DS_STATISTICS</t>
  </si>
  <si>
    <t>/SEEAG/EI_IMG</t>
  </si>
  <si>
    <t>0KE0</t>
  </si>
  <si>
    <t>0KE1</t>
  </si>
  <si>
    <t>0KE4</t>
  </si>
  <si>
    <t>0KE7</t>
  </si>
  <si>
    <t>0KEQ</t>
  </si>
  <si>
    <t>0KES</t>
  </si>
  <si>
    <t>1KE0</t>
  </si>
  <si>
    <t>1KE8</t>
  </si>
  <si>
    <t>1KEA</t>
  </si>
  <si>
    <t>1KEG</t>
  </si>
  <si>
    <t>6KEA</t>
  </si>
  <si>
    <t>7KE1</t>
  </si>
  <si>
    <t>7KEC</t>
  </si>
  <si>
    <t>7KES</t>
  </si>
  <si>
    <t>AB01</t>
  </si>
  <si>
    <t>AC03</t>
  </si>
  <si>
    <t>AFAMA</t>
  </si>
  <si>
    <t>AFAMP</t>
  </si>
  <si>
    <t>AIAB</t>
  </si>
  <si>
    <t>ANKA</t>
  </si>
  <si>
    <t>AO21</t>
  </si>
  <si>
    <t>AO67</t>
  </si>
  <si>
    <t>AO76</t>
  </si>
  <si>
    <t>AO77</t>
  </si>
  <si>
    <t>AO78</t>
  </si>
  <si>
    <t>AO80</t>
  </si>
  <si>
    <t>AO82</t>
  </si>
  <si>
    <t>AR04</t>
  </si>
  <si>
    <t>AR30</t>
  </si>
  <si>
    <t>ARQ0</t>
  </si>
  <si>
    <t>AS04</t>
  </si>
  <si>
    <t>AS23</t>
  </si>
  <si>
    <t>AUN0</t>
  </si>
  <si>
    <t>AUN1</t>
  </si>
  <si>
    <t>AUN10</t>
  </si>
  <si>
    <t>AUN3</t>
  </si>
  <si>
    <t>AUVA</t>
  </si>
  <si>
    <t>BD17</t>
  </si>
  <si>
    <t>BD18</t>
  </si>
  <si>
    <t>BD19</t>
  </si>
  <si>
    <t>BD79</t>
  </si>
  <si>
    <t>BDM5</t>
  </si>
  <si>
    <t>BS02</t>
  </si>
  <si>
    <t>BUCP</t>
  </si>
  <si>
    <t>BUG3</t>
  </si>
  <si>
    <t>BUI1</t>
  </si>
  <si>
    <t>BUM2</t>
  </si>
  <si>
    <t>BUM3</t>
  </si>
  <si>
    <t>CA80</t>
  </si>
  <si>
    <t>CA85</t>
  </si>
  <si>
    <t>CARP</t>
  </si>
  <si>
    <t>CASD</t>
  </si>
  <si>
    <t>CAT2</t>
  </si>
  <si>
    <t>CAT3</t>
  </si>
  <si>
    <t>CAUSE</t>
  </si>
  <si>
    <t>CC03</t>
  </si>
  <si>
    <t>CJ33</t>
  </si>
  <si>
    <t>CJ74</t>
  </si>
  <si>
    <t>CJIA</t>
  </si>
  <si>
    <t>CJV3</t>
  </si>
  <si>
    <t>CK13N</t>
  </si>
  <si>
    <t>CKM9</t>
  </si>
  <si>
    <t>CL01</t>
  </si>
  <si>
    <t>CL20N</t>
  </si>
  <si>
    <t>CL24N</t>
  </si>
  <si>
    <t>CL2B</t>
  </si>
  <si>
    <t>CL30N</t>
  </si>
  <si>
    <t>CL31</t>
  </si>
  <si>
    <t>CL6B</t>
  </si>
  <si>
    <t>CL6BN</t>
  </si>
  <si>
    <t>CL6D</t>
  </si>
  <si>
    <t>CLHP</t>
  </si>
  <si>
    <t>CLMM</t>
  </si>
  <si>
    <t>CM10</t>
  </si>
  <si>
    <t>CN41N</t>
  </si>
  <si>
    <t>CN42N</t>
  </si>
  <si>
    <t>CO43</t>
  </si>
  <si>
    <t>CO88</t>
  </si>
  <si>
    <t>COINTCOCP</t>
  </si>
  <si>
    <t>CON1</t>
  </si>
  <si>
    <t>CPT1</t>
  </si>
  <si>
    <t>CPTD</t>
  </si>
  <si>
    <t>CRAA</t>
  </si>
  <si>
    <t>CRAH</t>
  </si>
  <si>
    <t>CRAV</t>
  </si>
  <si>
    <t>CT03</t>
  </si>
  <si>
    <t>CT12</t>
  </si>
  <si>
    <t>DA_SARA</t>
  </si>
  <si>
    <t>DB02</t>
  </si>
  <si>
    <t>DBCO</t>
  </si>
  <si>
    <t>E40B</t>
  </si>
  <si>
    <t>E41D</t>
  </si>
  <si>
    <t>E41L</t>
  </si>
  <si>
    <t>EA14</t>
  </si>
  <si>
    <t>EA15</t>
  </si>
  <si>
    <t>EA31</t>
  </si>
  <si>
    <t>EA45</t>
  </si>
  <si>
    <t>EA87</t>
  </si>
  <si>
    <t>EA89</t>
  </si>
  <si>
    <t>EA90</t>
  </si>
  <si>
    <t>EAMACH</t>
  </si>
  <si>
    <t>EA_DOWNLOAD</t>
  </si>
  <si>
    <t>EC16</t>
  </si>
  <si>
    <t>EC31</t>
  </si>
  <si>
    <t>EEDMIDESERVPROV01</t>
  </si>
  <si>
    <t>EEDMIDESERVPROV02</t>
  </si>
  <si>
    <t>EEDMIDESERVPROV03</t>
  </si>
  <si>
    <t>EFCS</t>
  </si>
  <si>
    <t>EG05</t>
  </si>
  <si>
    <t>EG61</t>
  </si>
  <si>
    <t>EL09</t>
  </si>
  <si>
    <t>EL20</t>
  </si>
  <si>
    <t>EL22</t>
  </si>
  <si>
    <t>EMMACCAT1M</t>
  </si>
  <si>
    <t>ENVD</t>
  </si>
  <si>
    <t>ES28</t>
  </si>
  <si>
    <t>F.30</t>
  </si>
  <si>
    <t>F.46</t>
  </si>
  <si>
    <t>FAGL_ACTIVATE_OP</t>
  </si>
  <si>
    <t>FB10</t>
  </si>
  <si>
    <t>FB1D</t>
  </si>
  <si>
    <t>FB1K</t>
  </si>
  <si>
    <t>FB1S</t>
  </si>
  <si>
    <t>FB21</t>
  </si>
  <si>
    <t>FB22</t>
  </si>
  <si>
    <t>FB31</t>
  </si>
  <si>
    <t>FBA1</t>
  </si>
  <si>
    <t>FBA2</t>
  </si>
  <si>
    <t>FBA3</t>
  </si>
  <si>
    <t>FBA6</t>
  </si>
  <si>
    <t>FBE3</t>
  </si>
  <si>
    <t>FBL4N</t>
  </si>
  <si>
    <t>FBM1</t>
  </si>
  <si>
    <t>FBM2</t>
  </si>
  <si>
    <t>FBM4</t>
  </si>
  <si>
    <t>FBP1</t>
  </si>
  <si>
    <t>FBV4</t>
  </si>
  <si>
    <t>FBV5</t>
  </si>
  <si>
    <t>FBZ1</t>
  </si>
  <si>
    <t>FBZ2</t>
  </si>
  <si>
    <t>FBZ4</t>
  </si>
  <si>
    <t>FBZA</t>
  </si>
  <si>
    <t>FD11</t>
  </si>
  <si>
    <t>FEBA</t>
  </si>
  <si>
    <t>FGI1</t>
  </si>
  <si>
    <t>FGI3</t>
  </si>
  <si>
    <t>FGI6</t>
  </si>
  <si>
    <t>FGIQ</t>
  </si>
  <si>
    <t>FI08</t>
  </si>
  <si>
    <t>FKI3</t>
  </si>
  <si>
    <t>FKMT</t>
  </si>
  <si>
    <t>FLBPC2</t>
  </si>
  <si>
    <t>FLBPD2</t>
  </si>
  <si>
    <t>FP03EC</t>
  </si>
  <si>
    <t>FP03H</t>
  </si>
  <si>
    <t>FP03L</t>
  </si>
  <si>
    <t>FP03M</t>
  </si>
  <si>
    <t>FP03U</t>
  </si>
  <si>
    <t>FPAV</t>
  </si>
  <si>
    <t>FPB6</t>
  </si>
  <si>
    <t>FPCI</t>
  </si>
  <si>
    <t>FPI2</t>
  </si>
  <si>
    <t>FPIPKEY</t>
  </si>
  <si>
    <t>FPO1P</t>
  </si>
  <si>
    <t>FPO4P</t>
  </si>
  <si>
    <t>FPO7</t>
  </si>
  <si>
    <t>FPRECL</t>
  </si>
  <si>
    <t>FPSA</t>
  </si>
  <si>
    <t>FPVC</t>
  </si>
  <si>
    <t>FPZWH</t>
  </si>
  <si>
    <t>FQC0</t>
  </si>
  <si>
    <t>FQCR</t>
  </si>
  <si>
    <t>FQEVENTS</t>
  </si>
  <si>
    <t>FQZP</t>
  </si>
  <si>
    <t>FS01</t>
  </si>
  <si>
    <t>FS03</t>
  </si>
  <si>
    <t>FS10NA</t>
  </si>
  <si>
    <t>FSE6N</t>
  </si>
  <si>
    <t>FSEPA_M2</t>
  </si>
  <si>
    <t>FSP3</t>
  </si>
  <si>
    <t>FSS3</t>
  </si>
  <si>
    <t>FTWD</t>
  </si>
  <si>
    <t>FV65</t>
  </si>
  <si>
    <t>FXI2</t>
  </si>
  <si>
    <t>GB01</t>
  </si>
  <si>
    <t>GC41</t>
  </si>
  <si>
    <t>GCB2</t>
  </si>
  <si>
    <t>GCGS</t>
  </si>
  <si>
    <t>GCL2</t>
  </si>
  <si>
    <t>GCL3</t>
  </si>
  <si>
    <t>GD20</t>
  </si>
  <si>
    <t>GD33</t>
  </si>
  <si>
    <t>GGB1</t>
  </si>
  <si>
    <t>GP30</t>
  </si>
  <si>
    <t>GR23</t>
  </si>
  <si>
    <t>GR32</t>
  </si>
  <si>
    <t>GR38</t>
  </si>
  <si>
    <t>GR52</t>
  </si>
  <si>
    <t>GR53</t>
  </si>
  <si>
    <t>GR55</t>
  </si>
  <si>
    <t>GRR1</t>
  </si>
  <si>
    <t>GRR2</t>
  </si>
  <si>
    <t>GRR6</t>
  </si>
  <si>
    <t>GS07</t>
  </si>
  <si>
    <t>GS08</t>
  </si>
  <si>
    <t>GSP_KD1</t>
  </si>
  <si>
    <t>IA16</t>
  </si>
  <si>
    <t>IA17</t>
  </si>
  <si>
    <t>IB09</t>
  </si>
  <si>
    <t>IB17</t>
  </si>
  <si>
    <t>IB52</t>
  </si>
  <si>
    <t>IB81</t>
  </si>
  <si>
    <t>IC_LTXE</t>
  </si>
  <si>
    <t>IE25</t>
  </si>
  <si>
    <t>IL09</t>
  </si>
  <si>
    <t>IL14</t>
  </si>
  <si>
    <t>IL17</t>
  </si>
  <si>
    <t>IM30</t>
  </si>
  <si>
    <t>IM34</t>
  </si>
  <si>
    <t>IM43</t>
  </si>
  <si>
    <t>IM44</t>
  </si>
  <si>
    <t>IM53</t>
  </si>
  <si>
    <t>IMEO3</t>
  </si>
  <si>
    <t>IMEO_GEN</t>
  </si>
  <si>
    <t>IMR3</t>
  </si>
  <si>
    <t>IMR8</t>
  </si>
  <si>
    <t>IMR9</t>
  </si>
  <si>
    <t>IMV2</t>
  </si>
  <si>
    <t>IN05</t>
  </si>
  <si>
    <t>IN08</t>
  </si>
  <si>
    <t>IP12Z</t>
  </si>
  <si>
    <t>IPM2</t>
  </si>
  <si>
    <t>IPMD</t>
  </si>
  <si>
    <t>IQS2</t>
  </si>
  <si>
    <t>IW46</t>
  </si>
  <si>
    <t>IW62</t>
  </si>
  <si>
    <t>IW70</t>
  </si>
  <si>
    <t>IWBK</t>
  </si>
  <si>
    <t>KABP</t>
  </si>
  <si>
    <t>KALE</t>
  </si>
  <si>
    <t>KALM</t>
  </si>
  <si>
    <t>KALS</t>
  </si>
  <si>
    <t>KB13</t>
  </si>
  <si>
    <t>KB16</t>
  </si>
  <si>
    <t>KB21</t>
  </si>
  <si>
    <t>KB23</t>
  </si>
  <si>
    <t>KB53</t>
  </si>
  <si>
    <t>KB53N</t>
  </si>
  <si>
    <t>KB67</t>
  </si>
  <si>
    <t>KBH1</t>
  </si>
  <si>
    <t>KCH1</t>
  </si>
  <si>
    <t>KCH4</t>
  </si>
  <si>
    <t>KCRMCO_GENERIC</t>
  </si>
  <si>
    <t>KCRMCO_GENERIC_DET</t>
  </si>
  <si>
    <t>KDH1</t>
  </si>
  <si>
    <t>KE1V</t>
  </si>
  <si>
    <t>KE32</t>
  </si>
  <si>
    <t>KE3Q</t>
  </si>
  <si>
    <t>KE59</t>
  </si>
  <si>
    <t>KE5B</t>
  </si>
  <si>
    <t>KE5U</t>
  </si>
  <si>
    <t>KE77</t>
  </si>
  <si>
    <t>KE82</t>
  </si>
  <si>
    <t>KE83</t>
  </si>
  <si>
    <t>KE86</t>
  </si>
  <si>
    <t>KE91</t>
  </si>
  <si>
    <t>KE96</t>
  </si>
  <si>
    <t>KEAT</t>
  </si>
  <si>
    <t>KEBC</t>
  </si>
  <si>
    <t>KED0</t>
  </si>
  <si>
    <t>KEI2</t>
  </si>
  <si>
    <t>KEMDM</t>
  </si>
  <si>
    <t>KEO3</t>
  </si>
  <si>
    <t>KEOA2</t>
  </si>
  <si>
    <t>KEOD2</t>
  </si>
  <si>
    <t>KEQ5</t>
  </si>
  <si>
    <t>KGI4</t>
  </si>
  <si>
    <t>KGO2</t>
  </si>
  <si>
    <t>KGO4</t>
  </si>
  <si>
    <t>KK03DEL</t>
  </si>
  <si>
    <t>KK87</t>
  </si>
  <si>
    <t>KKA3</t>
  </si>
  <si>
    <t>KKAI</t>
  </si>
  <si>
    <t>KKAY</t>
  </si>
  <si>
    <t>KKBB</t>
  </si>
  <si>
    <t>KKF4</t>
  </si>
  <si>
    <t>KKN2</t>
  </si>
  <si>
    <t>KKPJ</t>
  </si>
  <si>
    <t>KKS5</t>
  </si>
  <si>
    <t>KL14</t>
  </si>
  <si>
    <t>KM1V</t>
  </si>
  <si>
    <t>KO25</t>
  </si>
  <si>
    <t>KO27</t>
  </si>
  <si>
    <t>KO30</t>
  </si>
  <si>
    <t>KO31</t>
  </si>
  <si>
    <t>KO8B</t>
  </si>
  <si>
    <t>KO8N</t>
  </si>
  <si>
    <t>KO9E</t>
  </si>
  <si>
    <t>KOAB</t>
  </si>
  <si>
    <t>KOAP</t>
  </si>
  <si>
    <t>KOB3</t>
  </si>
  <si>
    <t>KOC2</t>
  </si>
  <si>
    <t>KOK6</t>
  </si>
  <si>
    <t>KOM1</t>
  </si>
  <si>
    <t>KOM2</t>
  </si>
  <si>
    <t>KON2</t>
  </si>
  <si>
    <t>KOT2_PKOSA</t>
  </si>
  <si>
    <t>KP06</t>
  </si>
  <si>
    <t>KP17</t>
  </si>
  <si>
    <t>KP90</t>
  </si>
  <si>
    <t>KP91</t>
  </si>
  <si>
    <t>KPA6</t>
  </si>
  <si>
    <t>KPG3</t>
  </si>
  <si>
    <t>KPG7</t>
  </si>
  <si>
    <t>KPZ3</t>
  </si>
  <si>
    <t>KS08</t>
  </si>
  <si>
    <t>KSA3</t>
  </si>
  <si>
    <t>KSC2</t>
  </si>
  <si>
    <t>KSCB</t>
  </si>
  <si>
    <t>KSI4</t>
  </si>
  <si>
    <t>KSOV</t>
  </si>
  <si>
    <t>KSP4</t>
  </si>
  <si>
    <t>KSU4</t>
  </si>
  <si>
    <t>KSU9</t>
  </si>
  <si>
    <t>KSUC</t>
  </si>
  <si>
    <t>KSVB</t>
  </si>
  <si>
    <t>KSVC</t>
  </si>
  <si>
    <t>KSW2</t>
  </si>
  <si>
    <t>LSMW</t>
  </si>
  <si>
    <t>M/61</t>
  </si>
  <si>
    <t>MB01</t>
  </si>
  <si>
    <t>MB59</t>
  </si>
  <si>
    <t>MB5M</t>
  </si>
  <si>
    <t>MBSU</t>
  </si>
  <si>
    <t>MC.1</t>
  </si>
  <si>
    <t>MC.2</t>
  </si>
  <si>
    <t>MC.3</t>
  </si>
  <si>
    <t>MC.4</t>
  </si>
  <si>
    <t>MC.5</t>
  </si>
  <si>
    <t>MC.6</t>
  </si>
  <si>
    <t>MC.7</t>
  </si>
  <si>
    <t>MC.D</t>
  </si>
  <si>
    <t>MC.E</t>
  </si>
  <si>
    <t>MC.F</t>
  </si>
  <si>
    <t>MC40</t>
  </si>
  <si>
    <t>MC44</t>
  </si>
  <si>
    <t>MC45</t>
  </si>
  <si>
    <t>MC95</t>
  </si>
  <si>
    <t>MCA7</t>
  </si>
  <si>
    <t>MCB7</t>
  </si>
  <si>
    <t>MCBE</t>
  </si>
  <si>
    <t>MCBO</t>
  </si>
  <si>
    <t>MCBZ</t>
  </si>
  <si>
    <t>MCI1</t>
  </si>
  <si>
    <t>MCI6</t>
  </si>
  <si>
    <t>MCIA</t>
  </si>
  <si>
    <t>MCL1</t>
  </si>
  <si>
    <t>MCL5</t>
  </si>
  <si>
    <t>MCR:</t>
  </si>
  <si>
    <t>MCXV</t>
  </si>
  <si>
    <t>MD02</t>
  </si>
  <si>
    <t>MD21</t>
  </si>
  <si>
    <t>ME16</t>
  </si>
  <si>
    <t>ME44</t>
  </si>
  <si>
    <t>ME4B</t>
  </si>
  <si>
    <t>ME5F</t>
  </si>
  <si>
    <t>ME5R</t>
  </si>
  <si>
    <t>ME62</t>
  </si>
  <si>
    <t>ME80AN</t>
  </si>
  <si>
    <t>ME81</t>
  </si>
  <si>
    <t>ME9K</t>
  </si>
  <si>
    <t>MI34</t>
  </si>
  <si>
    <t>MI35</t>
  </si>
  <si>
    <t>MK05</t>
  </si>
  <si>
    <t>MK12</t>
  </si>
  <si>
    <t>MK14</t>
  </si>
  <si>
    <t>MKVG</t>
  </si>
  <si>
    <t>ML82</t>
  </si>
  <si>
    <t>MM11</t>
  </si>
  <si>
    <t>MM13</t>
  </si>
  <si>
    <t>MM17</t>
  </si>
  <si>
    <t>MM72</t>
  </si>
  <si>
    <t>MM75</t>
  </si>
  <si>
    <t>MM90</t>
  </si>
  <si>
    <t>MMAM</t>
  </si>
  <si>
    <t>MMI1</t>
  </si>
  <si>
    <t>MMN1</t>
  </si>
  <si>
    <t>MMP1</t>
  </si>
  <si>
    <t>MN03</t>
  </si>
  <si>
    <t>MN07</t>
  </si>
  <si>
    <t>MN09</t>
  </si>
  <si>
    <t>MRN8</t>
  </si>
  <si>
    <t>MRN9</t>
  </si>
  <si>
    <t>O7E4</t>
  </si>
  <si>
    <t>O7F6</t>
  </si>
  <si>
    <t>O7F8</t>
  </si>
  <si>
    <t>O7R3</t>
  </si>
  <si>
    <t>OABD</t>
  </si>
  <si>
    <t>OABM</t>
  </si>
  <si>
    <t>OABN</t>
  </si>
  <si>
    <t>OABX</t>
  </si>
  <si>
    <t>OACE</t>
  </si>
  <si>
    <t>OACS</t>
  </si>
  <si>
    <t>OAM3</t>
  </si>
  <si>
    <t>OAVI</t>
  </si>
  <si>
    <t>OAVS</t>
  </si>
  <si>
    <t>OAWD</t>
  </si>
  <si>
    <t>OAXE</t>
  </si>
  <si>
    <t>OAYH</t>
  </si>
  <si>
    <t>OAYR</t>
  </si>
  <si>
    <t>OAYU</t>
  </si>
  <si>
    <t>OBBH</t>
  </si>
  <si>
    <t>OBBZ</t>
  </si>
  <si>
    <t>OBH1</t>
  </si>
  <si>
    <t>OBH2</t>
  </si>
  <si>
    <t>OBS2</t>
  </si>
  <si>
    <t>OBXT</t>
  </si>
  <si>
    <t>OBXY</t>
  </si>
  <si>
    <t>OBYF</t>
  </si>
  <si>
    <t>OBYS</t>
  </si>
  <si>
    <t>OBZA</t>
  </si>
  <si>
    <t>OCBV</t>
  </si>
  <si>
    <t>OCCI</t>
  </si>
  <si>
    <t>OCN1</t>
  </si>
  <si>
    <t>OIDA</t>
  </si>
  <si>
    <t>OIDB</t>
  </si>
  <si>
    <t>OIDW</t>
  </si>
  <si>
    <t>OIEN</t>
  </si>
  <si>
    <t>OIL6</t>
  </si>
  <si>
    <t>OIP1</t>
  </si>
  <si>
    <t>OITM1</t>
  </si>
  <si>
    <t>OIW0</t>
  </si>
  <si>
    <t>OIWM</t>
  </si>
  <si>
    <t>OIXW</t>
  </si>
  <si>
    <t>OKB3</t>
  </si>
  <si>
    <t>OKBA</t>
  </si>
  <si>
    <t>OKE5</t>
  </si>
  <si>
    <t>OKE6</t>
  </si>
  <si>
    <t>OKEN</t>
  </si>
  <si>
    <t>OKET</t>
  </si>
  <si>
    <t>OKG9</t>
  </si>
  <si>
    <t>OKGA</t>
  </si>
  <si>
    <t>OKKK</t>
  </si>
  <si>
    <t>OKKS</t>
  </si>
  <si>
    <t>OKO2</t>
  </si>
  <si>
    <t>OKOB</t>
  </si>
  <si>
    <t>OKOL</t>
  </si>
  <si>
    <t>OKOR</t>
  </si>
  <si>
    <t>OKOS</t>
  </si>
  <si>
    <t>OMB0</t>
  </si>
  <si>
    <t>OMBA</t>
  </si>
  <si>
    <t>OMBN</t>
  </si>
  <si>
    <t>OMR0H</t>
  </si>
  <si>
    <t>OMR4</t>
  </si>
  <si>
    <t>OMR6</t>
  </si>
  <si>
    <t>OMRM_BASE</t>
  </si>
  <si>
    <t>OMSH</t>
  </si>
  <si>
    <t>OOBC</t>
  </si>
  <si>
    <t>OOCB</t>
  </si>
  <si>
    <t>OPS9</t>
  </si>
  <si>
    <t>OPU7</t>
  </si>
  <si>
    <t>OS_APPLICATION</t>
  </si>
  <si>
    <t>OV51</t>
  </si>
  <si>
    <t>OVAN</t>
  </si>
  <si>
    <t>OY18</t>
  </si>
  <si>
    <t>PFAC_STR</t>
  </si>
  <si>
    <t>PFTC_STR</t>
  </si>
  <si>
    <t>PP02</t>
  </si>
  <si>
    <t>QA10</t>
  </si>
  <si>
    <t>QA14</t>
  </si>
  <si>
    <t>QAC1</t>
  </si>
  <si>
    <t>QDH2</t>
  </si>
  <si>
    <t>QE01</t>
  </si>
  <si>
    <t>QGA2</t>
  </si>
  <si>
    <t>QM12</t>
  </si>
  <si>
    <t>QM19</t>
  </si>
  <si>
    <t>QM50</t>
  </si>
  <si>
    <t>QP06</t>
  </si>
  <si>
    <t>QP60</t>
  </si>
  <si>
    <t>QS21</t>
  </si>
  <si>
    <t>QS23</t>
  </si>
  <si>
    <t>QS34</t>
  </si>
  <si>
    <t>REBDAO</t>
  </si>
  <si>
    <t>REBDAO0004</t>
  </si>
  <si>
    <t>REBDAO0005</t>
  </si>
  <si>
    <t>REBDAO0006</t>
  </si>
  <si>
    <t>REBDAO0007</t>
  </si>
  <si>
    <t>REBDAO0100</t>
  </si>
  <si>
    <t>RECASHOWIMG</t>
  </si>
  <si>
    <t>REISAODT</t>
  </si>
  <si>
    <t>REISBU</t>
  </si>
  <si>
    <t>REISCEACCDET</t>
  </si>
  <si>
    <t>REISOO</t>
  </si>
  <si>
    <t>REISOOCTRS</t>
  </si>
  <si>
    <t>REISPLCS</t>
  </si>
  <si>
    <t>REISPLMS</t>
  </si>
  <si>
    <t>REISPLP</t>
  </si>
  <si>
    <t>RELMJL</t>
  </si>
  <si>
    <t>RELML40006</t>
  </si>
  <si>
    <t>RELML50016</t>
  </si>
  <si>
    <t>REORCOST</t>
  </si>
  <si>
    <t>REORRSOBJCOST</t>
  </si>
  <si>
    <t>REORRSOBJCREATEUPD</t>
  </si>
  <si>
    <t>RE_RHAUTH00</t>
  </si>
  <si>
    <t>RKABSHOW</t>
  </si>
  <si>
    <t>RKARSHOW</t>
  </si>
  <si>
    <t>RL23</t>
  </si>
  <si>
    <t>RPO0</t>
  </si>
  <si>
    <t>RPON</t>
  </si>
  <si>
    <t>RSA3</t>
  </si>
  <si>
    <t>RSRR_WEB</t>
  </si>
  <si>
    <t>RSUSRAUTH</t>
  </si>
  <si>
    <t>RZ03</t>
  </si>
  <si>
    <t>RZ04</t>
  </si>
  <si>
    <t>RZ12</t>
  </si>
  <si>
    <t>RZ21</t>
  </si>
  <si>
    <t>SA38</t>
  </si>
  <si>
    <t>SA39</t>
  </si>
  <si>
    <t>SADR</t>
  </si>
  <si>
    <t>SAINT</t>
  </si>
  <si>
    <t>SALE</t>
  </si>
  <si>
    <t>SARFC</t>
  </si>
  <si>
    <t>SARJ</t>
  </si>
  <si>
    <t>SART</t>
  </si>
  <si>
    <t>SCCL</t>
  </si>
  <si>
    <t>SCPR3</t>
  </si>
  <si>
    <t>SCTS_RSWBO004</t>
  </si>
  <si>
    <t>SCU3</t>
  </si>
  <si>
    <t>SCUA</t>
  </si>
  <si>
    <t>SCUG</t>
  </si>
  <si>
    <t>SCUL</t>
  </si>
  <si>
    <t>SCUM</t>
  </si>
  <si>
    <t>SDCCN</t>
  </si>
  <si>
    <t>SDQ1</t>
  </si>
  <si>
    <t>SE06</t>
  </si>
  <si>
    <t>SE09</t>
  </si>
  <si>
    <t>SE14</t>
  </si>
  <si>
    <t>SE30</t>
  </si>
  <si>
    <t>SE30_OLD</t>
  </si>
  <si>
    <t>SE38</t>
  </si>
  <si>
    <t>SE43</t>
  </si>
  <si>
    <t>SE43N</t>
  </si>
  <si>
    <t>SE54</t>
  </si>
  <si>
    <t>SE63</t>
  </si>
  <si>
    <t>SE71</t>
  </si>
  <si>
    <t>SE73</t>
  </si>
  <si>
    <t>SE78</t>
  </si>
  <si>
    <t>SE80</t>
  </si>
  <si>
    <t>SE92</t>
  </si>
  <si>
    <t>SECPOL_CHANGES</t>
  </si>
  <si>
    <t>SESS_START_OBJECT</t>
  </si>
  <si>
    <t>SEU_INT</t>
  </si>
  <si>
    <t>SFAC</t>
  </si>
  <si>
    <t>SFTRACE</t>
  </si>
  <si>
    <t>SFW_BROWSER</t>
  </si>
  <si>
    <t>SHD0</t>
  </si>
  <si>
    <t>SHD1</t>
  </si>
  <si>
    <t>SLAT_WDYID</t>
  </si>
  <si>
    <t>SLICENSE</t>
  </si>
  <si>
    <t>SM63</t>
  </si>
  <si>
    <t>SM65</t>
  </si>
  <si>
    <t>SMLG</t>
  </si>
  <si>
    <t>SMOD</t>
  </si>
  <si>
    <t>SMQA</t>
  </si>
  <si>
    <t>SMQE</t>
  </si>
  <si>
    <t>SMT1</t>
  </si>
  <si>
    <t>SMTR_START_HISTORY</t>
  </si>
  <si>
    <t>SNC0</t>
  </si>
  <si>
    <t>SO21</t>
  </si>
  <si>
    <t>SOAMANAGER</t>
  </si>
  <si>
    <t>SOBT</t>
  </si>
  <si>
    <t>SP11</t>
  </si>
  <si>
    <t>SPAU</t>
  </si>
  <si>
    <t>SPDD</t>
  </si>
  <si>
    <t>SPFPAR</t>
  </si>
  <si>
    <t>SSC0</t>
  </si>
  <si>
    <t>ST04</t>
  </si>
  <si>
    <t>ST13</t>
  </si>
  <si>
    <t>ST14</t>
  </si>
  <si>
    <t>START_REPORT</t>
  </si>
  <si>
    <t>SU02</t>
  </si>
  <si>
    <t>SUPC</t>
  </si>
  <si>
    <t>SWI14</t>
  </si>
  <si>
    <t>SWI2_FREQ</t>
  </si>
  <si>
    <t>SWU7</t>
  </si>
  <si>
    <t>S_ALR_87003642</t>
  </si>
  <si>
    <t>S_ALR_87003677</t>
  </si>
  <si>
    <t>S_ALR_87004478</t>
  </si>
  <si>
    <t>S_ALR_87009086</t>
  </si>
  <si>
    <t>S_ALR_87009140</t>
  </si>
  <si>
    <t>S_ALR_87009145</t>
  </si>
  <si>
    <t>S_ALR_87009182</t>
  </si>
  <si>
    <t>S_ALR_87009207</t>
  </si>
  <si>
    <t>S_KK4_74000824</t>
  </si>
  <si>
    <t>S_KK4_74000887</t>
  </si>
  <si>
    <t>TRACE</t>
  </si>
  <si>
    <t>USMM_PDF</t>
  </si>
  <si>
    <t>V.00</t>
  </si>
  <si>
    <t>V/05</t>
  </si>
  <si>
    <t>V/LD</t>
  </si>
  <si>
    <t>V/LE</t>
  </si>
  <si>
    <t>VA05N</t>
  </si>
  <si>
    <t>VA06</t>
  </si>
  <si>
    <t>VA11</t>
  </si>
  <si>
    <t>VA15</t>
  </si>
  <si>
    <t>VA25</t>
  </si>
  <si>
    <t>VA44</t>
  </si>
  <si>
    <t>VAN1</t>
  </si>
  <si>
    <t>VD02</t>
  </si>
  <si>
    <t>VF05N</t>
  </si>
  <si>
    <t>VK14</t>
  </si>
  <si>
    <t>VK31</t>
  </si>
  <si>
    <t>VK32</t>
  </si>
  <si>
    <t>VK34</t>
  </si>
  <si>
    <t>VOFN</t>
  </si>
  <si>
    <t>VV13</t>
  </si>
  <si>
    <t>WB_NEW_WINDOW</t>
  </si>
  <si>
    <t>WDYID</t>
  </si>
  <si>
    <t>WE19</t>
  </si>
  <si>
    <t>WE30</t>
  </si>
  <si>
    <t>WE46</t>
  </si>
  <si>
    <t>WG24</t>
  </si>
  <si>
    <t>ZAA31</t>
  </si>
  <si>
    <t>ZBC03</t>
  </si>
  <si>
    <t>ZBC05</t>
  </si>
  <si>
    <t>ZBC08</t>
  </si>
  <si>
    <t>ZBCUSER18</t>
  </si>
  <si>
    <t>ZBUA2</t>
  </si>
  <si>
    <t>ZCO11</t>
  </si>
  <si>
    <t>ZCO_MGK</t>
  </si>
  <si>
    <t>ZECP12</t>
  </si>
  <si>
    <t>ZFI05</t>
  </si>
  <si>
    <t>ZFI10</t>
  </si>
  <si>
    <t>ZFI12</t>
  </si>
  <si>
    <t>ZFI14</t>
  </si>
  <si>
    <t>ZFI17</t>
  </si>
  <si>
    <t>ZFI18</t>
  </si>
  <si>
    <t>ZFI19</t>
  </si>
  <si>
    <t>ZFI81</t>
  </si>
  <si>
    <t>ZFI_MAIL_ASSETS</t>
  </si>
  <si>
    <t>ZIA07</t>
  </si>
  <si>
    <t>ZIA12</t>
  </si>
  <si>
    <t>ZIA22</t>
  </si>
  <si>
    <t>ZIA25</t>
  </si>
  <si>
    <t>ZIA29</t>
  </si>
  <si>
    <t>ZIA38</t>
  </si>
  <si>
    <t>ZIA54</t>
  </si>
  <si>
    <t>ZIG09</t>
  </si>
  <si>
    <t>ZIK16</t>
  </si>
  <si>
    <t>ZIS06</t>
  </si>
  <si>
    <t>ZIS09</t>
  </si>
  <si>
    <t>ZIS44</t>
  </si>
  <si>
    <t>ZIS56</t>
  </si>
  <si>
    <t>ZIS65</t>
  </si>
  <si>
    <t>ZIS80</t>
  </si>
  <si>
    <t>ZIS83</t>
  </si>
  <si>
    <t>ZIS85</t>
  </si>
  <si>
    <t>ZIS86</t>
  </si>
  <si>
    <t>ZIS_JS_FPYY</t>
  </si>
  <si>
    <t>ZKB21WV</t>
  </si>
  <si>
    <t>ZKE13</t>
  </si>
  <si>
    <t>ZKE5Z</t>
  </si>
  <si>
    <t>ZKK20</t>
  </si>
  <si>
    <t>ZKKP01</t>
  </si>
  <si>
    <t>ZKLA13</t>
  </si>
  <si>
    <t>ZKLAN</t>
  </si>
  <si>
    <t>ZKLG03</t>
  </si>
  <si>
    <t>ZKO39</t>
  </si>
  <si>
    <t>ZKOA02</t>
  </si>
  <si>
    <t>ZKOG03</t>
  </si>
  <si>
    <t>ZKOL01</t>
  </si>
  <si>
    <t>ZKOL05</t>
  </si>
  <si>
    <t>ZKOP01</t>
  </si>
  <si>
    <t>ZKOS01</t>
  </si>
  <si>
    <t>ZKOST1</t>
  </si>
  <si>
    <t>ZKSKG3</t>
  </si>
  <si>
    <t>ZKSU5</t>
  </si>
  <si>
    <t>ZMM35</t>
  </si>
  <si>
    <t>ZMM36</t>
  </si>
  <si>
    <t>ZMM42</t>
  </si>
  <si>
    <t>ZMM53</t>
  </si>
  <si>
    <t>ZMM54</t>
  </si>
  <si>
    <t>ZMM60</t>
  </si>
  <si>
    <t>ZMM62</t>
  </si>
  <si>
    <t>ZMM63</t>
  </si>
  <si>
    <t>ZMM67</t>
  </si>
  <si>
    <t>ZMM77</t>
  </si>
  <si>
    <t>ZMM78</t>
  </si>
  <si>
    <t>ZMM87</t>
  </si>
  <si>
    <t>ZMM88</t>
  </si>
  <si>
    <t>ZPM101</t>
  </si>
  <si>
    <t>ZPM120</t>
  </si>
  <si>
    <t>ZPM17</t>
  </si>
  <si>
    <t>ZPM188</t>
  </si>
  <si>
    <t>ZPM54</t>
  </si>
  <si>
    <t>ZPM_ABGS</t>
  </si>
  <si>
    <t>ZPS11</t>
  </si>
  <si>
    <t>ZRX01</t>
  </si>
  <si>
    <t>ZSD23</t>
  </si>
  <si>
    <t>ZSD24</t>
  </si>
  <si>
    <t>ZSD27</t>
  </si>
  <si>
    <t>ZTM02</t>
  </si>
  <si>
    <t>ZUCESUSER</t>
  </si>
  <si>
    <t>Z_MM_ADMIN</t>
  </si>
  <si>
    <t>Avise: Rücknahme Exporteintr.</t>
  </si>
  <si>
    <t>Avise: Kontierungs-Statistik</t>
  </si>
  <si>
    <t>AK: Absenderbankverb. a. Kontoauszug</t>
  </si>
  <si>
    <t>Kontoausz.: Prüfen Kontoauszugsdat.</t>
  </si>
  <si>
    <t>Kontoauszüge: Rücknahme Exporteintr.</t>
  </si>
  <si>
    <t>Kontoauszüge: Flexibler Export</t>
  </si>
  <si>
    <t>Workflow - Ansprechpartner</t>
  </si>
  <si>
    <t>Kontoausz.:Löschen alter Absenderbv.</t>
  </si>
  <si>
    <t>AK: Performance-Cockpit-Daten Update</t>
  </si>
  <si>
    <t>Übersicht Regelwerk</t>
  </si>
  <si>
    <t>AK: Maintenance Report  - Feinfilter</t>
  </si>
  <si>
    <t>AK: Maintenance Report Grobfilter</t>
  </si>
  <si>
    <t>Kontoauszüge: Stammdatenauflistung</t>
  </si>
  <si>
    <t>AK: Beleg- u.Kto.Ausz.-Felder aktiv</t>
  </si>
  <si>
    <t>AK: Statistik - Kontoauszugspos.</t>
  </si>
  <si>
    <t>Auskunft über personenbezogene Daten</t>
  </si>
  <si>
    <t>Job-Log-Analyser Konfiguration</t>
  </si>
  <si>
    <t>Notfall-Customizing</t>
  </si>
  <si>
    <t>Stammdaten Transporteinstellungen</t>
  </si>
  <si>
    <t>Belegarten für Medien</t>
  </si>
  <si>
    <t>Pflege der Buchungskreisgr.</t>
  </si>
  <si>
    <t>FX Absicherungsquote</t>
  </si>
  <si>
    <t>Anwendung</t>
  </si>
  <si>
    <t>Zuord. ZVKMedien - ZW</t>
  </si>
  <si>
    <t>Einstell. Scheckeinreicher</t>
  </si>
  <si>
    <t>Ableitungsregeln aut. Dispo</t>
  </si>
  <si>
    <t>Pflege Geldhandelstypen</t>
  </si>
  <si>
    <t>Bankvalutatage</t>
  </si>
  <si>
    <t>Interbankenzinssätze</t>
  </si>
  <si>
    <t>Klassen</t>
  </si>
  <si>
    <t>Medien für PM-Zahlungsoptimierung</t>
  </si>
  <si>
    <t>Liste der Plangruppen</t>
  </si>
  <si>
    <t>freie Planungsobjekte</t>
  </si>
  <si>
    <t>Geschäftstypen</t>
  </si>
  <si>
    <t>Ableitungsregeln Finanzgeschäfte</t>
  </si>
  <si>
    <t>Migration Bukrs/Bank/Konten</t>
  </si>
  <si>
    <t>F4 - Hilfen Wertelisten</t>
  </si>
  <si>
    <t>Einstellung Zinsabrechnung</t>
  </si>
  <si>
    <t>Buchungsregeln (ZA)</t>
  </si>
  <si>
    <t>Zahlungswege</t>
  </si>
  <si>
    <t>Geschäftsarten</t>
  </si>
  <si>
    <t>Umsatzartenpflege</t>
  </si>
  <si>
    <t>Konsolidierungen</t>
  </si>
  <si>
    <t>Abfragefelder für AutoCode</t>
  </si>
  <si>
    <t>Plangruppen</t>
  </si>
  <si>
    <t>Standardwerte Zahlungen</t>
  </si>
  <si>
    <t>Steuerkennzeichen</t>
  </si>
  <si>
    <t>Summentabellen Istrechnung</t>
  </si>
  <si>
    <t>Wiederkehrende Dispositionen</t>
  </si>
  <si>
    <t>Berechnungsarten Limit/Linie</t>
  </si>
  <si>
    <t>CPW: Verwaltung Kommentare</t>
  </si>
  <si>
    <t>IHB Abrechnung versenden</t>
  </si>
  <si>
    <t>IHB Dokumentenverwaltung</t>
  </si>
  <si>
    <t>autom. Dispos. erzeugen - FEB-Tabel.</t>
  </si>
  <si>
    <t>Einzelbankgebühren für Dispositionen</t>
  </si>
  <si>
    <t>Bankenstände</t>
  </si>
  <si>
    <t>Bankenumsatz</t>
  </si>
  <si>
    <t>Bankstatistik</t>
  </si>
  <si>
    <t>Allgemeine Bereinigungstransaktion</t>
  </si>
  <si>
    <t>Buchungssammler</t>
  </si>
  <si>
    <t>CPW Event</t>
  </si>
  <si>
    <t>CPW Layout Zuordnung Events</t>
  </si>
  <si>
    <t>US Cash Position Worksheet</t>
  </si>
  <si>
    <t>Cash View</t>
  </si>
  <si>
    <t>Einstellungen Dispo-Übern. aus OPs</t>
  </si>
  <si>
    <t>Dispo-Übernahme aus OPs</t>
  </si>
  <si>
    <t>Einst. Dispoübernahme aus Planzahlen</t>
  </si>
  <si>
    <t>Ist Daten Export</t>
  </si>
  <si>
    <t>Stammdaten Meldewesen GH</t>
  </si>
  <si>
    <t>Stornogrund</t>
  </si>
  <si>
    <t>Zinsstaffel Geldhandel</t>
  </si>
  <si>
    <t>Autoprolongation Geldhandel</t>
  </si>
  <si>
    <t>Buchungsjournal CM</t>
  </si>
  <si>
    <t>Zinsabrechnungen buchen</t>
  </si>
  <si>
    <t>Kontoauszüge aus Datei übernehmen</t>
  </si>
  <si>
    <t>Kontoauszüge aus FI übernehmen</t>
  </si>
  <si>
    <t>Kontenbuchungen bereinigen</t>
  </si>
  <si>
    <t>Kontrolle der Ist-Rechnung</t>
  </si>
  <si>
    <t>Export Kontoauszüge</t>
  </si>
  <si>
    <t>Zwischentab. Kontenbuch. bereinigen</t>
  </si>
  <si>
    <t>Migration Kontoauszüge</t>
  </si>
  <si>
    <t>Inhouse Bank Abrechnung</t>
  </si>
  <si>
    <t>Optimiertes Kontenclearing</t>
  </si>
  <si>
    <t>Autocodierung Dispositionen</t>
  </si>
  <si>
    <t>Dispoübernahme aus Planzahlen</t>
  </si>
  <si>
    <t>Erweiterte Kontenabstimmung Intraday</t>
  </si>
  <si>
    <t>Autocodierung Intradays</t>
  </si>
  <si>
    <t>autom. Disposition SAP-Zahllauf</t>
  </si>
  <si>
    <t>autom. Dispo. erz. - Bankgebühren</t>
  </si>
  <si>
    <t>Reportstruktur Kontrahentenreport</t>
  </si>
  <si>
    <t>Kontenvorschau</t>
  </si>
  <si>
    <t>Kontrahentensalden</t>
  </si>
  <si>
    <t>Kreditinanspruchnahme</t>
  </si>
  <si>
    <t>Selektive Auszugsspiegelung</t>
  </si>
  <si>
    <t>Verwaltung Merkertab. Spiegelung KTB</t>
  </si>
  <si>
    <t>Auswertung Konto-Gebühren</t>
  </si>
  <si>
    <t>Planungskommentare</t>
  </si>
  <si>
    <t>Rollierende Vorschau</t>
  </si>
  <si>
    <t>Abstimmungsergebnis Intraday</t>
  </si>
  <si>
    <t>Vorschau Cashflows</t>
  </si>
  <si>
    <t>Banksaldenmonitoring</t>
  </si>
  <si>
    <t>Avisqualitätsbericht</t>
  </si>
  <si>
    <t>Kontenaktivitätskontrolle</t>
  </si>
  <si>
    <t>Zwischentabelle Kontobuchungen</t>
  </si>
  <si>
    <t>Salden pro Stichtag</t>
  </si>
  <si>
    <t>Finanzstatus</t>
  </si>
  <si>
    <t>Tagesprotokoll Geldhandel</t>
  </si>
  <si>
    <t>Übernahmeprotokoll elektr. Kontoausz</t>
  </si>
  <si>
    <t>Soll/Haben Bankkonten</t>
  </si>
  <si>
    <t>Autoclearing - Hierarchie</t>
  </si>
  <si>
    <t>Konditionen periodische Bankgebühren</t>
  </si>
  <si>
    <t>Betragsgrenzen Avisqualitätsbericht</t>
  </si>
  <si>
    <t>Zinsabrechnung Quellensteuer</t>
  </si>
  <si>
    <t>Detail der Konditionen Bankgebühren</t>
  </si>
  <si>
    <t>Gruppierung periodische Bankgebühren</t>
  </si>
  <si>
    <t>IHB Empfänger Konfiguration</t>
  </si>
  <si>
    <t>Clearing Einstel. Verrechnungskonten</t>
  </si>
  <si>
    <t>Kontenabstimmung Konditionen</t>
  </si>
  <si>
    <t>Suchmuster Kontenabstimmung</t>
  </si>
  <si>
    <t>Suchmusterfolgen Kontenabstimmung</t>
  </si>
  <si>
    <t>Dynamische Verw.zweck für Kto-Übern.</t>
  </si>
  <si>
    <t>Suchfolgegruppen Kontenabstimmung</t>
  </si>
  <si>
    <t>Investmentfonds</t>
  </si>
  <si>
    <t>Kurstabelle Investmentfonds</t>
  </si>
  <si>
    <t>Saldenvorschau auf Kontentypbasis</t>
  </si>
  <si>
    <t>Umsatzavise Matching</t>
  </si>
  <si>
    <t>Vordispositionen importieren</t>
  </si>
  <si>
    <t>wiederkehrende Dispositionen gen.</t>
  </si>
  <si>
    <t>Zahlungsanweisung stornieren</t>
  </si>
  <si>
    <t>Auto. Dispositionen aus Zahllauf</t>
  </si>
  <si>
    <t>Guthaben bei Banken</t>
  </si>
  <si>
    <t>autom. Dispo. erz. - CFM/CML</t>
  </si>
  <si>
    <t>Wechseldeckung</t>
  </si>
  <si>
    <t>Referenzzinssätze</t>
  </si>
  <si>
    <t>FX Interactive Worksheet</t>
  </si>
  <si>
    <t>Nettingpool</t>
  </si>
  <si>
    <t>Nettingpositionen</t>
  </si>
  <si>
    <t>Nettingergebnis</t>
  </si>
  <si>
    <t>Abstimmung Nettingpositionen</t>
  </si>
  <si>
    <t>Erfassungsstand Nettingpositionen</t>
  </si>
  <si>
    <t>Sonderregeln Nettingabrechnung</t>
  </si>
  <si>
    <t>Abrechnung</t>
  </si>
  <si>
    <t>Nettingkreise</t>
  </si>
  <si>
    <t>Kontierungsregeln (ICN)</t>
  </si>
  <si>
    <t>Regeln für automatische Disputs</t>
  </si>
  <si>
    <t>Automatische Disputerstellung</t>
  </si>
  <si>
    <t>Initialisierung Netting</t>
  </si>
  <si>
    <t>Centerfreigabe</t>
  </si>
  <si>
    <t>Nettingtermine</t>
  </si>
  <si>
    <t>Budget zum Nettingtermin</t>
  </si>
  <si>
    <t>Zahlungskonten</t>
  </si>
  <si>
    <t>Budgetübersicht</t>
  </si>
  <si>
    <t>Periodisches Nettingergebnis</t>
  </si>
  <si>
    <t>Transferübersicht</t>
  </si>
  <si>
    <t>Dispositionen generieren</t>
  </si>
  <si>
    <t>Abrechnungsbeträge für Dispo</t>
  </si>
  <si>
    <t>Automatische Budgetverteilung</t>
  </si>
  <si>
    <t>Kontrahenten ohne zugeord. Position</t>
  </si>
  <si>
    <t>Disputgründe</t>
  </si>
  <si>
    <t>FX Terminkurse</t>
  </si>
  <si>
    <t>Intra Gruppen</t>
  </si>
  <si>
    <t>Intra Gruppen Prozesse</t>
  </si>
  <si>
    <t>Intra Gruppen Termingenerierung</t>
  </si>
  <si>
    <t>Intra Gruppen Terminmonitor</t>
  </si>
  <si>
    <t>Intra Gruppen Dispo bereinigen</t>
  </si>
  <si>
    <t>Cockpit Kreditlinien</t>
  </si>
  <si>
    <t>Protokoll anzeigen</t>
  </si>
  <si>
    <t>Valutenverschiebung u. Betragsanpass</t>
  </si>
  <si>
    <t>Verteilungskurven</t>
  </si>
  <si>
    <t>Abfragefolgen</t>
  </si>
  <si>
    <t>Abfragen</t>
  </si>
  <si>
    <t>Planzahlenpool bereinigen</t>
  </si>
  <si>
    <t>Codierung zurück setzen</t>
  </si>
  <si>
    <t>Plan/Ist-Daten Report mit Datenexp.</t>
  </si>
  <si>
    <t>Übernahme offener Posten aus IS-U</t>
  </si>
  <si>
    <t>IS-U Recherche</t>
  </si>
  <si>
    <t>Recherche Einzelpositionen</t>
  </si>
  <si>
    <t>Abstimmschlüssel Zahlungsverkehr</t>
  </si>
  <si>
    <t>Istdaten IS-U</t>
  </si>
  <si>
    <t>Abstimmung IS-U-Recherche</t>
  </si>
  <si>
    <t>Pflege der meldenden Instanz</t>
  </si>
  <si>
    <t>Manuelle Nachcodierung</t>
  </si>
  <si>
    <t>Plan/Ist-Daten Reporting</t>
  </si>
  <si>
    <t>Plan/Ist-Daten Reporting neu (m. FPO</t>
  </si>
  <si>
    <t>Manuelle Kennzahlen</t>
  </si>
  <si>
    <t>KPI  (Key Perfomance Indicators)</t>
  </si>
  <si>
    <t>Historie KPI Export</t>
  </si>
  <si>
    <t>Pläne</t>
  </si>
  <si>
    <t>Manuelle Plandatenerfassung</t>
  </si>
  <si>
    <t>Manuelle Plandatenerfassung Intra Gr</t>
  </si>
  <si>
    <t>Plan/Ist-Daten Vergleich Reporting</t>
  </si>
  <si>
    <t>Planversionen Pflege</t>
  </si>
  <si>
    <t>Planzahlenpool</t>
  </si>
  <si>
    <t>Planzahlen aus CML und CFM</t>
  </si>
  <si>
    <t>Planzahlen aus Dispositionen</t>
  </si>
  <si>
    <t>Planzahlen aus MM</t>
  </si>
  <si>
    <t>Planzahlen aus SD und MM</t>
  </si>
  <si>
    <t>Planzahlen aus Treasury</t>
  </si>
  <si>
    <t>Planzahlen fortschreiben</t>
  </si>
  <si>
    <t>Planzahlen kopieren</t>
  </si>
  <si>
    <t>Planzahlen löschen</t>
  </si>
  <si>
    <t>Abfragefolgen drucken</t>
  </si>
  <si>
    <t>Pflege der Reportstrukturen</t>
  </si>
  <si>
    <t>Übersteuerung Belegkettenverfolgung</t>
  </si>
  <si>
    <t>Deaktivieren von Planversionen</t>
  </si>
  <si>
    <t>Betragsbedingte Aussort. von Belegen</t>
  </si>
  <si>
    <t>Meldungsausgabe im Prot. der FI-Rech</t>
  </si>
  <si>
    <t>Aufsummierung bei n:m Ausgleich</t>
  </si>
  <si>
    <t>Offene Posten aus IS-U : Stammdaten</t>
  </si>
  <si>
    <t>Planung: Szenarien</t>
  </si>
  <si>
    <t>Planung: Herkunft der Plandaten</t>
  </si>
  <si>
    <t>Valutenverschieb. Buchhaltungskonten</t>
  </si>
  <si>
    <t>Definition abhängiger Plangruppen</t>
  </si>
  <si>
    <t>Pflege der Ausschlusskonten</t>
  </si>
  <si>
    <t>Einst. z. erw. m:n-Behandl.</t>
  </si>
  <si>
    <t>Einst. m:n-Behandl. Belege</t>
  </si>
  <si>
    <t>Zielkonten</t>
  </si>
  <si>
    <t>Übernahme von APs und OPs</t>
  </si>
  <si>
    <t>MONETA: ÜBERNAHME VON OPS</t>
  </si>
  <si>
    <t>Übernahme von Planzahlen aus Datei</t>
  </si>
  <si>
    <t>Planzahlen aus Moneta Classic</t>
  </si>
  <si>
    <t>Übernahme Planzahlen aus SAP-CM</t>
  </si>
  <si>
    <t>Übernahme Planzahlen aus SAP-Hana</t>
  </si>
  <si>
    <t>Snapshot Salden</t>
  </si>
  <si>
    <t>Snapshot Vergleich</t>
  </si>
  <si>
    <t>ASM: Feldkatalog</t>
  </si>
  <si>
    <t>Protokoll: Initialisierung</t>
  </si>
  <si>
    <t>Neuberechnung Buchungs-/Valutasalden</t>
  </si>
  <si>
    <t>Absprung mit Auszug-LFNR</t>
  </si>
  <si>
    <t>Meta-Recherche</t>
  </si>
  <si>
    <t>Saldenreport</t>
  </si>
  <si>
    <t>Anwendungen</t>
  </si>
  <si>
    <t>Stammdaten Transport</t>
  </si>
  <si>
    <t>Auszug / Umsatz Migration ASM</t>
  </si>
  <si>
    <t>Zahlformat</t>
  </si>
  <si>
    <t>Payments: Buchungsjournal</t>
  </si>
  <si>
    <t>Übernahme von Devisenkursen</t>
  </si>
  <si>
    <t>JCo Server Lastverteilung</t>
  </si>
  <si>
    <t>Programmverhalten SAP-Systeme</t>
  </si>
  <si>
    <t>Übersicht file tracker</t>
  </si>
  <si>
    <t>BPO Quickstart</t>
  </si>
  <si>
    <t>Transaktion bpo Start</t>
  </si>
  <si>
    <t>itmeasyEAM SAP+EM: Starten des EM</t>
  </si>
  <si>
    <t>itmeasyEAM SAP+EM: Beenden des EM</t>
  </si>
  <si>
    <t>SAP+EM: Export von geänderten TPL</t>
  </si>
  <si>
    <t>SAP+EM: Monitor der EM Daten</t>
  </si>
  <si>
    <t>Prüfberichte anzeigen</t>
  </si>
  <si>
    <t>SAP+EM: Import von Prüfberichtsnr.</t>
  </si>
  <si>
    <t>SAP+EM: Import von Arbeitsmitteln</t>
  </si>
  <si>
    <t>SAP+EM: Import  von Gefährdungskl.</t>
  </si>
  <si>
    <t>SAP+EM: Import von Prüfterminen</t>
  </si>
  <si>
    <t>SAP+EM: Import von  Dokumenten</t>
  </si>
  <si>
    <t>Übermittlung der neuen Equnr</t>
  </si>
  <si>
    <t>SAP Gateway Service Builder</t>
  </si>
  <si>
    <t>Fehlerprotokoll von SAP Gateway</t>
  </si>
  <si>
    <t>Services aktivieren und verwalten</t>
  </si>
  <si>
    <t>Anwendungskonfiguration</t>
  </si>
  <si>
    <t>Konfiguration der Fiori Apps</t>
  </si>
  <si>
    <t>Konfiguration der Auswertungen</t>
  </si>
  <si>
    <t>Korasoft Customizing</t>
  </si>
  <si>
    <t>Korasoft: Umzugsmanagement</t>
  </si>
  <si>
    <t>Natuvion - Data Conversion Server</t>
  </si>
  <si>
    <t>Natuvion SOPHIA</t>
  </si>
  <si>
    <t>Natuvion - SQL Query</t>
  </si>
  <si>
    <t>PBS archive data admin board</t>
  </si>
  <si>
    <t>Administration Board CCOI</t>
  </si>
  <si>
    <t>Administration Board CCOT</t>
  </si>
  <si>
    <t>Berichtsgruppe ausführen</t>
  </si>
  <si>
    <t>Bericht/Bericht-Schnittstelle</t>
  </si>
  <si>
    <t>Tabelle / Tabellenpool extrahieren</t>
  </si>
  <si>
    <t>Archive add on CFI(F) Indexverwalt.</t>
  </si>
  <si>
    <t>Administration Board COO</t>
  </si>
  <si>
    <t>Man. Umbuchung Kosten anzeigen</t>
  </si>
  <si>
    <t>Man. Umbuchung Erlöse anzeigen</t>
  </si>
  <si>
    <t>Kostenrechnungsbelege Istkosten</t>
  </si>
  <si>
    <t>Änderungsbel. Material anzeigen CMT</t>
  </si>
  <si>
    <t>PBS Documentation Guide</t>
  </si>
  <si>
    <t>Selektionsvarianten kopieren</t>
  </si>
  <si>
    <t>Übersicht ABAP Entwickler</t>
  </si>
  <si>
    <t>Liste lokaler Entwicklungsobjekte</t>
  </si>
  <si>
    <t>Arbeitsvorrat</t>
  </si>
  <si>
    <t>Übersicht Audit Zyklen</t>
  </si>
  <si>
    <t>Automat. Update im Audit Plan</t>
  </si>
  <si>
    <t>Berechtigungsprüfung (Excel)</t>
  </si>
  <si>
    <t>Rollentool - ORGSet Pflege</t>
  </si>
  <si>
    <t>Pflege Katalog</t>
  </si>
  <si>
    <t>Pflege logische Systemgruppen</t>
  </si>
  <si>
    <t>Anzeige der Rollen zum Account</t>
  </si>
  <si>
    <t>Up-/Download Prüfregeln</t>
  </si>
  <si>
    <t>Pflege Content-Komponenten</t>
  </si>
  <si>
    <t>Protokoll der Datenübertragung</t>
  </si>
  <si>
    <t>Pflege KontrollID</t>
  </si>
  <si>
    <t>Liste durchzuführenden Kontrollen</t>
  </si>
  <si>
    <t>Übersicht Kontrollanforder.</t>
  </si>
  <si>
    <t>Pflege kritischer Objekte</t>
  </si>
  <si>
    <t>Pflege krit. Systemparameter</t>
  </si>
  <si>
    <t>Pflege krit. Kombinationen</t>
  </si>
  <si>
    <t>Verteilung der Mitigation</t>
  </si>
  <si>
    <t>Download Admin Gruppe</t>
  </si>
  <si>
    <t>Download Mitigationseinträge</t>
  </si>
  <si>
    <t>SAST: Überprüfung der Logs</t>
  </si>
  <si>
    <t>SAST: Downl. Observer: Einstellungen</t>
  </si>
  <si>
    <t>Pflege Ausnahmen</t>
  </si>
  <si>
    <t>Deaktivierung SU01/PFCG User Exit</t>
  </si>
  <si>
    <t>Download-Upload SAST-Tabellen</t>
  </si>
  <si>
    <t>Benutzer mit gleicher SNC</t>
  </si>
  <si>
    <t>Hole Statistikdaten</t>
  </si>
  <si>
    <t>Übernahme HR Change Infos nach SAST</t>
  </si>
  <si>
    <t>Management Reports Setup</t>
  </si>
  <si>
    <t>ICF Services und Parameter</t>
  </si>
  <si>
    <t>Liste der Objektschlüssel</t>
  </si>
  <si>
    <t>Pflege OrglevelID</t>
  </si>
  <si>
    <t>Pflege krit. Statements</t>
  </si>
  <si>
    <t>Upload Policy</t>
  </si>
  <si>
    <t>Export CCMS Statistiken</t>
  </si>
  <si>
    <t>Anzeige GW Logs</t>
  </si>
  <si>
    <t>Trace Daten löschen</t>
  </si>
  <si>
    <t>Trace Status Info je System</t>
  </si>
  <si>
    <t>Löschen SM59 Editorsperre</t>
  </si>
  <si>
    <t>Übersicht ReportingID</t>
  </si>
  <si>
    <t>Prüfung Konfiguration</t>
  </si>
  <si>
    <t>Anlegen von Fallback User</t>
  </si>
  <si>
    <t>Anfordern Fallback Benutzer</t>
  </si>
  <si>
    <t>Fallback Benutzer Sessions</t>
  </si>
  <si>
    <t>Pflege Fallback Benutzer</t>
  </si>
  <si>
    <t>SGM Projekte verwalten</t>
  </si>
  <si>
    <t>Setup Rollen Tool</t>
  </si>
  <si>
    <t>Test Benutzer erstellen</t>
  </si>
  <si>
    <t>Sicherung Session-Audit Trails</t>
  </si>
  <si>
    <t>Modus Berechtigungsprüfung</t>
  </si>
  <si>
    <t>Lokalen Kollektor starten</t>
  </si>
  <si>
    <t>Regel herunterladen</t>
  </si>
  <si>
    <t>Regeln hochladen</t>
  </si>
  <si>
    <t>Upload neuen Contents</t>
  </si>
  <si>
    <t>Pflege SoD-Matrix</t>
  </si>
  <si>
    <t>SoD Matrix - systemübergreif.</t>
  </si>
  <si>
    <t>Pflege SpecialID (pass. Überw.)</t>
  </si>
  <si>
    <t>Pflege kritische STD. Profile</t>
  </si>
  <si>
    <t>Audit von Transporten</t>
  </si>
  <si>
    <t>SAST: Anzeige der Token Protokolle</t>
  </si>
  <si>
    <t>Aktualisiere AdminGruppen-Zuordnung</t>
  </si>
  <si>
    <t>Upload Mitigationseinträge</t>
  </si>
  <si>
    <t>Pflege Benutzer: nie sperren</t>
  </si>
  <si>
    <t>User Exits</t>
  </si>
  <si>
    <t>Datencollector Tcode/Benutzer</t>
  </si>
  <si>
    <t>Liste SoD Konflikte ausgeführt</t>
  </si>
  <si>
    <t>Pflege WF Bearbeiter-Gruppen</t>
  </si>
  <si>
    <t>Anzeige WF Bearbeiter-Gruppen</t>
  </si>
  <si>
    <t>Massenantrag Benutzeränderung U04</t>
  </si>
  <si>
    <t>Anzeige OrganisationsID</t>
  </si>
  <si>
    <t>Import Rollen</t>
  </si>
  <si>
    <t>Snapshot-Monitor</t>
  </si>
  <si>
    <t>Application Check</t>
  </si>
  <si>
    <t>Invoice Email Inbound Variante</t>
  </si>
  <si>
    <t>Protokoll reorganisierter Vorgänge</t>
  </si>
  <si>
    <t>Paper-2-ERP Reporting Cockpit</t>
  </si>
  <si>
    <t>Customizing Seeburger E-Invoicing</t>
  </si>
  <si>
    <t>CO-PCA: Übernahmeprogramm Ist</t>
  </si>
  <si>
    <t>EC-PCA: Bewegungdaten löschen</t>
  </si>
  <si>
    <t>EC-PCA: Einstellungen aktualisieren</t>
  </si>
  <si>
    <t>EC-PCA: Historienrelevanz pflegen</t>
  </si>
  <si>
    <t>EC-PCA: Transport Stammdaten</t>
  </si>
  <si>
    <t>EC-PCA: Transport Ist-Einstellungen</t>
  </si>
  <si>
    <t>CO-PCA: Übernahmeprogramm Plan</t>
  </si>
  <si>
    <t>FI-Daten nachbuchen</t>
  </si>
  <si>
    <t>Selektives Nachbuchen CO -&gt; CO-PCA</t>
  </si>
  <si>
    <t>Aufruf Viewpflege mit KOKRS</t>
  </si>
  <si>
    <t>Profit Center: Änderungen anzeigen</t>
  </si>
  <si>
    <t>Planung Kosten/Erlöse ändern</t>
  </si>
  <si>
    <t>Planungslayout Kosten/Erl. anzeigen</t>
  </si>
  <si>
    <t>EC-PCA: Saldovortrag Plan</t>
  </si>
  <si>
    <t>Anlagenbewegung erfassen</t>
  </si>
  <si>
    <t>Leistungsstamm</t>
  </si>
  <si>
    <t>View-Pflege Methode AfA-Schlüssel</t>
  </si>
  <si>
    <t>View-Pflege Periodenmethode</t>
  </si>
  <si>
    <t>AiB Aufteilungsregelzuordnung</t>
  </si>
  <si>
    <t>Verzeichnis der Anlagenklassen</t>
  </si>
  <si>
    <t>Bildaufbau Bewertungsbereiche</t>
  </si>
  <si>
    <t>Aufruf Liste Abschreibungen + Zinsen</t>
  </si>
  <si>
    <t>Anzeigen Arbeitsvorrat</t>
  </si>
  <si>
    <t>FIAA - Ad Hoc Berichte</t>
  </si>
  <si>
    <t>Anlagenkomplex anzeigen</t>
  </si>
  <si>
    <t>FI-AA Umfeldermittler</t>
  </si>
  <si>
    <t>FI-AA Unvollständige Anlagen</t>
  </si>
  <si>
    <t>Kostenstelle holen</t>
  </si>
  <si>
    <t>Sachkonto senden</t>
  </si>
  <si>
    <t>Sachkonto holen</t>
  </si>
  <si>
    <t>Pflege IDoc-Umsetzungsregeln</t>
  </si>
  <si>
    <t>Technische Konsistenzprüfung</t>
  </si>
  <si>
    <t>GP-Cust: Feldmodifikation Fremdanw.</t>
  </si>
  <si>
    <t>Geschäftspartner allgemein anzeigen</t>
  </si>
  <si>
    <t>Interessent anlegen</t>
  </si>
  <si>
    <t>Mitarbeiter ändern (BP)</t>
  </si>
  <si>
    <t>Mitarbeiter anzeigen (BP)</t>
  </si>
  <si>
    <t>Verwendung Arbeitsplatz in -Plänen</t>
  </si>
  <si>
    <t>Ersetzen Arbeitsplatz</t>
  </si>
  <si>
    <t>CA-Steuerung: Rollentypen</t>
  </si>
  <si>
    <t>Arbeitszeitblatt: Zeiten pflegen</t>
  </si>
  <si>
    <t>Arbeitszeitblatt: Zeiten anzeigen</t>
  </si>
  <si>
    <t>Ursachen: Lösungswege prüfen</t>
  </si>
  <si>
    <t>Anzeigen Änderungsstammsatz</t>
  </si>
  <si>
    <t>Anzeigen Freigabe Projekt</t>
  </si>
  <si>
    <t>Projekte EP Zahlungen Ist + Obligo</t>
  </si>
  <si>
    <t>Anzeigen Projektversion (Simulation)</t>
  </si>
  <si>
    <t>Anzeigen Materialkalkulation</t>
  </si>
  <si>
    <t>Erklären Customizing zum Werk</t>
  </si>
  <si>
    <t>Klasse anlegen</t>
  </si>
  <si>
    <t>Zuordnungen eines Objekts</t>
  </si>
  <si>
    <t>Zuordnungen einer Klasse</t>
  </si>
  <si>
    <t>Klassenarten</t>
  </si>
  <si>
    <t>Objektsuche in Klassen</t>
  </si>
  <si>
    <t>Objektsuche in Klassenart</t>
  </si>
  <si>
    <t>Objektverzeichnis</t>
  </si>
  <si>
    <t>Objektverzeichnis (ALV)</t>
  </si>
  <si>
    <t>Klassen ohne Vorgänger</t>
  </si>
  <si>
    <t>Grafische Hierarchiepflege</t>
  </si>
  <si>
    <t>Massenänderung von Bewertungen</t>
  </si>
  <si>
    <t>Kapazitätsabgleich</t>
  </si>
  <si>
    <t>Überblick Projektstruktur</t>
  </si>
  <si>
    <t>Übersicht: Projektdefinitionen</t>
  </si>
  <si>
    <t>Zuschläge IST:  FertAuftr   Sammelv.</t>
  </si>
  <si>
    <t>Ist-Abrechnung: Fert-/Prozeßaufträge</t>
  </si>
  <si>
    <t>Nachbew.  IST:  FertAuftr   Einzelv.</t>
  </si>
  <si>
    <t>Anlegen Template</t>
  </si>
  <si>
    <t>Templ.-Verr. Ist: Fertigungsaufträge</t>
  </si>
  <si>
    <t>Arbeitsplatz aendern</t>
  </si>
  <si>
    <t>Merkmal anzeigen</t>
  </si>
  <si>
    <t>Verwendungsnachweis Merkmalumfeld</t>
  </si>
  <si>
    <t>Prüfen / Löschen zentral</t>
  </si>
  <si>
    <t>Monitor für Tabellen und Indices</t>
  </si>
  <si>
    <t>DB-Verbindungspflege</t>
  </si>
  <si>
    <t>Terminsätze ändern</t>
  </si>
  <si>
    <t>Liste der Terminstammsätze</t>
  </si>
  <si>
    <t>Liste zugeord.Abl. zu führ. Abl.</t>
  </si>
  <si>
    <t>Storno Druck-/Abrechnungsbeleg</t>
  </si>
  <si>
    <t>Stornierung von Fakturabelegen</t>
  </si>
  <si>
    <t>Tarif ändern</t>
  </si>
  <si>
    <t>Verbrauchs- u. Teilrechung erstellen</t>
  </si>
  <si>
    <t>Tariffindung</t>
  </si>
  <si>
    <t>Preis anlegen</t>
  </si>
  <si>
    <t>Preis ändern</t>
  </si>
  <si>
    <t>Massenbigcheck</t>
  </si>
  <si>
    <t>Download der Abrechnungsstammdaten</t>
  </si>
  <si>
    <t>ECOP 97: Kostenrechnungskreis</t>
  </si>
  <si>
    <t>Tarifdaten anzeigen</t>
  </si>
  <si>
    <t>Serviceanbieter anlegen</t>
  </si>
  <si>
    <t>Serviceanbieter ändern</t>
  </si>
  <si>
    <t>Serviceanbieter anzeigen</t>
  </si>
  <si>
    <t>Druck-Workbench: Formularklasse</t>
  </si>
  <si>
    <t>Zählwerksgruppe ändern</t>
  </si>
  <si>
    <t>Anzeigen Logisches Zählwerk</t>
  </si>
  <si>
    <t>Schnellerfassung</t>
  </si>
  <si>
    <t>Schnellerfassung mit Korrektur</t>
  </si>
  <si>
    <t>Fallkategorie anlegen von Nachricht</t>
  </si>
  <si>
    <t>CIC: Datenumfeldpflege</t>
  </si>
  <si>
    <t>Vertragsübergreifende Anzeige</t>
  </si>
  <si>
    <t>Debitoren: Infosystem auswerten</t>
  </si>
  <si>
    <t>Kreditoren: Infosystem auswerten</t>
  </si>
  <si>
    <t>Aktivierung offene Posten Verwaltung</t>
  </si>
  <si>
    <t>Re/Gu Schnellerfassung</t>
  </si>
  <si>
    <t>Statist. Buchung zurücknehmen</t>
  </si>
  <si>
    <t>Merkposten erfassen</t>
  </si>
  <si>
    <t>Anzahlungsanforderung Kreditor</t>
  </si>
  <si>
    <t>Avis anzeigen</t>
  </si>
  <si>
    <t>Musterbeleg ändern</t>
  </si>
  <si>
    <t>Musterbelegänderungen anzeigen</t>
  </si>
  <si>
    <t>Zahlungsanforderung erfassen</t>
  </si>
  <si>
    <t>Vorerf. Beleg (Kopf) ändern</t>
  </si>
  <si>
    <t>Belegänderungen vorerfaßter Belege</t>
  </si>
  <si>
    <t>Konfiguration Zahlprogramm anzeigen</t>
  </si>
  <si>
    <t>Kontenanalyse Debitor</t>
  </si>
  <si>
    <t>Nachbearbeiten Elektron. Kontoauszug</t>
  </si>
  <si>
    <t>Bericht anlegen</t>
  </si>
  <si>
    <t>Berichte aus Mandt 000 importieren</t>
  </si>
  <si>
    <t>Verteilung der Bankstammdaten</t>
  </si>
  <si>
    <t>FI Kontierungsmuster-Verwaltung</t>
  </si>
  <si>
    <t>GP mit Kreditor verknüpfen</t>
  </si>
  <si>
    <t>GP mit Debitor verknüpfen</t>
  </si>
  <si>
    <t>Abgabe Posten zum internen Inkasso</t>
  </si>
  <si>
    <t>Historie der Inkassoposten</t>
  </si>
  <si>
    <t>Liste der Inkassoposten</t>
  </si>
  <si>
    <t>Massenlauf: Freigabe zum Inkasso</t>
  </si>
  <si>
    <t>Forderungen von Inkassobüro rückruf.</t>
  </si>
  <si>
    <t>FI-CA: Zahlungsavis</t>
  </si>
  <si>
    <t>RLSÜbernahme-Fehlerbearbeitung</t>
  </si>
  <si>
    <t>Informationen für Inkassobüros</t>
  </si>
  <si>
    <t>FI-CA: Barsicherheitszinsen</t>
  </si>
  <si>
    <t>Ratenpläne zum Stichtag</t>
  </si>
  <si>
    <t>OP-Liste zum Stichtag (parallel)</t>
  </si>
  <si>
    <t>Analyse extrahierter offener Posten</t>
  </si>
  <si>
    <t>Umgliederungen buchen</t>
  </si>
  <si>
    <t>VK Selektion</t>
  </si>
  <si>
    <t>Massenstorno von Mahnungen</t>
  </si>
  <si>
    <t>Berichtigte Forderungen auswerten</t>
  </si>
  <si>
    <t>C FKK Kontenfindung (allgemein)</t>
  </si>
  <si>
    <t>Kontenfindung: Liste</t>
  </si>
  <si>
    <t>Zeitpunkte</t>
  </si>
  <si>
    <t>FI-CA: KoFi - Rückn.Ausgl. Neuer OP</t>
  </si>
  <si>
    <t>Anlegen Stamm</t>
  </si>
  <si>
    <t>Anzeigen Stamm</t>
  </si>
  <si>
    <t>Anzeigen Planung</t>
  </si>
  <si>
    <t>SEPA: Mandat ändern</t>
  </si>
  <si>
    <t>Anzeigen Stamm im Kontenplan</t>
  </si>
  <si>
    <t>Anzeigen Stamm im Buchungskreis</t>
  </si>
  <si>
    <t>Datenextraktkontrollsummen prüfen</t>
  </si>
  <si>
    <t>Vorerfassung eingehender Gutschrifte</t>
  </si>
  <si>
    <t>Bericht ändern</t>
  </si>
  <si>
    <t>Belegerfassung für lokale Ledger</t>
  </si>
  <si>
    <t>GLT3 - Pflege GLT3-Unterkontierungen</t>
  </si>
  <si>
    <t>FI-SL-Customizing-Buchungskreis Anz.</t>
  </si>
  <si>
    <t>Abstimmung Summe-Einzelposten</t>
  </si>
  <si>
    <t>FI-SL-Customizing-Ledger ändern</t>
  </si>
  <si>
    <t>FI-SL-Customizing-Ledger anzeigen</t>
  </si>
  <si>
    <t>Start Selektion FI-SL-Einzelposten</t>
  </si>
  <si>
    <t>FI-SL: Globale Ist-Beleganzeige</t>
  </si>
  <si>
    <t>Substitutionsbearbeitung</t>
  </si>
  <si>
    <t>Verteilungschlussel pflegen</t>
  </si>
  <si>
    <t>Anzeigen Bibliothek</t>
  </si>
  <si>
    <t>Ändern Bericht</t>
  </si>
  <si>
    <t>Berichte importieren</t>
  </si>
  <si>
    <t>Ändern Berichtsgruppe</t>
  </si>
  <si>
    <t>Anzeigen Berichtsgruppe</t>
  </si>
  <si>
    <t>Ausführen Berichtsgruppe</t>
  </si>
  <si>
    <t>RW: Formular anlegen</t>
  </si>
  <si>
    <t>RW: Formular ändern</t>
  </si>
  <si>
    <t>Vorlage anzeigen</t>
  </si>
  <si>
    <t>Sets exportieren</t>
  </si>
  <si>
    <t>Sets importieren</t>
  </si>
  <si>
    <t>Kontenfindung pflegen: Saldonull</t>
  </si>
  <si>
    <t>Arbeitspläne kalkulieren</t>
  </si>
  <si>
    <t>Arbeitspläne drucken</t>
  </si>
  <si>
    <t>Anzeigen Werkszuordnung EquipmentStl</t>
  </si>
  <si>
    <t>Anlegen Werkszuordnung TechnPlatzStl</t>
  </si>
  <si>
    <t>Ändern Installation</t>
  </si>
  <si>
    <t>Änderungsbelege TechnPlatzStückliste</t>
  </si>
  <si>
    <t>Remote-Teil der Starttransaktion</t>
  </si>
  <si>
    <t>Fertigungshilfsmittel anlegen</t>
  </si>
  <si>
    <t>Benutzerprofile zur Kennzeichnung</t>
  </si>
  <si>
    <t>Referenzplatz anlegen: Listerfassung</t>
  </si>
  <si>
    <t>Datenübernahme nachholen</t>
  </si>
  <si>
    <t>Ändern Nachtrag InvProgrammposition</t>
  </si>
  <si>
    <t>Planvorschlagsermittlung IM</t>
  </si>
  <si>
    <t>Anzeigen Budget operative Objekte</t>
  </si>
  <si>
    <t>Budgetvorschlagsermittlung IM</t>
  </si>
  <si>
    <t>Budgetverteilung anzeigen</t>
  </si>
  <si>
    <t>InvProgramm in der UOrg anzeigen</t>
  </si>
  <si>
    <t>Anlegen InvProgramm aus UOrg</t>
  </si>
  <si>
    <t>Löschen InvProgramm komplett</t>
  </si>
  <si>
    <t>Nicht zugeordnete Maßn./Anf.</t>
  </si>
  <si>
    <t>Vererbungsprüfung InvProgramm</t>
  </si>
  <si>
    <t>Änderungen InvProgrammpositionen</t>
  </si>
  <si>
    <t>Objektverb. Techn. Plätze ändern</t>
  </si>
  <si>
    <t>Objektverb. Equipments ändern</t>
  </si>
  <si>
    <t>Zyklusset anzeigen</t>
  </si>
  <si>
    <t>Genehmigung ändern</t>
  </si>
  <si>
    <t>Genehmigungen/pflegen anzeigen</t>
  </si>
  <si>
    <t>Ändern Meldung - Erweiterte Sicht</t>
  </si>
  <si>
    <t>Nachbearbeitung von BDE-Fehlersätzen</t>
  </si>
  <si>
    <t>Historischen Auftrag ändern</t>
  </si>
  <si>
    <t>Aufträge Gesamtnetzterminierung</t>
  </si>
  <si>
    <t>Materialverfügbarkeitsinformation</t>
  </si>
  <si>
    <t>Kostenrechnungsbelege Plan</t>
  </si>
  <si>
    <t>Abstimmledger: Summensätze anzeigen</t>
  </si>
  <si>
    <t>Berichtsbaum Abstimmledger anzeigen</t>
  </si>
  <si>
    <t>Storno Abstimmbuchung</t>
  </si>
  <si>
    <t>Umbuchung von Primärkosten anzeigen</t>
  </si>
  <si>
    <t>Manuelle Verrechnungen anzeigen</t>
  </si>
  <si>
    <t>Verrechnung von Leistungen erfassen</t>
  </si>
  <si>
    <t>Verrechnung von Leistungen anzeigen</t>
  </si>
  <si>
    <t>Erfassung von Leistungen anzeigen</t>
  </si>
  <si>
    <t>Senderleistungen anzeigen</t>
  </si>
  <si>
    <t>Umbuchung ILV stornieren</t>
  </si>
  <si>
    <t>Stat.Kennzahlengruppe anlegen</t>
  </si>
  <si>
    <t>Profit Center Gruppe anlegen</t>
  </si>
  <si>
    <t>EC-PCA: Standardhierarchie anlegen</t>
  </si>
  <si>
    <t>Generischer Aufruf RKKBALV1</t>
  </si>
  <si>
    <t>Generischer Detailbericht</t>
  </si>
  <si>
    <t>Anlegen: Kontengruppe</t>
  </si>
  <si>
    <t>Übergabe EC-PCA</t>
  </si>
  <si>
    <t>Variantenpflege</t>
  </si>
  <si>
    <t>EC-PCA: Dummy-PrCtr anlegen</t>
  </si>
  <si>
    <t>EC-PCA: Kopieren Bilanzkontengrp.</t>
  </si>
  <si>
    <t>Abstimmung Sachkonten mit Ausgleich</t>
  </si>
  <si>
    <t>EC-PCA: ALE Profit Center senden</t>
  </si>
  <si>
    <t>EC-PCA: Recherchebericht ändern</t>
  </si>
  <si>
    <t>EC-PCA: Recherchebericht anzeigen</t>
  </si>
  <si>
    <t>EC-PCA: Rechercheformular anzeigen</t>
  </si>
  <si>
    <t>Einzelpostenbas. Bericht anlegen</t>
  </si>
  <si>
    <t>Abstimmung CO-PA &lt;-&gt; SD &lt;-&gt; FI</t>
  </si>
  <si>
    <t>Ändern Ergebnisbereich</t>
  </si>
  <si>
    <t>Merkmalsableitung: Einstieg</t>
  </si>
  <si>
    <t>Pflege Ergebnisschema</t>
  </si>
  <si>
    <t>Profit Center Stammdatenpflege</t>
  </si>
  <si>
    <t>Unternehmensorganisation anzeigen</t>
  </si>
  <si>
    <t>Profit Center aktivieren</t>
  </si>
  <si>
    <t>Inakt. Profit Center zurücknehmen</t>
  </si>
  <si>
    <t>Viewpflege mit vorbesetztem Erg.ber.</t>
  </si>
  <si>
    <t>Ist-Zuschläge:  Innenauftr. Sammelv.</t>
  </si>
  <si>
    <t>Zuschläge OBLI: Innenauftr. Einzelv.</t>
  </si>
  <si>
    <t>Zuschläge OBLI: Innenauftr. Sammelv.</t>
  </si>
  <si>
    <t>Statistische Kennzahlen löschen</t>
  </si>
  <si>
    <t>Ist-Abrechnung: ProdKostensammler</t>
  </si>
  <si>
    <t>Ergebnisermittlung Vertriebsblg.pos.</t>
  </si>
  <si>
    <t>Ist-Ergebnisermittlung: Aufträge</t>
  </si>
  <si>
    <t>WIP-Anzeige Auftrag</t>
  </si>
  <si>
    <t>Berichtsaufruf CM</t>
  </si>
  <si>
    <t>CO-FA Planwerte ändern</t>
  </si>
  <si>
    <t>Nachbew.  IST:  Kostentr.   Sammelv.</t>
  </si>
  <si>
    <t>Zuschläge IST:  Kostentr.   Sammelv.</t>
  </si>
  <si>
    <t>Abweichungen periodische Fert. (S)</t>
  </si>
  <si>
    <t>Leistungsarten löschen</t>
  </si>
  <si>
    <t>Selektionsvarianten Kostenstellen</t>
  </si>
  <si>
    <t>Auftragsnachtrag anzeigen</t>
  </si>
  <si>
    <t>Auftragsrückgabe anzeigen</t>
  </si>
  <si>
    <t>Aktivieren Verfügb.kontr. Aufträge</t>
  </si>
  <si>
    <t>Neuaufbau Verfügb.kontrolle Aufträge</t>
  </si>
  <si>
    <t>Nummernkr. Abrechnungsbeleg pflegen</t>
  </si>
  <si>
    <t>Plan-Abrechnung: Innenauftrag</t>
  </si>
  <si>
    <t>Auftragsarten: Budgetprofil</t>
  </si>
  <si>
    <t>Auftragsarten: Planprofil</t>
  </si>
  <si>
    <t>Aufträge Einzelposten Abweichungen</t>
  </si>
  <si>
    <t>Ausgewählte Berichte ausführen</t>
  </si>
  <si>
    <t>Sammeldruck von Innenaufträgen</t>
  </si>
  <si>
    <t>CO-Musterauftrag anlegen</t>
  </si>
  <si>
    <t>CO-Musterauftrag ändern</t>
  </si>
  <si>
    <t>Ist-Nachbew.:  Innenauftr. Sammelv.</t>
  </si>
  <si>
    <t>Auftragsart überprüfen PKoSa</t>
  </si>
  <si>
    <t>Primärkosten Plandaten anzeigen</t>
  </si>
  <si>
    <t>Plankosten löschen</t>
  </si>
  <si>
    <t>Planung Primärkostenarten ändern</t>
  </si>
  <si>
    <t>Planparameter anzeigen</t>
  </si>
  <si>
    <t>Planungslayout Kostenpl. anzeigen</t>
  </si>
  <si>
    <t>Kostenstellenetat anzeigen</t>
  </si>
  <si>
    <t>Listbearbeitung K.stelle ausführen</t>
  </si>
  <si>
    <t>Kostenstellen-Abgrenzung Ist</t>
  </si>
  <si>
    <t>Indirekte Leist.verr. Ist ändern</t>
  </si>
  <si>
    <t>Indirekte Leist.verr. Plan ausführen</t>
  </si>
  <si>
    <t>Ist-Zuschläge:  Kostenstellen</t>
  </si>
  <si>
    <t>Zykluspflege/-übersicht (CCA, ABC)</t>
  </si>
  <si>
    <t>Zuschläge PLAN: Kostenstellen</t>
  </si>
  <si>
    <t>Ist-Umlage löschen</t>
  </si>
  <si>
    <t>Plan-Umlage anzeigen</t>
  </si>
  <si>
    <t>Plan-Umlage Übersicht</t>
  </si>
  <si>
    <t>Plan-Verteilung ausführen</t>
  </si>
  <si>
    <t>Plan-Verteilung Übersicht</t>
  </si>
  <si>
    <t>Periodische Umbuchung ändern</t>
  </si>
  <si>
    <t>Legacy System Migration Workbench</t>
  </si>
  <si>
    <t>Nachrichten: KondTab anz. Bestellung</t>
  </si>
  <si>
    <t>Wareneingang zur Bestellung buchen</t>
  </si>
  <si>
    <t>MHD/Herstelldatum</t>
  </si>
  <si>
    <t>Materialbeleg einlagern: Einstieg</t>
  </si>
  <si>
    <t>BCO: Werksanalyse-Selektion Bestand</t>
  </si>
  <si>
    <t>BCO: Werksanalyse-Selektion Zu/Abg.</t>
  </si>
  <si>
    <t>BCO: Werksanalyse-Selektion Umschlag</t>
  </si>
  <si>
    <t>BCO: Werksanalyse-Selektion Reichwei</t>
  </si>
  <si>
    <t>BCO: Lagerortanalyse-Selekt Bestand</t>
  </si>
  <si>
    <t>BCO: Lagerortanalyse-Selekt Zu/Abg.</t>
  </si>
  <si>
    <t>BCO: Lagerortanalyse-Selekt Umschlag</t>
  </si>
  <si>
    <t>BCO: Disponentenanalyse-Sel. Bestand</t>
  </si>
  <si>
    <t>BCO: Disponentenanalyse-Sel. Zu/Abg.</t>
  </si>
  <si>
    <t>BCO: Disponentenanalyse-Sel. Umschlg</t>
  </si>
  <si>
    <t>BCO: ABC-Analyse Verbrauchswerte</t>
  </si>
  <si>
    <t>BCO: Analyse Umschlagshäufigkeit</t>
  </si>
  <si>
    <t>BCO: Analyse Verbrauchswerte</t>
  </si>
  <si>
    <t>Anzeigen Flexible LIS-Planung</t>
  </si>
  <si>
    <t>BCO: Auswertung ausführen</t>
  </si>
  <si>
    <t>BCO: Auswertung anzeigen</t>
  </si>
  <si>
    <t>BCO: Materialanalyse-Selektion</t>
  </si>
  <si>
    <t>BCO: Materialartenanalyse-Selektion</t>
  </si>
  <si>
    <t>BCO: Best./Bedarfsanalyse-Selektion</t>
  </si>
  <si>
    <t>PMIS: Objektklassenanalyse</t>
  </si>
  <si>
    <t>PMIS: Obj. Statistikanalyse</t>
  </si>
  <si>
    <t>PMIS: Kundenmeldungsanalyse</t>
  </si>
  <si>
    <t>WM: Ein- und Auslagerung-Selektion</t>
  </si>
  <si>
    <t>WM: Mengenströme-Selektion</t>
  </si>
  <si>
    <t>Strdanalysen Benutzereinst. CALL</t>
  </si>
  <si>
    <t>QMIS: Mat.anlyse Überblick QMeld.</t>
  </si>
  <si>
    <t>MRP-Einzelplanung -mehrstufig-</t>
  </si>
  <si>
    <t>Anzeigen Planungsvormerkung</t>
  </si>
  <si>
    <t>Löschvorschläge Infosatz</t>
  </si>
  <si>
    <t>Anhang zur Anfrage pflegen</t>
  </si>
  <si>
    <t>Anfragen zur Bedarfsnummer</t>
  </si>
  <si>
    <t>Freigabeerinnerung Bestellanford.</t>
  </si>
  <si>
    <t>Archivierte Bestellanforderungen</t>
  </si>
  <si>
    <t>Anzeigen Lieferantenbeurteilung</t>
  </si>
  <si>
    <t>Allgemeine Auswertungen (A)</t>
  </si>
  <si>
    <t>Nachrichtenausgabe Kontrakte</t>
  </si>
  <si>
    <t>Batch-Input: Zählung erfassen</t>
  </si>
  <si>
    <t>Batch-Input: Nullzählung buchen</t>
  </si>
  <si>
    <t>Sperren Kreditor (Einkauf)</t>
  </si>
  <si>
    <t>Ändern Kreditor (Einkauf) geplant</t>
  </si>
  <si>
    <t>Geplante Änderung Kreditor (Einkauf)</t>
  </si>
  <si>
    <t>Abrechnungs- und Konditionsgruppen</t>
  </si>
  <si>
    <t>Leistungserfassung anzeigen</t>
  </si>
  <si>
    <t>Material &amp; geplant anlegen</t>
  </si>
  <si>
    <t>Aktivierung von geplanten Änderungen</t>
  </si>
  <si>
    <t>Massenpflege Materialstamm Industrie</t>
  </si>
  <si>
    <t>Anzeigen Archiv Material</t>
  </si>
  <si>
    <t>Anzeigen Archiv Materialsonderbest.</t>
  </si>
  <si>
    <t>Anwend.log Mat.stamm ALE auswerten</t>
  </si>
  <si>
    <t>Materialart ändern</t>
  </si>
  <si>
    <t>Hilfs-/Betriebsstoff &amp; anlegen</t>
  </si>
  <si>
    <t>Nichtlagermaterial &amp; anlegen</t>
  </si>
  <si>
    <t>Instandhaltung-Baugruppe &amp; anlegen</t>
  </si>
  <si>
    <t>Nachricht anzeigen: Anfrage</t>
  </si>
  <si>
    <t>Nachricht anlegen: Rahmenvertrag</t>
  </si>
  <si>
    <t>Nachricht anzeigen: Rahmenvertrag</t>
  </si>
  <si>
    <t>Niederstwert: Preisabweichungen</t>
  </si>
  <si>
    <t>Bilanzwerte pro Konto</t>
  </si>
  <si>
    <t>Erfassungsmasken Vorerfassung</t>
  </si>
  <si>
    <t>Feldauswahl Postenanzeige Sortieren</t>
  </si>
  <si>
    <t>Feldauswahl Postenanzeige Zus.felder</t>
  </si>
  <si>
    <t>Sonderfelder Postenanzeige</t>
  </si>
  <si>
    <t>Bewertungsbereiche/Parameterübern.</t>
  </si>
  <si>
    <t>Bewertungsbereiche/Rücklagenübertr.</t>
  </si>
  <si>
    <t>Bewertungsbereiche/Normalabschr.</t>
  </si>
  <si>
    <t>Bewertungsbereiche /Invest.Förderung</t>
  </si>
  <si>
    <t>Kundenbezeichnung für Ordnungsbegr.1</t>
  </si>
  <si>
    <t>C FI-AA View-Pflege Substitutions</t>
  </si>
  <si>
    <t>C AM View-Pflege Sortiervarianten</t>
  </si>
  <si>
    <t>C AM View-Pflege Periodenregel</t>
  </si>
  <si>
    <t>SAP ArchiveLink: Dokumente ablegen</t>
  </si>
  <si>
    <t>Bewertungsbereiche f. Bewegungsarten</t>
  </si>
  <si>
    <t>Währung des Bewertungsbereichs</t>
  </si>
  <si>
    <t>Buchungsregeln Abschreibungen</t>
  </si>
  <si>
    <t>Aktivierung Anzahlungen (Umbuchung)</t>
  </si>
  <si>
    <t>C FI Pflege Tabelle T001Q (Beleg)</t>
  </si>
  <si>
    <t>C FI Subst. FI/0005: Aktivieren</t>
  </si>
  <si>
    <t>C FI BelegNrkreise: Kopieren Bukrs</t>
  </si>
  <si>
    <t>C FI BelegnrKreise: Kopieren GJahr</t>
  </si>
  <si>
    <t>C FI Ledger Ändern</t>
  </si>
  <si>
    <t>C FI Tabelle T074 Bürgschaft</t>
  </si>
  <si>
    <t>Erlöskontenfindung: Kontemfindungspf</t>
  </si>
  <si>
    <t>C FI Tabelle T074 Sachanlagen</t>
  </si>
  <si>
    <t>Reporting-Auswahl: Globaler Einstieg</t>
  </si>
  <si>
    <t>Abgleich erweiterte Sachkonten</t>
  </si>
  <si>
    <t>Einstellung Intergration Kons.</t>
  </si>
  <si>
    <t>FI-LC: Daten aus FI nachbuchen</t>
  </si>
  <si>
    <t>IH Arbeitspapiere für Meldungen</t>
  </si>
  <si>
    <t>IH Arbeitspapiere pro Meldungsart</t>
  </si>
  <si>
    <t>Download von Berichtsschemata</t>
  </si>
  <si>
    <t>Nummernkreise Equipments</t>
  </si>
  <si>
    <t>Profile Vorgangsvorschlagswert</t>
  </si>
  <si>
    <t>Pflege Planprofil InvProgramm</t>
  </si>
  <si>
    <t>Kundenbezeichnung Userfeld 1</t>
  </si>
  <si>
    <t>Detailinformation (Wartungsplan)</t>
  </si>
  <si>
    <t>Komponente Strukturdarstellung</t>
  </si>
  <si>
    <t>Auftragsliste (mehrst.) - Auftrag</t>
  </si>
  <si>
    <t>Batch Input für Kostenarten erzeugen</t>
  </si>
  <si>
    <t>Belege Finanzwesen ins CO übernehmen</t>
  </si>
  <si>
    <t>Einst. Organisation transportieren</t>
  </si>
  <si>
    <t>Einst. zu Stammdaten transportieren</t>
  </si>
  <si>
    <t>Einstellung. Tarifermittlung pflegen</t>
  </si>
  <si>
    <t>Abgrenzungsversionen WIP</t>
  </si>
  <si>
    <t>Fortschreibung WIP-Ermittlung</t>
  </si>
  <si>
    <t>Pflege Kalkulationstabellen</t>
  </si>
  <si>
    <t>Kostenrechnungskreis setzen</t>
  </si>
  <si>
    <t>Matchcode-IDs Aufträge anzeigen</t>
  </si>
  <si>
    <t>Budgetierung Profile CO-Aufträge</t>
  </si>
  <si>
    <t>Erf.variante Innenaufträge pflegen</t>
  </si>
  <si>
    <t>Selektionsregel für Innenaufträge</t>
  </si>
  <si>
    <t>Strukturplanung Profile CO-Aufträge</t>
  </si>
  <si>
    <t>Belegartenliste</t>
  </si>
  <si>
    <t>Nummernvergabe Buchhaltungsbelege</t>
  </si>
  <si>
    <t>Vorschlagswerte Reservierung</t>
  </si>
  <si>
    <t>C MM-IV Automatische Kontierungen</t>
  </si>
  <si>
    <t>MM-IV Bel.art/NK Eingangsrechnung</t>
  </si>
  <si>
    <t>Toleranzgrenzen Rechnungsprüfung</t>
  </si>
  <si>
    <t>MM-IV: kundenspezifische Meldungen</t>
  </si>
  <si>
    <t>C MM-BD Matchcode Material</t>
  </si>
  <si>
    <t>Drucktastensteuerung Batch-Input</t>
  </si>
  <si>
    <t>Kundenerweiterung zu Stammdaten</t>
  </si>
  <si>
    <t>Profil Budgetverwaltung</t>
  </si>
  <si>
    <t>Steuerungsparam. Instandhaltung</t>
  </si>
  <si>
    <t>OO-Rahmenanwendung</t>
  </si>
  <si>
    <t>Änderungsanzeige Debitor</t>
  </si>
  <si>
    <t>C RV View TVKOS_AU "Sparten-Belegart</t>
  </si>
  <si>
    <t>Tabellenhistorie</t>
  </si>
  <si>
    <t>Regeln pflegen -&gt; Dummybild</t>
  </si>
  <si>
    <t>Aufgaben pflegen -&gt; Dummybild</t>
  </si>
  <si>
    <t>Plandaten pflegen (beliebig)</t>
  </si>
  <si>
    <t>Autom. Verwendungsentscheid anstoßen</t>
  </si>
  <si>
    <t>Verwendungsent. ändern ohne Historie</t>
  </si>
  <si>
    <t>Ändern Istmenge Prüflos</t>
  </si>
  <si>
    <t>Auswertung Q-Lagen: Daten anzeigen</t>
  </si>
  <si>
    <t>Pflegen Merkmalsergebnisse</t>
  </si>
  <si>
    <t>Prüfergebnisse anzeigen</t>
  </si>
  <si>
    <t>Liste Maßnahmen ändern</t>
  </si>
  <si>
    <t>Liste Q-Meldungen, mehrstufig</t>
  </si>
  <si>
    <t>Zeitreihendarstellung Q-Meldungen</t>
  </si>
  <si>
    <t>Liste: Defizite bei Prüfplänen</t>
  </si>
  <si>
    <t>zeitliche Entwicklung von Prüfplänen</t>
  </si>
  <si>
    <t>Hinzufügen Stammprüfmerkmal</t>
  </si>
  <si>
    <t>Ändern Stammprüfmerkmals-Version</t>
  </si>
  <si>
    <t>Anzeigen Prüfmethoden-Version</t>
  </si>
  <si>
    <t>Architektonisches Objekt bearbeiten</t>
  </si>
  <si>
    <t>AO: Abschnitte</t>
  </si>
  <si>
    <t>AO: Bilder</t>
  </si>
  <si>
    <t>AO: Bildfolgen</t>
  </si>
  <si>
    <t>AO: Zeitpunkte</t>
  </si>
  <si>
    <t>AO: Feldmodifikation je Aktivität</t>
  </si>
  <si>
    <t>IMG anzeigen</t>
  </si>
  <si>
    <t>Infosystem: Arch. Objekte mit Detail</t>
  </si>
  <si>
    <t>Infosystem: Gebäude</t>
  </si>
  <si>
    <t>Customizing Kontenfindung</t>
  </si>
  <si>
    <t>Infosystem: Angebotsobjekt</t>
  </si>
  <si>
    <t>IS: Ausstattung zu Reservierung Obj.</t>
  </si>
  <si>
    <t>Infosystem: Flurstücke m.  Altlasten</t>
  </si>
  <si>
    <t>Infosystem: Flurstücke - Bemessungen</t>
  </si>
  <si>
    <t>Infosystem: Vorgängerflurstücke</t>
  </si>
  <si>
    <t>Mithaftung bearbeiten</t>
  </si>
  <si>
    <t>L4: Bildfolgen</t>
  </si>
  <si>
    <t>L5: Tabellen</t>
  </si>
  <si>
    <t>Kosten Reservierung/Permanente Beleg</t>
  </si>
  <si>
    <t>Ändern der Daten zur Kostenfindung</t>
  </si>
  <si>
    <t>Reservierungsobjekte erzeugen/akt.</t>
  </si>
  <si>
    <t>Berechtigte Objekte</t>
  </si>
  <si>
    <t>CO-Beleg anzeigen</t>
  </si>
  <si>
    <t>CO-Folgebelege anzeigen</t>
  </si>
  <si>
    <t>Beleganzeige für Ledger 3A</t>
  </si>
  <si>
    <t>Infosystem Auftr.: Voreinstellungen</t>
  </si>
  <si>
    <t>Extraktorchecker</t>
  </si>
  <si>
    <t>Berichts-Berichts-Schnittstelle im W</t>
  </si>
  <si>
    <t>Einzelrollen mit Berechtigungsdaten</t>
  </si>
  <si>
    <t>Darstellung, Steuerung SAP-Instanzen</t>
  </si>
  <si>
    <t>Pflege der SAP-Instanzen</t>
  </si>
  <si>
    <t>Pflege RFC-Servergruppen-Zuordnung</t>
  </si>
  <si>
    <t>CCMS Customzing Monitorarchitektur</t>
  </si>
  <si>
    <t>ABAP/4 Reporting</t>
  </si>
  <si>
    <t>SA38 für Parametertransaktion</t>
  </si>
  <si>
    <t>Einstieg Adreßpflege - Gruppe nötig!</t>
  </si>
  <si>
    <t>Add-On Installation Tool</t>
  </si>
  <si>
    <t>ALE-Customizing anzeigen</t>
  </si>
  <si>
    <t>Server-Ressourcen für async. RFC</t>
  </si>
  <si>
    <t>Archive Retrieval Configurator</t>
  </si>
  <si>
    <t>Anzeige Reportingbaum</t>
  </si>
  <si>
    <t>Lokale Mandantenkopie</t>
  </si>
  <si>
    <t>Anzeige und Pflege von BC-Sets</t>
  </si>
  <si>
    <t>Systemänderbarkeit</t>
  </si>
  <si>
    <t>Zentrale Benutzerverwaltung</t>
  </si>
  <si>
    <t>Benutzerübernahme</t>
  </si>
  <si>
    <t>Protokolle Zentrales Benutzermang.</t>
  </si>
  <si>
    <t>Service Data Control Center</t>
  </si>
  <si>
    <t>Ablaufende Angebote</t>
  </si>
  <si>
    <t>Einrichten Transport Organizer</t>
  </si>
  <si>
    <t>Utilities für Dictionary-Tabellen</t>
  </si>
  <si>
    <t>ABAP Objects Laufzeitanalyse</t>
  </si>
  <si>
    <t>ABAP Editor</t>
  </si>
  <si>
    <t>Bereichsmenüpflege</t>
  </si>
  <si>
    <t>Pflege der Bereichsmenüs</t>
  </si>
  <si>
    <t>Generierung Tabellensicht</t>
  </si>
  <si>
    <t>Übersetzungseditor</t>
  </si>
  <si>
    <t>SAPscript Formular</t>
  </si>
  <si>
    <t>SAPscript Fontpflege</t>
  </si>
  <si>
    <t>Verwaltung  von Formulargrafiken</t>
  </si>
  <si>
    <t>Object Navigator</t>
  </si>
  <si>
    <t>Pflege von SysLog-Meldungen</t>
  </si>
  <si>
    <t>Änderungsbelege d.SicherhRichtlinien</t>
  </si>
  <si>
    <t>Start eines Objekts</t>
  </si>
  <si>
    <t>Object Browser</t>
  </si>
  <si>
    <t>Pflegen Feldauswahl</t>
  </si>
  <si>
    <t>SAP Smart Forms: Trace</t>
  </si>
  <si>
    <t>Switch Framework Browser</t>
  </si>
  <si>
    <t>Transaktions- und Screenvarianten</t>
  </si>
  <si>
    <t>INTERN: Aufruf Variantentransaktion</t>
  </si>
  <si>
    <t>Web Dynpro Aufruf Transaktion</t>
  </si>
  <si>
    <t>SAP Lizenzen verwalten</t>
  </si>
  <si>
    <t>Anzeigen / Pflegen Betriebsartensets</t>
  </si>
  <si>
    <t>Analysetool Hintergrundverarbeitung</t>
  </si>
  <si>
    <t>Pflege Zuordnung Login-Grp.-Instanz</t>
  </si>
  <si>
    <t>SAP-Erweiterungsverwaltung</t>
  </si>
  <si>
    <t>tRFC/qRFC: Rückmeldestatus u. -daten</t>
  </si>
  <si>
    <t>qRFC-Administration</t>
  </si>
  <si>
    <t>Trusted - Trusting Verbindungen</t>
  </si>
  <si>
    <t>Aufruf der Objekthistorie</t>
  </si>
  <si>
    <t>SNC Zugangskontrolliste Systeme</t>
  </si>
  <si>
    <t>PC-Arbeitsverzeichnis pflegen</t>
  </si>
  <si>
    <t>SOA-Manager</t>
  </si>
  <si>
    <t>einzelne Pflegeobjekte attributieren</t>
  </si>
  <si>
    <t>TemSe-Inhaltsverzeichnis</t>
  </si>
  <si>
    <t>Modifizierte EU-Objekte anzeigen</t>
  </si>
  <si>
    <t>Display Profile Parameter</t>
  </si>
  <si>
    <t>SAP-Terminkalender (Mitarbeiter)</t>
  </si>
  <si>
    <t>DB-Performance-Monitor</t>
  </si>
  <si>
    <t>Analysis&amp;Monitoring tool collection</t>
  </si>
  <si>
    <t>Anwendungsanalyse</t>
  </si>
  <si>
    <t>Starten eines Reports</t>
  </si>
  <si>
    <t>Pflege Berechtigungsprofile</t>
  </si>
  <si>
    <t>Profile zu Rollen</t>
  </si>
  <si>
    <t>Workflows zu Objekttyp</t>
  </si>
  <si>
    <t>Workitems pro Aufgabe</t>
  </si>
  <si>
    <t>Konsistenzprüf. für Workflow-Muster</t>
  </si>
  <si>
    <t>IMG-Aktivität: SIMG_CFMENUORFBOB52</t>
  </si>
  <si>
    <t>IMG-Aktivität: SIMG_CFMENUORK17KEA</t>
  </si>
  <si>
    <t>IMG-Aktivität: SIMG_CFMENUORK1KS02</t>
  </si>
  <si>
    <t>IMG-Aktivität: ORFA_OAWF</t>
  </si>
  <si>
    <t>IMG-Aktivität: ORFA_PER_ZEIT</t>
  </si>
  <si>
    <t>IMG-Aktivität: ORFA_BEZUG_IND</t>
  </si>
  <si>
    <t>IMG-Aktivität: SIMG_CFMENUORFAOAV5</t>
  </si>
  <si>
    <t>IMG-Aktivität: SIMG_CFMENUORFAAM01</t>
  </si>
  <si>
    <t>IMG-Aktivität: _ISUBIBDRS_000040</t>
  </si>
  <si>
    <t>IMG-Aktivität: _ISUBIBDRS_000030</t>
  </si>
  <si>
    <t>Programm-Trace</t>
  </si>
  <si>
    <t>USMM PDF</t>
  </si>
  <si>
    <t>Liste unvollständige Vertriebsbelege</t>
  </si>
  <si>
    <t>KondTab: anzeigen  (Preis Vertrieb)</t>
  </si>
  <si>
    <t>Konditionsliste ausführen</t>
  </si>
  <si>
    <t>Konditionslisten generieren</t>
  </si>
  <si>
    <t>Kundenauftragsmonitor</t>
  </si>
  <si>
    <t>Liste Anfragen</t>
  </si>
  <si>
    <t>Liste Angebote</t>
  </si>
  <si>
    <t>Zuschläge IST:  Kundenauftrag</t>
  </si>
  <si>
    <t>Nachbew. IST: Kundenauftrag</t>
  </si>
  <si>
    <t>Ändern Debitor (Vertrieb)</t>
  </si>
  <si>
    <t>Anlegen Kondition mit Vorlage</t>
  </si>
  <si>
    <t>Konditionspflege: Anlegen</t>
  </si>
  <si>
    <t>Konditionspflege: Ändern</t>
  </si>
  <si>
    <t>Konditionspflege: Anl. mit Vorlage</t>
  </si>
  <si>
    <t>Aufruf Transaktion VOFM</t>
  </si>
  <si>
    <t>Anzeigen Nachricht: Verkauf</t>
  </si>
  <si>
    <t>Workbench: Öffnet neues Fenster</t>
  </si>
  <si>
    <t>Web-Dynpro-Anwendung anzeigen</t>
  </si>
  <si>
    <t>Testwerkzeug</t>
  </si>
  <si>
    <t>Entwicklung IDoc-Typ</t>
  </si>
  <si>
    <t>Fehler- und Statusbearbeitung</t>
  </si>
  <si>
    <t>Anzeige Warengruppen</t>
  </si>
  <si>
    <t>Inventurreport für MD 160 und 170</t>
  </si>
  <si>
    <t>Kopieren Datei</t>
  </si>
  <si>
    <t>SM56 Liste alle Server</t>
  </si>
  <si>
    <t>Query_call</t>
  </si>
  <si>
    <t>Benutzer/Rollen Gültigkeit Update</t>
  </si>
  <si>
    <t>Ändern techn. Ansprechpartner</t>
  </si>
  <si>
    <t>CO-Aufträge aus RIVA Anlegen/Ändern</t>
  </si>
  <si>
    <t>Download von Aufträge für MGK</t>
  </si>
  <si>
    <t>Ändern  von Zahlungsabschlagsbögen</t>
  </si>
  <si>
    <t>Persoschnittstelle ZPAISAP</t>
  </si>
  <si>
    <t>Maschinelle Auftragsverrechnung</t>
  </si>
  <si>
    <t>Debitoren Kontenanalyse</t>
  </si>
  <si>
    <t>OP Kreditoren</t>
  </si>
  <si>
    <t>Erstellung FB01-Mappe(n) EUROSHELL</t>
  </si>
  <si>
    <t>Erstellung FB01-Mappe(n) ELF/MINOL</t>
  </si>
  <si>
    <t>Stochastische Rechnungsprüfung</t>
  </si>
  <si>
    <t>Zugang Anlage: Mail an IV</t>
  </si>
  <si>
    <t>Abrechnung: Auswertung Gutschriften</t>
  </si>
  <si>
    <t>GEMFAKT bei KKA SIC KOL</t>
  </si>
  <si>
    <t>Grundpreisauswertung-Zählerwanderung</t>
  </si>
  <si>
    <t>BIM-Zählerstände</t>
  </si>
  <si>
    <t>Md.170/Mengen, Beträge, Grundgeb.</t>
  </si>
  <si>
    <t>BI-EG36; Technicher Ausbau Gerät</t>
  </si>
  <si>
    <t>Prüfung Bankverbindungen im GPartner</t>
  </si>
  <si>
    <t>Änderung Abrechnungsverfahren ZOMA</t>
  </si>
  <si>
    <t>Transaktion zur Aufgabe WS95200143</t>
  </si>
  <si>
    <t>Abweichender Rechnungsempfänger</t>
  </si>
  <si>
    <t>ISU-Navigator zum Anschlußobjekt</t>
  </si>
  <si>
    <t>Mengenabgleich ZOMA-DB / Kleingarten</t>
  </si>
  <si>
    <t>Verträge ändern: Abschlagsdaten</t>
  </si>
  <si>
    <t>Erstellung Kündigungsschreiben</t>
  </si>
  <si>
    <t>IS: Vertriebsdaten Anschluss löschen</t>
  </si>
  <si>
    <t>IS: Gem. Faktierg auf 1 setzen</t>
  </si>
  <si>
    <t>ZIS_O_ABWB  AusbWertb.Display</t>
  </si>
  <si>
    <t>Leistungsverr. WV HA zu Aufträgen</t>
  </si>
  <si>
    <t>Profit Center Plan- und Istdaten</t>
  </si>
  <si>
    <t>Profit Center: Ist-Einzelposten(TM1)</t>
  </si>
  <si>
    <t>Innerbetriebliche Leistungserfassung</t>
  </si>
  <si>
    <t>Automatische Plankostenverteilung</t>
  </si>
  <si>
    <t>Ausw. Kostenstellen für Download</t>
  </si>
  <si>
    <t>Ausw. Aufträge m. Bestellungen</t>
  </si>
  <si>
    <t>Leistungsartengrp.  Listen u. Export</t>
  </si>
  <si>
    <t>Analyse akt. Verf.Kontrolle Aufträge</t>
  </si>
  <si>
    <t>Auswertg nicht abgerechnete Aufträge</t>
  </si>
  <si>
    <t>Auftragsgruppe mit Auftrag auflisten</t>
  </si>
  <si>
    <t>Plan-/Istkosten nach Abteilung</t>
  </si>
  <si>
    <t>Datentransfer für das Bauprogramm</t>
  </si>
  <si>
    <t>Planungsübernahme Aufträge</t>
  </si>
  <si>
    <t>neg. Werte im Feld AUFK-USER4</t>
  </si>
  <si>
    <t>Informationen zum Statusschema</t>
  </si>
  <si>
    <t>Stat. Kennzahlengr. Listen u. Export</t>
  </si>
  <si>
    <t>Umlage Zyklus Segmentliste anzeigen</t>
  </si>
  <si>
    <t>Cockpit Einkauf Bauleistungen</t>
  </si>
  <si>
    <t>Cockpit Einkauf Lieferungen/Leistung</t>
  </si>
  <si>
    <t>Aktualisierung der Verträge</t>
  </si>
  <si>
    <t>Anzahl Materialstämme Materialart</t>
  </si>
  <si>
    <t>Anzahl Materialstämme Materialart LV</t>
  </si>
  <si>
    <t>Löschen Umlagerungsreservierung</t>
  </si>
  <si>
    <t>Download Bestandsdaten</t>
  </si>
  <si>
    <t>Erzeugen Zählbelege BTCI</t>
  </si>
  <si>
    <t>Download Zählergebnisse</t>
  </si>
  <si>
    <t>offene Bestellungen</t>
  </si>
  <si>
    <t>Bestellungen Wertgrenze</t>
  </si>
  <si>
    <t>Update falsch eingescannter Liefersc</t>
  </si>
  <si>
    <t>Änderungsbelege Kreditor Adr.daten</t>
  </si>
  <si>
    <t>PM: Pflege Tabellen für VDMA</t>
  </si>
  <si>
    <t>TP Daten an SAP PO schicken</t>
  </si>
  <si>
    <t>Meßbelegselektion</t>
  </si>
  <si>
    <t>Dashboard-Daten aktualisieren</t>
  </si>
  <si>
    <t>Arbeitspläne Arbeitsplatz ändern</t>
  </si>
  <si>
    <t>Status im Auftrag ändern</t>
  </si>
  <si>
    <t>Planwerte (Kostenstelle - E-Projekt)</t>
  </si>
  <si>
    <t>IFIS Initialbefüllung</t>
  </si>
  <si>
    <t>Fakturasperre in Baukostenzuschuss</t>
  </si>
  <si>
    <t>Belege zur GEMEINSAMEN ZULEITUNG</t>
  </si>
  <si>
    <t>Belege zu UStG § 13 b Bauleistende</t>
  </si>
  <si>
    <t>Materialreservierung  (TRM) starten</t>
  </si>
  <si>
    <t>Infosystem Internetbenutzer</t>
  </si>
  <si>
    <t>Cockpit Administration</t>
  </si>
  <si>
    <t>OPU</t>
  </si>
  <si>
    <t>BC</t>
  </si>
  <si>
    <t>SV</t>
  </si>
  <si>
    <t>FI-FM</t>
  </si>
  <si>
    <t>CO-OM</t>
  </si>
  <si>
    <t>FI-BL</t>
  </si>
  <si>
    <t>FIN</t>
  </si>
  <si>
    <t>FS</t>
  </si>
  <si>
    <t>FI-LC</t>
  </si>
  <si>
    <t>FI-SL</t>
  </si>
  <si>
    <t>PE</t>
  </si>
  <si>
    <t>SRM</t>
  </si>
  <si>
    <t>Modul</t>
  </si>
  <si>
    <t>Accounting</t>
  </si>
  <si>
    <t>Basis Component</t>
  </si>
  <si>
    <t>Gemeinkostenrechnung</t>
  </si>
  <si>
    <t>Produktkostenrechnung</t>
  </si>
  <si>
    <t>Enterprise Controlling</t>
  </si>
  <si>
    <t>Bankbuchhaltung</t>
  </si>
  <si>
    <t>Legal Consolidation</t>
  </si>
  <si>
    <t>Special Purpose Ledger</t>
  </si>
  <si>
    <t>Logistics Execution</t>
  </si>
  <si>
    <t>Personnel Management</t>
  </si>
  <si>
    <t>Training and Event Management</t>
  </si>
  <si>
    <t>Produktionsplanung und -steuerung</t>
  </si>
  <si>
    <t>Supply Chain Management</t>
  </si>
  <si>
    <t>Supplier Relationship Management</t>
  </si>
  <si>
    <t>Modul in Transaktionen</t>
  </si>
  <si>
    <t>ZBUA1</t>
  </si>
  <si>
    <t>ZBUA3</t>
  </si>
  <si>
    <t>Anlegen technischer Ansprechpartner</t>
  </si>
  <si>
    <t>Anzeigen technischer Ansprechpartner</t>
  </si>
  <si>
    <t>Non-SAP</t>
  </si>
  <si>
    <t>bisher nicht im SAP</t>
  </si>
  <si>
    <t>SP1CLNT100</t>
  </si>
  <si>
    <t>ASS_PROD</t>
  </si>
  <si>
    <t>BANT_PROD</t>
  </si>
  <si>
    <t>BPI_PROD</t>
  </si>
  <si>
    <t>DWH_PROD</t>
  </si>
  <si>
    <t>EK_PORTAL_PROD</t>
  </si>
  <si>
    <t>FILENET_PROD</t>
  </si>
  <si>
    <t>GIMBAA_PROD</t>
  </si>
  <si>
    <t>HA_INFOTOOL_PROD</t>
  </si>
  <si>
    <t>IKS_PROD</t>
  </si>
  <si>
    <t>KUNO_PROD</t>
  </si>
  <si>
    <t>MELDUNGSBUCH_PROD</t>
  </si>
  <si>
    <t>MOPS_PROD</t>
  </si>
  <si>
    <t>SELMA_PROD</t>
  </si>
  <si>
    <t>UBI_HAHVSL_PROD</t>
  </si>
  <si>
    <t>UBI_KANAL_PROD</t>
  </si>
  <si>
    <t>SAPPI</t>
  </si>
  <si>
    <t>APP</t>
  </si>
  <si>
    <t>EMATS</t>
  </si>
  <si>
    <t>ERA</t>
  </si>
  <si>
    <t>KUPO_USER</t>
  </si>
  <si>
    <t>PRIMO</t>
  </si>
  <si>
    <t>RMS_FINAN</t>
  </si>
  <si>
    <t>ECT_Portal</t>
  </si>
  <si>
    <t>EDIR_PROD</t>
  </si>
  <si>
    <t>GROUPWISE_PROD</t>
  </si>
  <si>
    <t>RMS_PROD</t>
  </si>
  <si>
    <t>SMARTLISA_PROD</t>
  </si>
  <si>
    <t>INVARIS_PROD</t>
  </si>
  <si>
    <t>Schnittstelle</t>
  </si>
  <si>
    <r>
      <t>Verwendetes anderes
Outputmedium 
(</t>
    </r>
    <r>
      <rPr>
        <i/>
        <sz val="9"/>
        <color theme="1"/>
        <rFont val="Calibri"/>
        <family val="2"/>
        <scheme val="minor"/>
      </rPr>
      <t>Freitext falls relevant)</t>
    </r>
  </si>
  <si>
    <r>
      <t xml:space="preserve">Wechsel nach Standard 
</t>
    </r>
    <r>
      <rPr>
        <i/>
        <sz val="9"/>
        <color theme="1"/>
        <rFont val="Calibri"/>
        <family val="2"/>
        <scheme val="minor"/>
      </rPr>
      <t>(Auswahl falls relevant)</t>
    </r>
  </si>
  <si>
    <r>
      <t xml:space="preserve">Info zu OEen
</t>
    </r>
    <r>
      <rPr>
        <sz val="9"/>
        <color theme="1"/>
        <rFont val="Calibri"/>
        <family val="2"/>
        <scheme val="minor"/>
      </rPr>
      <t>(Freitext - bei Bedarf)</t>
    </r>
  </si>
  <si>
    <r>
      <t xml:space="preserve">Manuelle Änderung des Verantwortliches TP
</t>
    </r>
    <r>
      <rPr>
        <sz val="9"/>
        <color theme="1"/>
        <rFont val="Calibri"/>
        <family val="2"/>
        <scheme val="minor"/>
      </rPr>
      <t>(Auswahl - bei Bedarf)</t>
    </r>
  </si>
  <si>
    <t>Drittsystem</t>
  </si>
  <si>
    <t>nicht digital</t>
  </si>
  <si>
    <t>keine digitale Erfassung</t>
  </si>
  <si>
    <t>Durchführung in Drittsystem (Non-SAP)</t>
  </si>
  <si>
    <t>SAP-Formular</t>
  </si>
  <si>
    <r>
      <t xml:space="preserve">Modul anders 
</t>
    </r>
    <r>
      <rPr>
        <i/>
        <sz val="9"/>
        <color theme="1"/>
        <rFont val="Calibri"/>
        <family val="2"/>
        <scheme val="minor"/>
      </rPr>
      <t>(als in Reiter Transaktionen)</t>
    </r>
  </si>
  <si>
    <r>
      <t xml:space="preserve">Modul anders 
</t>
    </r>
    <r>
      <rPr>
        <i/>
        <sz val="9"/>
        <color theme="1"/>
        <rFont val="Calibri"/>
        <family val="2"/>
        <scheme val="minor"/>
      </rPr>
      <t>(als in anderen Zeilen)</t>
    </r>
  </si>
  <si>
    <r>
      <t xml:space="preserve">Transaktion mehrfach </t>
    </r>
    <r>
      <rPr>
        <i/>
        <sz val="9"/>
        <color theme="1"/>
        <rFont val="Calibri"/>
        <family val="2"/>
        <scheme val="minor"/>
      </rPr>
      <t xml:space="preserve">
(in verschiedenen TP)</t>
    </r>
  </si>
  <si>
    <t>Modul anders Transaktionen</t>
  </si>
  <si>
    <t>Modul anders Zeilen</t>
  </si>
  <si>
    <r>
      <t xml:space="preserve">Verwendeter Workflow
</t>
    </r>
    <r>
      <rPr>
        <i/>
        <sz val="9"/>
        <color theme="1"/>
        <rFont val="Calibri"/>
        <family val="2"/>
        <scheme val="minor"/>
      </rPr>
      <t>(Freitext falls relevant)</t>
    </r>
  </si>
  <si>
    <r>
      <t xml:space="preserve">Verwendete Business Function
</t>
    </r>
    <r>
      <rPr>
        <i/>
        <sz val="9"/>
        <color theme="1"/>
        <rFont val="Calibri"/>
        <family val="2"/>
        <scheme val="minor"/>
      </rPr>
      <t>(Freitext falls relevant)</t>
    </r>
  </si>
  <si>
    <t>keine</t>
  </si>
  <si>
    <r>
      <t xml:space="preserve">Transaktion mehrfach 
</t>
    </r>
    <r>
      <rPr>
        <i/>
        <sz val="9"/>
        <color theme="1"/>
        <rFont val="Calibri"/>
        <family val="2"/>
        <scheme val="minor"/>
      </rPr>
      <t>(eingetragen durch anderes TP)</t>
    </r>
  </si>
  <si>
    <t>Transaktion mehrfach in verschiedenen TP</t>
  </si>
  <si>
    <t>Transaktion mehrfach eingetragen durch anderes TP</t>
  </si>
  <si>
    <t>Kundenserviceprozesse</t>
  </si>
  <si>
    <t>Auswertungen/Reporting Hauptleistung</t>
  </si>
  <si>
    <t>HANA0945</t>
  </si>
  <si>
    <t>Zählerstandserfassung</t>
  </si>
  <si>
    <t>Abrechnungsstammdaten ändern</t>
  </si>
  <si>
    <t>Wasserzähler/Einbau/Ausbau/Wechsel</t>
  </si>
  <si>
    <t>Abschlagsänderung</t>
  </si>
  <si>
    <t>Key Account Management</t>
  </si>
  <si>
    <t>Befundprüfung</t>
  </si>
  <si>
    <t>Spülung</t>
  </si>
  <si>
    <t>Veränderung Hausanschluss</t>
  </si>
  <si>
    <t>Standrohrbearbeitung</t>
  </si>
  <si>
    <t>Hochrechnung</t>
  </si>
  <si>
    <t>Berichte zur Hochrechnung</t>
  </si>
  <si>
    <t>Zuarbeiten Monats- und Jahresabschluss</t>
  </si>
  <si>
    <t>Hauptleistungsreporting</t>
  </si>
  <si>
    <t>HANA091003</t>
  </si>
  <si>
    <t>HANA092004</t>
  </si>
  <si>
    <t>HANA094001</t>
  </si>
  <si>
    <t>HANA094401</t>
  </si>
  <si>
    <t>HANA094402</t>
  </si>
  <si>
    <t>HANA094403</t>
  </si>
  <si>
    <t>HANA094404</t>
  </si>
  <si>
    <t>HANA094405</t>
  </si>
  <si>
    <t>HANA094406</t>
  </si>
  <si>
    <t>HANA094407</t>
  </si>
  <si>
    <t>HANA094408</t>
  </si>
  <si>
    <t>HANA094502</t>
  </si>
  <si>
    <t>HANA094503</t>
  </si>
  <si>
    <t>HANA094504</t>
  </si>
  <si>
    <t>Workflow</t>
  </si>
  <si>
    <t>ZCS50</t>
  </si>
  <si>
    <t>CS: ProfitCenter prüfen</t>
  </si>
  <si>
    <t>Arbeitsbegleitschein Pumpen</t>
  </si>
  <si>
    <t>Arbeitsbegleitschein E-Motor</t>
  </si>
  <si>
    <t>Arbeitsbegleitschein Armatur</t>
  </si>
  <si>
    <t>Strassentunnelbegehung</t>
  </si>
  <si>
    <t>Werkstatt Begleitschein</t>
  </si>
  <si>
    <t>Korasoft Extension</t>
  </si>
  <si>
    <t>manuelle Telefonschnittstelle</t>
  </si>
  <si>
    <t>manuelle Tätigkeit</t>
  </si>
  <si>
    <t>EP</t>
  </si>
  <si>
    <t>HAN</t>
  </si>
  <si>
    <t>TR</t>
  </si>
  <si>
    <t>BW</t>
  </si>
  <si>
    <t>MEQ1</t>
  </si>
  <si>
    <t>QE02</t>
  </si>
  <si>
    <t>Job</t>
  </si>
  <si>
    <t>Fiori-App</t>
  </si>
  <si>
    <t>Durchführung über Workflow</t>
  </si>
  <si>
    <t>Durchführung über Job</t>
  </si>
  <si>
    <t>Durchführung über Fiori</t>
  </si>
  <si>
    <t>Instandhaltungsreporting</t>
  </si>
  <si>
    <t>Vertrieb vorbereiten</t>
  </si>
  <si>
    <t>Vertriebsauftrag für Nebenleistungen im SD bearbeiten</t>
  </si>
  <si>
    <t>Serviceauftrag für Nebenleistungen bearbeiten</t>
  </si>
  <si>
    <t>Vertriebs- und Produktcontrolling</t>
  </si>
  <si>
    <t>HANA0351</t>
  </si>
  <si>
    <t>HANA0380</t>
  </si>
  <si>
    <t>SolutionManager</t>
  </si>
  <si>
    <t>Business Warehouse</t>
  </si>
  <si>
    <t>Enterprise Portal</t>
  </si>
  <si>
    <t>Haushaltsmanagement</t>
  </si>
  <si>
    <t>Financials</t>
  </si>
  <si>
    <t>Financial Services</t>
  </si>
  <si>
    <t>SAP HANA</t>
  </si>
  <si>
    <t>Occasional Platform User</t>
  </si>
  <si>
    <t>Treasury</t>
  </si>
  <si>
    <t>Ausdruck von Dokumentation</t>
  </si>
  <si>
    <t>/HOAG/AB_A4QUER</t>
  </si>
  <si>
    <t>/HOAG/AB_BLATT</t>
  </si>
  <si>
    <t>Moneta: Bestätigung Darlehen</t>
  </si>
  <si>
    <t>/HOAG/M_CBEST_DA</t>
  </si>
  <si>
    <t>Moneta: Bestätigung Geldhandel</t>
  </si>
  <si>
    <t>/HOAG/M_CBEST_GH</t>
  </si>
  <si>
    <t>Händlerzettel Finanzgeschäfte</t>
  </si>
  <si>
    <t>/HOAG/M_CHDLZ_FI</t>
  </si>
  <si>
    <t>/HOAG/M_CHDLZ_GH</t>
  </si>
  <si>
    <t>Clearingüberträge-Faxliste</t>
  </si>
  <si>
    <t>/HOAG/M_CLEARING</t>
  </si>
  <si>
    <t>Abrechnung Avale</t>
  </si>
  <si>
    <t>/HOAG/M_FABR_AVA</t>
  </si>
  <si>
    <t>Abrechnung Darlehen</t>
  </si>
  <si>
    <t>/HOAG/M_FABR_DAR</t>
  </si>
  <si>
    <t>Abrechnung Geldhandel</t>
  </si>
  <si>
    <t>/HOAG/M_FABR_GEH</t>
  </si>
  <si>
    <t>Kontoauszug-V2</t>
  </si>
  <si>
    <t>/HOAG/O_KTOAUS_B</t>
  </si>
  <si>
    <t>Kontoauszug</t>
  </si>
  <si>
    <t>/HOAG/O_KTOAUSCP</t>
  </si>
  <si>
    <t>Kontoauszug mit Stammdaten</t>
  </si>
  <si>
    <t>/HOAG/O_KTOAUSZD</t>
  </si>
  <si>
    <t>/HOAG/O_KTOAUSZG</t>
  </si>
  <si>
    <t>Avis</t>
  </si>
  <si>
    <t>/HOAG/O_KTOAVIS</t>
  </si>
  <si>
    <t>PM: Bankletter Multisatz</t>
  </si>
  <si>
    <t>/HOAG/P_BLETTERM</t>
  </si>
  <si>
    <t>PM: Bankletter Einzelsatz</t>
  </si>
  <si>
    <t>/HOAG/P_BLETTERS</t>
  </si>
  <si>
    <t>Scheck - Druckformular 1</t>
  </si>
  <si>
    <t>/HOAG/P_CHQPRINT</t>
  </si>
  <si>
    <t>Dateijournal EZ Detailansicht</t>
  </si>
  <si>
    <t>/HOAG/P_DATJ_DET</t>
  </si>
  <si>
    <t>Optische Archivierung</t>
  </si>
  <si>
    <t>/HOAG/P_OPT_ARC</t>
  </si>
  <si>
    <t>SAPscript Default-Formular</t>
  </si>
  <si>
    <t>/HOAG/P_PDF</t>
  </si>
  <si>
    <t>ZVK Detailansicht</t>
  </si>
  <si>
    <t>/HOAG/P_ZVK_DET</t>
  </si>
  <si>
    <t>ZVK Extern Detailansicht</t>
  </si>
  <si>
    <t>/HOAG/P_ZVKE_DET</t>
  </si>
  <si>
    <t>FIAA_F001</t>
  </si>
  <si>
    <t>Quellensteuermeldung (DE)</t>
  </si>
  <si>
    <t>RFKQST00_D</t>
  </si>
  <si>
    <t>BWB Anlagenkarte</t>
  </si>
  <si>
    <t>Z_AA_01_ANLKARTE</t>
  </si>
  <si>
    <t>Bestellungen</t>
  </si>
  <si>
    <t>Z_BWBMEDRUCK</t>
  </si>
  <si>
    <t>SEPA-Begleitzettel</t>
  </si>
  <si>
    <t>Z_F110_DTA_SEPA</t>
  </si>
  <si>
    <t>Eingangbestätigung</t>
  </si>
  <si>
    <t>Z_MC_EINGANG</t>
  </si>
  <si>
    <t>MAM Formular Abgang</t>
  </si>
  <si>
    <t>ZAA_00_ABG1_BWB</t>
  </si>
  <si>
    <t>Inventurprotokoll MAM WF</t>
  </si>
  <si>
    <t>ZAA_00_INVP_BWB</t>
  </si>
  <si>
    <t>MAM Formular Umsetzung</t>
  </si>
  <si>
    <t>ZAA_00_UMS1_BWB</t>
  </si>
  <si>
    <t>Überweisung DE mit Gutschrift</t>
  </si>
  <si>
    <t>ZAE_FAPMDE_BANK</t>
  </si>
  <si>
    <t>Allg. Arbeitserlaubnisschein</t>
  </si>
  <si>
    <t>ZBWB_ALLG_ASCHEI</t>
  </si>
  <si>
    <t>Gastechn. Sicher. Begehungen</t>
  </si>
  <si>
    <t>ZBWB_ARBSCHEIN1</t>
  </si>
  <si>
    <t>PM Arbeitserlaubnisschein II</t>
  </si>
  <si>
    <t>ZBWB_ARBSCHEINII</t>
  </si>
  <si>
    <t>ZBWB_ARMABEGLEIT</t>
  </si>
  <si>
    <t>PM-Formular Anlage Brunnenserv</t>
  </si>
  <si>
    <t>ZBWB_BRUNNENSERV</t>
  </si>
  <si>
    <t>ZBWB_EMOTBEGLEIT</t>
  </si>
  <si>
    <t>Erlaubnisschein Behälte/enge R</t>
  </si>
  <si>
    <t>ZBWB_ERLAUBNIS2</t>
  </si>
  <si>
    <t>Erlaubnisschein therm. Arbeit.</t>
  </si>
  <si>
    <t>ZBWB_ERLSCHEIN1</t>
  </si>
  <si>
    <t>Avis (Deutschland)</t>
  </si>
  <si>
    <t>ZBWB_F110_D_AVIS</t>
  </si>
  <si>
    <t>DTA-Begleitzettel (Deutschlnd)</t>
  </si>
  <si>
    <t>ZBWB_F110_D_DTA</t>
  </si>
  <si>
    <t>Überweisung (Deutschland)</t>
  </si>
  <si>
    <t>ZBWB_F110_D_UEBW</t>
  </si>
  <si>
    <t>Scheck (Deutschland, DIN A4)</t>
  </si>
  <si>
    <t>ZBWB_F110_SCHECK</t>
  </si>
  <si>
    <t>Formularsatz Saldenbestätigung</t>
  </si>
  <si>
    <t>ZBWB_F130_BEST_D</t>
  </si>
  <si>
    <t>Saldenbestätigung Kreditoren</t>
  </si>
  <si>
    <t>ZBWB_F130_BEST_K</t>
  </si>
  <si>
    <t>Mahnungsformular</t>
  </si>
  <si>
    <t>ZBWB_F150_1100</t>
  </si>
  <si>
    <t>ZBWB_F150_1100_A</t>
  </si>
  <si>
    <t>ZBWB_F150_1200</t>
  </si>
  <si>
    <t>ZBWB_F150_1200_A</t>
  </si>
  <si>
    <t>ZBWB_F150_DUNN_1</t>
  </si>
  <si>
    <t>Interne Mahnung bei Verklagten</t>
  </si>
  <si>
    <t>ZBWB_F150_DUNN_3</t>
  </si>
  <si>
    <t>Zahlungserinnerung</t>
  </si>
  <si>
    <t>ZBWB_F150_INTERN</t>
  </si>
  <si>
    <t>ZBWB_FAPMDE_BANK</t>
  </si>
  <si>
    <t>Freigabeschein abg. elektr. B.</t>
  </si>
  <si>
    <t>ZBWB_FREIGABE</t>
  </si>
  <si>
    <t>Freigabe  spannungsfreies Arb.</t>
  </si>
  <si>
    <t>ZBWB_FREIGABE2</t>
  </si>
  <si>
    <t>Inventurbeleg</t>
  </si>
  <si>
    <t>ZBWB_INVENT</t>
  </si>
  <si>
    <t>Materialbereitstellung PM-Auft</t>
  </si>
  <si>
    <t>ZBWB_MATERIALB</t>
  </si>
  <si>
    <t>Freigabe für Material PM-Auftr</t>
  </si>
  <si>
    <t>ZBWB_MATFREIGABE</t>
  </si>
  <si>
    <t>PM  Auftrag Objektliste</t>
  </si>
  <si>
    <t>ZBWB_OBJEKTLISTE</t>
  </si>
  <si>
    <t>Scheck (mit Scheckmanagement)</t>
  </si>
  <si>
    <t>ZBWB_PRENUM</t>
  </si>
  <si>
    <t>ZBWB_PUMPBEGLEIT</t>
  </si>
  <si>
    <t>Reklamation</t>
  </si>
  <si>
    <t>ZBWB_QM_COMPLAIN</t>
  </si>
  <si>
    <t>BWB Materialkennzeichnung</t>
  </si>
  <si>
    <t>ZBWB_QM_LABEL</t>
  </si>
  <si>
    <t>Rückstellungsformular</t>
  </si>
  <si>
    <t>ZBWB_RUECKSTELL</t>
  </si>
  <si>
    <t>ZBWB_STRTUNNEL</t>
  </si>
  <si>
    <t>Vorlage Brief BWB</t>
  </si>
  <si>
    <t>ZBWB_VORLAGE_BRIEF</t>
  </si>
  <si>
    <t>Warenausgangsschein</t>
  </si>
  <si>
    <t>ZBWB_WASCHEIN</t>
  </si>
  <si>
    <t>ZBWB_WERKBEGLEIT</t>
  </si>
  <si>
    <t>Werkstattauftrag KFZ Störung</t>
  </si>
  <si>
    <t>ZBWB_WERKSTATT</t>
  </si>
  <si>
    <t>KFZ Wartungspläne</t>
  </si>
  <si>
    <t>ZBWB_WERKWARTUNG</t>
  </si>
  <si>
    <t>Wareneingangsschein Version 3</t>
  </si>
  <si>
    <t>ZBWB_WESCHEIN</t>
  </si>
  <si>
    <t>Stammdatenblatt (Grundstücksverzeichnis)</t>
  </si>
  <si>
    <t>ZF_00_REPE_BWB</t>
  </si>
  <si>
    <t>Stammdatenblatt (Flurstück)</t>
  </si>
  <si>
    <t>ZF_00_REPL_BWB</t>
  </si>
  <si>
    <t>ZF130_CONFIRM_01</t>
  </si>
  <si>
    <t>Zahlungsavis</t>
  </si>
  <si>
    <t>ZFI_100_P_AVIS</t>
  </si>
  <si>
    <t>Schreiben für Zahnungsavise</t>
  </si>
  <si>
    <t>ACC-FI-Mahnwesen</t>
  </si>
  <si>
    <t>ZFI_100_P_MAHN</t>
  </si>
  <si>
    <t>FI-Mahnungen</t>
  </si>
  <si>
    <t>Mitteilung über die Schlußzahlung RW</t>
  </si>
  <si>
    <t>ZFI_100_P_MITTEILUNG</t>
  </si>
  <si>
    <t>Mitteilungsschreiben mit verschiedenen Varianten bis 05</t>
  </si>
  <si>
    <t>RW -&gt; ARGE Aufrechnungserklärung</t>
  </si>
  <si>
    <t>ZFI_100_P_MITTEILUNG_01</t>
  </si>
  <si>
    <t>RW -&gt; EK offene Nachtragsbearbeitung</t>
  </si>
  <si>
    <t>ZFI_100_P_MITTEILUNG_02</t>
  </si>
  <si>
    <t>RW -&gt; Schlußrechnungsbearbeitung</t>
  </si>
  <si>
    <t>ZFI_100_P_MITTEILUNG_03</t>
  </si>
  <si>
    <t>RW -&gt; Schlußrechnungsbearbeitung - Forderungsschreiben</t>
  </si>
  <si>
    <t>ZFI_100_P_MITTEILUNG_04</t>
  </si>
  <si>
    <t>RW -&gt; Eingangsrechnungsbeleg fehlende Unterlagen</t>
  </si>
  <si>
    <t>ZFI_100_P_MITTEILUNG_05</t>
  </si>
  <si>
    <t>PDF-Dummyformular RW Rückstellung</t>
  </si>
  <si>
    <t>ZFI_100_P_RUECKSTELL</t>
  </si>
  <si>
    <t>Rückstellungsschreiben</t>
  </si>
  <si>
    <t>Formular Rueckstellungen RW</t>
  </si>
  <si>
    <t>ZFI_100_P_RUECKSTELL_1</t>
  </si>
  <si>
    <t>FI-AR Säumniszuschläge</t>
  </si>
  <si>
    <t>ZFI_100_P_SAEUMNIS</t>
  </si>
  <si>
    <t>Schreiben für Säumniszuschläge</t>
  </si>
  <si>
    <t>ZFI_100_P_SALDENBESTAETIGUNG</t>
  </si>
  <si>
    <t>PMW - Begleitzettel für Format DTAUS0</t>
  </si>
  <si>
    <t>ZFI_100_P_SEPA_BEGLEITZETTEL</t>
  </si>
  <si>
    <t>Kontoauszug / Einzelposten BWB</t>
  </si>
  <si>
    <t>ZFI_KONTO_UND_EP</t>
  </si>
  <si>
    <t>individueller Brief</t>
  </si>
  <si>
    <t>ZFI_KREDITOREN</t>
  </si>
  <si>
    <t>ZHOAG_KTOAUSZANG</t>
  </si>
  <si>
    <t>ZHOAG_KTOAUSZANZ</t>
  </si>
  <si>
    <t>ZHOAG_M_CHDLZ_GH</t>
  </si>
  <si>
    <t>IS-U Ausbuchung/Wertberichtig.</t>
  </si>
  <si>
    <t>ZIS_00_ABWB_BWB</t>
  </si>
  <si>
    <t>Übersichtsbildschirm Außendienstauftrag</t>
  </si>
  <si>
    <t>ZIS_00_ADAU_BWB</t>
  </si>
  <si>
    <t>SEPA-Begleitzettel FI-CA</t>
  </si>
  <si>
    <t>ZIS_00_DTA1_BWB</t>
  </si>
  <si>
    <t>Übersichtsbildschirm EA16</t>
  </si>
  <si>
    <t>ZIS_00_EA16_BWB</t>
  </si>
  <si>
    <t xml:space="preserve"> Erstattung der Umsatzsteuer für Trinkwasseranschlüsse</t>
  </si>
  <si>
    <t>ZIS_00_KSTR_BWB</t>
  </si>
  <si>
    <t>Bestätigungsschreiben PWZ</t>
  </si>
  <si>
    <t>ZIS_00_PWZB_BWB</t>
  </si>
  <si>
    <t>ZIA18 PWZ ohne Eichgültigkeit</t>
  </si>
  <si>
    <t>ZIS_00_PWZK_BWB</t>
  </si>
  <si>
    <t>IS-U Formular für WM-Papiere</t>
  </si>
  <si>
    <t>ZIS_00_ZWECHSEL</t>
  </si>
  <si>
    <t>Bankdatenänderung IS-U</t>
  </si>
  <si>
    <t>Mahnung IS-U</t>
  </si>
  <si>
    <t>Internes Dokument Rücklastschrift IS-U</t>
  </si>
  <si>
    <t>Kundenanschreiben Rücklastschrift IS-U</t>
  </si>
  <si>
    <t>ZIS_F110_DTA_FS</t>
  </si>
  <si>
    <t>ZIS_F110_DTA_SK</t>
  </si>
  <si>
    <t>ZMD170_F130_BEST</t>
  </si>
  <si>
    <t>Reprü: Gutschriftsanzeige</t>
  </si>
  <si>
    <t>ZMM_00_GUTAZ_BWB</t>
  </si>
  <si>
    <t>Inventurblatt BSC, zu Prg. ZMM_INVENTUR_BSC</t>
  </si>
  <si>
    <t>ZMM_00_PDF_INVE_BWB</t>
  </si>
  <si>
    <t>Bestell-PDF</t>
  </si>
  <si>
    <t>ZMM_100_P_MEDRUCK</t>
  </si>
  <si>
    <t>ZPM_100_P_ARMA</t>
  </si>
  <si>
    <t>Erlaubnisschein für Arbeiten in Behältern und engen Räumen</t>
  </si>
  <si>
    <t>ZPM_100_P_BEHAELT</t>
  </si>
  <si>
    <t>Beispiel für eine Reklamation</t>
  </si>
  <si>
    <t>ZPM_100_P_COMPLAIN</t>
  </si>
  <si>
    <t>PM Wartung Druckentwässerungsstation (DES)</t>
  </si>
  <si>
    <t>Technische Daten: Schieber und Drehantrieb</t>
  </si>
  <si>
    <t>ZPM_100_P_DREH</t>
  </si>
  <si>
    <t>Freigabeschein Arbeiten in abgeschloss. elektr. Betriebsst.</t>
  </si>
  <si>
    <t>ZPM_100_P_ELFREI1</t>
  </si>
  <si>
    <t>Freigabeschein spannungsfreies Arbeiten in elektr. Anlagen</t>
  </si>
  <si>
    <t>ZPM_100_P_ELFREI2</t>
  </si>
  <si>
    <t>ZPM_100_P_EMOT</t>
  </si>
  <si>
    <t>Arbeitserlaubnisschein KW Schönerlinde</t>
  </si>
  <si>
    <t>ZPM_100_P_ERLAUB</t>
  </si>
  <si>
    <t>Wartungsprotokoll elektrotechnische Anlagen</t>
  </si>
  <si>
    <t>ZPM_100_P_EWART</t>
  </si>
  <si>
    <t>Arbeitspapier Fahrzeuge</t>
  </si>
  <si>
    <t>ZPM_100_P_FAHRZ</t>
  </si>
  <si>
    <t>Gastechnische Messungen bei Begehungen und Arbeiten</t>
  </si>
  <si>
    <t>ZPM_100_P_GAST</t>
  </si>
  <si>
    <t>Ausgabe Liste der Meldungen für Frühbesprechung</t>
  </si>
  <si>
    <t>ZPM_100_P_LISTNOTIFY</t>
  </si>
  <si>
    <t>Arbeitsbegleitschein für MS- und NS-Anlagen</t>
  </si>
  <si>
    <t>ZPM_100_P_MSNS</t>
  </si>
  <si>
    <t>PDF-Formular für Steuerkarte</t>
  </si>
  <si>
    <t>ZPM_100_P_NOTIFICATION</t>
  </si>
  <si>
    <t>allgemeines Schreiben</t>
  </si>
  <si>
    <t>ZPM_100_P_ORDER</t>
  </si>
  <si>
    <t>ZPM_100_P_PUMP</t>
  </si>
  <si>
    <t>Auftragsbegleitkarte zur Qualitätskontrolle</t>
  </si>
  <si>
    <t>ZPM_100_P_QUAL</t>
  </si>
  <si>
    <t>PM: Dummy für Customizing PDF</t>
  </si>
  <si>
    <t>ZPM_100_P_SODA</t>
  </si>
  <si>
    <t>Sodajet Basisformular</t>
  </si>
  <si>
    <t>Schreiben für Sodajet</t>
  </si>
  <si>
    <t>ZPM_100_P_TAUCH</t>
  </si>
  <si>
    <t>Erlaubnisschein für thermische Arbeiten</t>
  </si>
  <si>
    <t>ZPM_100_P_THERM</t>
  </si>
  <si>
    <t>ZPM_100_P_TUNNEL</t>
  </si>
  <si>
    <t>Übergabeprotokoll/ Übernahmeprotokoll</t>
  </si>
  <si>
    <t>ZPM_100_P_UEUE</t>
  </si>
  <si>
    <t>Auftragsbegleitschein Vorgelege</t>
  </si>
  <si>
    <t>ZPM_100_P_VORG</t>
  </si>
  <si>
    <t>Wartungsarbeiten Druckentwässerung</t>
  </si>
  <si>
    <t>ZPM_100_P_WART</t>
  </si>
  <si>
    <t>PDF-Formular für Checkliste Wartungsauftrag allgemein</t>
  </si>
  <si>
    <t>ZPM_100_P_WARTUNG</t>
  </si>
  <si>
    <t>Wiederholungsprüfg Notlicht &amp; Fluchtwegpiktogr.</t>
  </si>
  <si>
    <t>ZPM_100_P_WHPNF</t>
  </si>
  <si>
    <t>XML-Formular SD-Rechnung</t>
  </si>
  <si>
    <t>Kundenportal/UCES - Abschlagsplananpassung</t>
  </si>
  <si>
    <t>ZUC_00_ABBP_BWB</t>
  </si>
  <si>
    <t>Kundenportal/UCES -  IS-U Bill</t>
  </si>
  <si>
    <t>ZUC_00_ADRS_BWB</t>
  </si>
  <si>
    <t>Kundenportal/UCES -  Auszug Eigentumswechsel</t>
  </si>
  <si>
    <t>ZUC_00_AUSZ_BWB</t>
  </si>
  <si>
    <t>Kundenportal/UCES - IS-U Bill</t>
  </si>
  <si>
    <t>ZUC_00_BANK_BWB</t>
  </si>
  <si>
    <t>ZUC_00_BVKO_BWB</t>
  </si>
  <si>
    <t>Kundenportal/UCES - Einzug Eigentumswechsel</t>
  </si>
  <si>
    <t>ZUC_00_EINZ_BWB</t>
  </si>
  <si>
    <t>ZUC_00_GPZU_BWB</t>
  </si>
  <si>
    <t>ZUC_00_KONT_BWB</t>
  </si>
  <si>
    <t>ZUC_00_MAIL_BWB</t>
  </si>
  <si>
    <t>Kundenportal/UCES - Zählerstandsermittlung</t>
  </si>
  <si>
    <t>ZUC_00_MTRE_BWB</t>
  </si>
  <si>
    <t>ZUC_00_OREC_BWB</t>
  </si>
  <si>
    <t>ZUC_00_PASS_BWB</t>
  </si>
  <si>
    <t>ZUC_00_REGI_BWB</t>
  </si>
  <si>
    <t>Kundenportal/UCES - Umzug Eigentumswechsel</t>
  </si>
  <si>
    <t>ZUC_00_UMZU_BWB</t>
  </si>
  <si>
    <t>UCES Selbstregistrierung</t>
  </si>
  <si>
    <t>ZUCES_USER_REG</t>
  </si>
  <si>
    <t>Formular fehlt in Liste --&gt; siehe Anmerkungen</t>
  </si>
  <si>
    <t>Unbekannt</t>
  </si>
  <si>
    <t>Formularname (technisch)</t>
  </si>
  <si>
    <t>Formularbezeichnung</t>
  </si>
  <si>
    <t>Lagerinterne Prozesse</t>
  </si>
  <si>
    <r>
      <t xml:space="preserve">technischer Formularname </t>
    </r>
    <r>
      <rPr>
        <sz val="9"/>
        <color theme="1"/>
        <rFont val="Calibri"/>
        <family val="2"/>
        <scheme val="minor"/>
      </rPr>
      <t>(automatisch)</t>
    </r>
  </si>
  <si>
    <r>
      <t xml:space="preserve">Weitere Schnittstellen </t>
    </r>
    <r>
      <rPr>
        <sz val="9"/>
        <color theme="1"/>
        <rFont val="Calibri"/>
        <family val="2"/>
        <scheme val="minor"/>
      </rPr>
      <t>(Freitext - optional)</t>
    </r>
  </si>
  <si>
    <t>ALS</t>
  </si>
  <si>
    <t>UZI</t>
  </si>
  <si>
    <t>ZOMA</t>
  </si>
  <si>
    <t>ADMR</t>
  </si>
  <si>
    <t>QGIS</t>
  </si>
  <si>
    <t>RBS</t>
  </si>
  <si>
    <t>SAP HCM</t>
  </si>
  <si>
    <t>BIS (Seeburger)</t>
  </si>
  <si>
    <t>Beschreibung System</t>
  </si>
  <si>
    <t xml:space="preserve">Die Ablesesteuerung dient zur Erfassung, Evaluierung, Verwaltung und Speicherung von Zählerdaten. </t>
  </si>
  <si>
    <t>ADMR- ist ein Word-Makro, welches Word-Dokumente ins Filenet-Archiv übergibt, ausdruckt und einen vier Augen Prozess beinhaltet. </t>
  </si>
  <si>
    <t>AIS</t>
  </si>
  <si>
    <t>Auftragsinformationssystem / Access (Verknüpfung mit Stundendatenbank von PB-W).</t>
  </si>
  <si>
    <t>aPART</t>
  </si>
  <si>
    <t>Kernstück der Anwendung ist die OLAP Datenbank TM1 zur Erfassung aller Controlling relevanten Daten der BWB. Daraus wird unter Anderem das strategische Wirtschaftsmodell der BWB gefüllt.</t>
  </si>
  <si>
    <t>ARIS</t>
  </si>
  <si>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</si>
  <si>
    <t xml:space="preserve">ASS unterstützt alle Geschäftsprozesse zur Durchführung von Bauprojekten. </t>
  </si>
  <si>
    <t>Auftrags- und Anlagenverwaltung</t>
  </si>
  <si>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</si>
  <si>
    <t>AutoAvis</t>
  </si>
  <si>
    <t>Verarbeitung von Zahlungsavisen. Teilt Zahlungen in die einzelnen Rechnungsbeträge auf. Ordnet die Zahlungen der konkreten Forderung auf dem Vertragskonto zu.</t>
  </si>
  <si>
    <t>AutoCAD MEP SAP-TP Plugin</t>
  </si>
  <si>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</si>
  <si>
    <t>Automation Engine User Interface</t>
  </si>
  <si>
    <t>Oberfläche, um Jobs zu bauen, zu überwachen, Arbeitsoberfläche</t>
  </si>
  <si>
    <t>BAP</t>
  </si>
  <si>
    <t>Verwaltung der technischen Prozessdaten des Kanalbetriebs, Auswertung  Leistung, Fahrzeugeinsatz.Benchmarking des Kanalbetriebes. Energiemanagement für AE. Erstellung der AE Kennzahlen.</t>
  </si>
  <si>
    <t>Bestellmodul</t>
  </si>
  <si>
    <t>Tool zur Übermittlung von Bestellungen an Firmen</t>
  </si>
  <si>
    <t>Betriebsdaten APw</t>
  </si>
  <si>
    <t xml:space="preserve">Messdaten von Abwasserpumpwerken validierenDatenbank: ISA_DAT
</t>
  </si>
  <si>
    <t>Betriebsmittelverwaltung</t>
  </si>
  <si>
    <t>Planen und Koordinieren von Baustellen im Rahmen der Brunnensanierung.</t>
  </si>
  <si>
    <t>Bietercockpit</t>
  </si>
  <si>
    <t>Tool für Firmen zur Abgabe von Angeboten, greift auf die Vergabeplattform für die Ausschreiben zu</t>
  </si>
  <si>
    <t>Service für Eingangs- und Ausgangsrechnungen. Kommunikation und Verarbeitung von UN/EDIFACT Energierechnungen. Übertragen von Groupwise Mails ins SAP. Generiert ZUGFeRD Ausgangsrechnungen.</t>
  </si>
  <si>
    <t>BlueBox CMS</t>
  </si>
  <si>
    <t>Die BlueBox ist ein webbasiertes Content Management System und dient als Informationsquelle und -verwaltung für Projekte des BWB-Servicecenters sowie des bluepartner Sekretariatsservices.</t>
  </si>
  <si>
    <t>BPO Engine</t>
  </si>
  <si>
    <t>Optimierung von SAP Geschäftsprozessen</t>
  </si>
  <si>
    <t>California.pro</t>
  </si>
  <si>
    <t>AVA Programm - unterstützt den Prozess von Ausschreibungen, Vergabe und Abrechnung (hat WinAFA abgelöst)</t>
  </si>
  <si>
    <t>CMDB</t>
  </si>
  <si>
    <t>Die CMDB als „single source of truth“ bildet die bestehenden IT-Infrastrukturelemente (Software, Hardware usw.) und ihre Beziehungen zueinander ab und ermöglicht so die Bewertung und Nutzung technischer und kaufmännischer Informationen im Rahmen des Lizenz- und Vertragsmanagements.</t>
  </si>
  <si>
    <t>CMS</t>
  </si>
  <si>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</si>
  <si>
    <t>CoCoSoft</t>
  </si>
  <si>
    <t>Fuhrparkmanagement für Poolfahrzeuge. Selbstbuchung von  aus dem Projekt PRIMO</t>
  </si>
  <si>
    <t xml:space="preserve">Columbus OM </t>
  </si>
  <si>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</si>
  <si>
    <t>DCS</t>
  </si>
  <si>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</si>
  <si>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</si>
  <si>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</si>
  <si>
    <t>ELEKTROmanager</t>
  </si>
  <si>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</si>
  <si>
    <t>eMATS</t>
  </si>
  <si>
    <t>Dient zur Vorplanung und Reservierung von Materialien, wird zunächst im Bereich Rohrnetz und Netzplanung benutzt.</t>
  </si>
  <si>
    <t>EPA</t>
  </si>
  <si>
    <t>Analysetool für Daten des Kundenservice und Rechnungswesen. Wird auch zum IS-U Jahresabschluss genutzt. Sammelt Daten und liefert diese an Anwendungen weiter.</t>
  </si>
  <si>
    <t>elektronischer und automatisierter Versand von Rechnungen an Großkunden über die Plattform SmartPath. 
Keine eigenständige Anwendung, sondern Anpassungen und Erweiterungen in einer Reihe von Systemen</t>
  </si>
  <si>
    <t>Fettabscheider Berlin</t>
  </si>
  <si>
    <t>Ermöglicht einen Abgleich mit Senatsdaten zu den Fettabscheidern. Grundlagen für Auskunftsanwendung im Internet</t>
  </si>
  <si>
    <t>Zentrale Komponente im DMS Filenet. Erledit die Arbeit der Ablage der Dokumente im Archiv und das Suchen nach Dokumenten.</t>
  </si>
  <si>
    <t>Firmenbeurteilung</t>
  </si>
  <si>
    <t>Beurteilung von Firmen, die Baumaßnahmen für die BWB durchgeführt haben.</t>
  </si>
  <si>
    <t>Flächendatenbank</t>
  </si>
  <si>
    <t>Verwaltet wer in welchem Raum sitzt und welche Flächen die Räume haben. Erstellt Controlling Berichte</t>
  </si>
  <si>
    <t>FS2 AutoBank</t>
  </si>
  <si>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</si>
  <si>
    <t>Geo-Auftragssteuerung</t>
  </si>
  <si>
    <t>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</si>
  <si>
    <t>Systemunterstützung für die Investitionsplanung und -abwicklung der BWB</t>
  </si>
  <si>
    <t>Grundstücksberatung</t>
  </si>
  <si>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</si>
  <si>
    <t>H2PRO</t>
  </si>
  <si>
    <t>Portal für Hausverwaltungen zur Zählerstandserfassung</t>
  </si>
  <si>
    <t xml:space="preserve">Verschneidet GIS, SAP und DMS Daten zu einem Kanal Hausanschluss. Wird benutzt, um störbedingte Hausanschlüsse kaufmännisch zu zuordnen. </t>
  </si>
  <si>
    <t>Haavo</t>
  </si>
  <si>
    <t>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</si>
  <si>
    <t>IBM Planning Analytics</t>
  </si>
  <si>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</si>
  <si>
    <t>IDEA</t>
  </si>
  <si>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</si>
  <si>
    <t>IKS-Auswertung</t>
  </si>
  <si>
    <t>Generiert eine Berechtigungsübersicht für einen Benutzer aus dem eDirectory und einigen SAP Systemen.</t>
  </si>
  <si>
    <t>IMP SM-BOX</t>
  </si>
  <si>
    <t xml:space="preserve">Nagios-basierte Appliance, plattformübergreifende Überwachung der IT-Infrastruktur, Alarmierung bei Ausfällen bzw. Überschreitung definierter Schwellwerte. SM-VIEW ist Bestandteil von SM-BOX </t>
  </si>
  <si>
    <t>invoiceCONSOLE</t>
  </si>
  <si>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</si>
  <si>
    <t>IZAR@NET</t>
  </si>
  <si>
    <t>Die Anwendung IZAR@NET dient zur Planung von Ablesungen im Walk-by/Drive-by-Verfahren. Erhält über IZAR Mobile die Zählerdaten zurück</t>
  </si>
  <si>
    <t>Katalogmanagementsystem</t>
  </si>
  <si>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</si>
  <si>
    <t>Korasoft AutoCAD Extension wird zum Import von Zeichnungen nach SAP genutzt, um aus AutoCAD eine DWG-Zeichnung ins SAP und Filenet zu kopieren/importieren zzgl. weiterer Attribute zur Befüllung von Datenobjekten und -feldern in SAP zu übernehmen.</t>
  </si>
  <si>
    <t>Ziel ist es, speziell die Kundenberatung und Kundenauskunft durch den bereichs- und sys-temübergreifenden Zugriff auf Kundenkontakte zu unterstützen. Beschwerden sind spez. KK mit Steuerung der Zuständigkeit und Fristenüberwachung</t>
  </si>
  <si>
    <t>Die Verwaltung von Verknüpfungsanfragen von Kunden mit abweichenden Rechnungsempfängern.</t>
  </si>
  <si>
    <t>LANA Process Cloud</t>
  </si>
  <si>
    <t xml:space="preserve">Prozessdaten aus unterschiedlichen Quellsystemen visualisieren. Wird speziell für die Analysen aus automatisierten Prozessabläufen der Camunda Workflow-Engine. </t>
  </si>
  <si>
    <t>Webanwendung zur Beurteilung von Lieferanten</t>
  </si>
  <si>
    <t>LIMS</t>
  </si>
  <si>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</si>
  <si>
    <t>LucaNet.Financial</t>
  </si>
  <si>
    <t>Software für Planung, Controlling, 
Reporting und Analyse</t>
  </si>
  <si>
    <t xml:space="preserve">MAM Anlagenverwaltung </t>
  </si>
  <si>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</si>
  <si>
    <t>MapInfo</t>
  </si>
  <si>
    <t>Auskunftssystem für GIS Daten</t>
  </si>
  <si>
    <t>Meine Beschaffung</t>
  </si>
  <si>
    <t>Dient „Meine Beschaffung“ der besseren Übersicht über Ihre Beschaffungsvorgänge</t>
  </si>
  <si>
    <t>Mobile Instandhaltung</t>
  </si>
  <si>
    <t>Mobile Anwendung, die Instandhaltungsmaßnahmen unterwegs bereitstellt. Liefert Informationen über  die durchzuführenden Maßnahmen und erlaubt deren Rückmeldung.</t>
  </si>
  <si>
    <t xml:space="preserve">MoPs Frontend ist eine Webanwendung zur Anzeige und Bearbeitung von Vorgängen im Kundenservice für den Endbenutzer. Die Anwendung ist ein Teil des Modernen Prozesssystems (MoPs).  </t>
  </si>
  <si>
    <t>MSU</t>
  </si>
  <si>
    <t>Abrechnung und Kundenservice für Berliner Stadtwerke auf Basis Microsoft Dynamics Nav 2018</t>
  </si>
  <si>
    <t>New Wang</t>
  </si>
  <si>
    <t>Rechnungsschreibung für Nebenleistungen</t>
  </si>
  <si>
    <t>Pi Enterprise Server</t>
  </si>
  <si>
    <t>Universelles modulares Softwaresystem zur Langzeitarchivierung, Bereitstellung und Auswertung von Prozess- und Produktionsdaten</t>
  </si>
  <si>
    <t>Powercloud</t>
  </si>
  <si>
    <t>Abrechnung und Kundenservice für Berliner Stadtwerke EnergiePartner GmbH</t>
  </si>
  <si>
    <t>Projekt Navigator</t>
  </si>
  <si>
    <t>Eigenentwicklung der p2m berlin GmbH zur Kostenplanung-/steuerung, MS Access 2010</t>
  </si>
  <si>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</si>
  <si>
    <t>Qlik Sense</t>
  </si>
  <si>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</si>
  <si>
    <t>Verwaltet und steuert Rahmenverträge und die Abrufe dazu. 
Ermöglicht Pflege von Zusatzfeldern, die nicht im Standard SAP enthalten sind.Ermöglicht Freigabestrategie für Abrufe.</t>
  </si>
  <si>
    <t>Absprache zur Erstellung eines Ratenplans für Kunden Rechnungen.</t>
  </si>
  <si>
    <t>Regionales Bezugssystem, Strassendatenbank
zentrale Strassenaktualisierungen</t>
  </si>
  <si>
    <t>Ziel der Ressourcenplanung ist es zum einem, die optimale Auslastung der Personalressource sicherzustellen und anderseits die Projekte sowohl zeitlich als auch der Höhe nach bedarfsgerecht mit Personal auszustatten.</t>
  </si>
  <si>
    <t>Saldenbestätigung für Kreditoren</t>
  </si>
  <si>
    <t>Im SAP werden Listen erzeugt, die nach MS Access (Datenbank) transferiert und aufgearbeitet werden.</t>
  </si>
  <si>
    <t>SMAX</t>
  </si>
  <si>
    <t>Ticketverwaltung, Katalogmangement, Asset- und Lizenzmanagement für die IT.</t>
  </si>
  <si>
    <t>Stundendatenbank</t>
  </si>
  <si>
    <t>Automatische Leistungsverrechnung über externe Datei.
Es wird eine externe Datei von der lokalen Workstation geladen und aus den darin enthaltenen Daten werden Buchungen im R/3  für die interne Leistungsverrechnung generiert.
Gefunden in SAP Schnittstellendatei</t>
  </si>
  <si>
    <t>Tankdaten</t>
  </si>
  <si>
    <t>Einlesen der Tankdisketten. Daraus  werden Aufwandsbuchungen im SAP R/3 erzeugt.
TA, Daimler</t>
  </si>
  <si>
    <t>TRAMAG Instandhaltungsmeldung</t>
  </si>
  <si>
    <t>TRAMAG Materialreservierung</t>
  </si>
  <si>
    <t>Im UBI werden Materialreservierungen erzeugt die über die TRAMAG Materialreservierung ins SAP übertragen werden.</t>
  </si>
  <si>
    <t>tu/HAV</t>
  </si>
  <si>
    <t>Begleitworkflow für den Hausanschlussprozess;Oberfläche für SD und CS</t>
  </si>
  <si>
    <t>Betriebsführungssystem Kanalnetz</t>
  </si>
  <si>
    <t>Unterstützt den Hausanschlussprozess zur technischen Abwicklung in den Bereichen Rohrnetz und Verbrauchsmanagement</t>
  </si>
  <si>
    <t>UiPath</t>
  </si>
  <si>
    <t>Zum Betrieb von UiPath werden mehrere Basisanwendungen ausgeliefert. UiPath dient zur Prozessautomatisierung, dabei werden menschliche Interaktionen mit dem bestehenden User-Interface mittels regelbasierten Aktionen nachgeahmt.
 </t>
  </si>
  <si>
    <t>Wasserzähler werden für die planmäßigen und außerplanmäßigen Zählerwechslungen sowie Zählerein- und -ausbauten disponiert. Über UZI werden die Zähler lagertechnisch verwaltet und geeicht, sowie Befundprüfungen durchgeführt. UZI nutzt Schnittstellen zu SAP und UBI.</t>
  </si>
  <si>
    <t>Vergabemanager</t>
  </si>
  <si>
    <t>Erstellt Vergabeunterlagen, stellt diese der Vergabeplattform bereit</t>
  </si>
  <si>
    <t>Vergabeplattform</t>
  </si>
  <si>
    <t>Plattform für Vergabeveröffentlichungen. Einsehen von Vergaben.</t>
  </si>
  <si>
    <t>Wang Kontieren</t>
  </si>
  <si>
    <t>Kontierung von WANG-Rechnungen und anschließenden Export ins SAP / FI-AR</t>
  </si>
  <si>
    <t>Zentrale Organisation der mobilen Abwasserentsorgung in Berlin. 
Erfassung der entsorgten Gruben und Plausibilisierung.</t>
  </si>
  <si>
    <t>Zählerbewegungen Services</t>
  </si>
  <si>
    <t>Services zur Abfrage und Dokumentation von Zählerbewegungen. Damit kann die Historie der bereichsübergreifenden Zählerbewegungen zeitnah nachvollzogen werden.</t>
  </si>
  <si>
    <t xml:space="preserve">Überfälligkeitsanalyse </t>
  </si>
  <si>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</si>
  <si>
    <t>Buchung von Dienstfahrzeugen</t>
  </si>
  <si>
    <t>SAP PI</t>
  </si>
  <si>
    <t>wiederkehrende Maßnahme durchführen</t>
  </si>
  <si>
    <t>BWB Kundenportal</t>
  </si>
  <si>
    <t>Bereitstellung Standard-Self Services für die Privatkunden und kleine Hausverwaltungen der BWB, wie zum Beispiel Zählerstandserfassung, Rechnungsanzeige, Abschlagsplanänderung, Stammdatenänderungen.</t>
  </si>
  <si>
    <t>TADB</t>
  </si>
  <si>
    <t>Technische Anschlussdatenbank zur schematischen Darstellung von Trinkwasserhausanschlussanlagen Programmiert in Delphi</t>
  </si>
  <si>
    <t>eStraßenservice</t>
  </si>
  <si>
    <t>Liefert die Daten im vereinbarten Protokoll an die eStraße.</t>
  </si>
  <si>
    <t>HANA092005</t>
  </si>
  <si>
    <t>Bemerkungen</t>
  </si>
  <si>
    <t>Customizing, Verwendung durch Anwendungsbetreuer</t>
  </si>
  <si>
    <t>wird nur durch SAP-Anwendungsbetreuer verwendet</t>
  </si>
  <si>
    <t>nur für internen Gebrauch, kann nicht ausgeführt werden</t>
  </si>
  <si>
    <t>wurde durch die FV nicht benannt - ggf. nur geringe Nutzung der Transaktion</t>
  </si>
  <si>
    <t>wurde von den FV nicht benannt, sollte mit BLQ abgestimmt werden</t>
  </si>
  <si>
    <t>als zugehörige Transaktion erfasst</t>
  </si>
  <si>
    <t>Transaktion gesperrt, kann nicht aufgerufen werden</t>
  </si>
  <si>
    <t>wird bei NL verwendet</t>
  </si>
  <si>
    <t xml:space="preserve">Customizing - Aufruf/ Verwendung seitens Anwendungsbeteuer </t>
  </si>
  <si>
    <t>TP BLQ</t>
  </si>
  <si>
    <t>Abrufmanager</t>
  </si>
  <si>
    <t>Finance Suite²</t>
  </si>
  <si>
    <t>Serrala</t>
  </si>
  <si>
    <t>n.n.</t>
  </si>
  <si>
    <t>wird nicht benutzt</t>
  </si>
  <si>
    <t>wird im Hintergrund ausgeführt beispielsweise beim Ausführen von Workflows oder aus dem Kundenportal</t>
  </si>
  <si>
    <t>wird aus dem CIC0 heraus ausgeführt</t>
  </si>
  <si>
    <t>aufgeführt in zugehörige Transaktion</t>
  </si>
  <si>
    <t>Transaktion nicht bekannt, da Standard keine relevanz für weitere Prüfungen</t>
  </si>
  <si>
    <t>Klärung mit Frank Bruns</t>
  </si>
  <si>
    <t>als zugehörige Transaktion eingetragen</t>
  </si>
  <si>
    <t>KS?</t>
  </si>
  <si>
    <t>WV prüfen</t>
  </si>
  <si>
    <t>Klären mit IT-A/K durcvhführen Ablesevorbereitung</t>
  </si>
  <si>
    <t xml:space="preserve">Klären mit IT-A/K </t>
  </si>
  <si>
    <t>bisher wurden keine Fallkategorien für IS-U und FI-CA von Anwendern oder Anwendungsbertreuern angelegt</t>
  </si>
  <si>
    <t>wird bisher nicht genutzt</t>
  </si>
  <si>
    <t>wird nicht benutzt, da Avise über Autobank bearbeitet werden</t>
  </si>
  <si>
    <t>Klärung duch Thomas</t>
  </si>
  <si>
    <t>wird nicht benutzt, da Bearbeitung über Autobank</t>
  </si>
  <si>
    <t>wird nicht manuell ausgeführt, sondern im Hintergrund beim Buchen eines Beleges ausgeführt</t>
  </si>
  <si>
    <t>wird nicht mehr benutzt</t>
  </si>
  <si>
    <t>Transaktion für das Pflegen von Zeitpunkten, gibt es weiterhin im S/4 nicht relevant für BTT</t>
  </si>
  <si>
    <t>wird nicht im Mandanten 100 benutzt</t>
  </si>
  <si>
    <t>Gebührenumstellung</t>
  </si>
  <si>
    <t>Anzahl von Transaktionen</t>
  </si>
  <si>
    <t>Zeilenbeschriftungen</t>
  </si>
  <si>
    <t>Gesamtergebnis</t>
  </si>
  <si>
    <t>(Leer)</t>
  </si>
  <si>
    <r>
      <t xml:space="preserve">Lfd Nr. 
</t>
    </r>
    <r>
      <rPr>
        <sz val="9"/>
        <color theme="1"/>
        <rFont val="Calibri"/>
        <family val="2"/>
        <scheme val="minor"/>
      </rPr>
      <t>(aus konsolidierter Datei)</t>
    </r>
  </si>
  <si>
    <r>
      <t xml:space="preserve">Infozeile
</t>
    </r>
    <r>
      <rPr>
        <sz val="9"/>
        <color theme="1"/>
        <rFont val="Calibri"/>
        <family val="2"/>
        <scheme val="minor"/>
      </rPr>
      <t>(wird in anderem TP gepflegt)</t>
    </r>
  </si>
  <si>
    <t>Tasktyp</t>
  </si>
  <si>
    <t>DIALOG</t>
  </si>
  <si>
    <t>UPDATE</t>
  </si>
  <si>
    <t>HTTP</t>
  </si>
  <si>
    <t>/HOAG/AKSDP</t>
  </si>
  <si>
    <t>/HOAG/M_CGHERTRAG</t>
  </si>
  <si>
    <t>Ertrag Geldhandel</t>
  </si>
  <si>
    <t>/HOAG/P_SHLP_FKT</t>
  </si>
  <si>
    <t>Funktionstypenpflege für Suchhilfen</t>
  </si>
  <si>
    <t>/HOAG/P_ZUOSAPKTOBZK</t>
  </si>
  <si>
    <t>Zuordnung Konten- Bankzugangskennung</t>
  </si>
  <si>
    <t>/PBS/CMM22</t>
  </si>
  <si>
    <t>Bestellungen zu Lieferant, schnell</t>
  </si>
  <si>
    <t>/PBS/MK04</t>
  </si>
  <si>
    <t>/PCO/P340CUST</t>
  </si>
  <si>
    <t>Customizing Baumstruktur</t>
  </si>
  <si>
    <t>/PCO/P340SYST</t>
  </si>
  <si>
    <t>P340: Customizing</t>
  </si>
  <si>
    <t>/PCO/P340SYSTEXP</t>
  </si>
  <si>
    <t>Customizing Systemeinstellungen</t>
  </si>
  <si>
    <t>/SAST/A_SU24_TAB_EXP</t>
  </si>
  <si>
    <t>SU24 Transfertabelle exp.</t>
  </si>
  <si>
    <t>/SAST/A_SU24_TAB_IMP</t>
  </si>
  <si>
    <t>SU24 Transfertabelle imp.</t>
  </si>
  <si>
    <t>/SAST/AUDGRP</t>
  </si>
  <si>
    <t>Pflege Auditorengruppe</t>
  </si>
  <si>
    <t>/SAST/CID_IMP_A_ARIB</t>
  </si>
  <si>
    <t>Import Accounts aus Ariba</t>
  </si>
  <si>
    <t>/SAST/MATR_SYSTEM</t>
  </si>
  <si>
    <t>SoD Prüfung Systemübergreif.</t>
  </si>
  <si>
    <t>/SAST/RA_ANALYSE_GW</t>
  </si>
  <si>
    <t>Auswertung GW Logs</t>
  </si>
  <si>
    <t>/SAST/RA_CREATE_GW_S</t>
  </si>
  <si>
    <t>Secinfo/Reginfo/Prxyinfo generieren</t>
  </si>
  <si>
    <t>/SAST/RA_GW_DEL_TAB</t>
  </si>
  <si>
    <t>Löschung Statustabellen GW Files</t>
  </si>
  <si>
    <t>/SAST/RA_GW_GET_DIR</t>
  </si>
  <si>
    <t>Übersicht der GW Dateinamen</t>
  </si>
  <si>
    <t>/SAST/RA_GW_GET_PARA</t>
  </si>
  <si>
    <t>Gateway LoggingParam. auslesen</t>
  </si>
  <si>
    <t>/SAST/RA_SECINFO</t>
  </si>
  <si>
    <t>Anzeige Secinfo/Reginfo/Prxyinfo</t>
  </si>
  <si>
    <t>/SAST/RT_ROLE_BEND</t>
  </si>
  <si>
    <t>Fiori Backend Rollen erzeugen</t>
  </si>
  <si>
    <t>/SAST/RT_ROLE_FEND</t>
  </si>
  <si>
    <t>Fiori Frontend Rollen erzeugen</t>
  </si>
  <si>
    <t>/SAST/RT_ROLE_TRACE</t>
  </si>
  <si>
    <t>Rolle aus Tracedaten erz.</t>
  </si>
  <si>
    <t>/SEEAG/DS_LEDGER</t>
  </si>
  <si>
    <t>Rechnungseingangsbuch</t>
  </si>
  <si>
    <t>/SHC/AKANZ</t>
  </si>
  <si>
    <t>SHC: Auskunft anzeigen</t>
  </si>
  <si>
    <t>/SHC/AKBES</t>
  </si>
  <si>
    <t>SHC: Auskunft bestellen</t>
  </si>
  <si>
    <t>/SHC/AKLIS</t>
  </si>
  <si>
    <t>SHC: Auskunftsliste</t>
  </si>
  <si>
    <t>/SHC/CC_KNFSY</t>
  </si>
  <si>
    <t>SHC: Customizing</t>
  </si>
  <si>
    <t>/SHC/KNFSY</t>
  </si>
  <si>
    <t>/SHC/KNFUS</t>
  </si>
  <si>
    <t>SHC: Benutzerkonfiguration</t>
  </si>
  <si>
    <t>/SHC/MENU</t>
  </si>
  <si>
    <t>Schufa Connect</t>
  </si>
  <si>
    <t>3KOV</t>
  </si>
  <si>
    <t>Zyklusübersicht</t>
  </si>
  <si>
    <t>7KEX</t>
  </si>
  <si>
    <t>Flexibler Excel Upload</t>
  </si>
  <si>
    <t>ABUM</t>
  </si>
  <si>
    <t>Umbuchung von</t>
  </si>
  <si>
    <t>AOBJ</t>
  </si>
  <si>
    <t>Definition Archivierungsobjekte</t>
  </si>
  <si>
    <t>BIC2M</t>
  </si>
  <si>
    <t>BUSP</t>
  </si>
  <si>
    <t>Trägerdynpros generieren</t>
  </si>
  <si>
    <t>CJE3</t>
  </si>
  <si>
    <t>Hierarchiebericht anzeigen</t>
  </si>
  <si>
    <t>CJE6</t>
  </si>
  <si>
    <t>Formular zu Projektbericht anzeigen</t>
  </si>
  <si>
    <t>CL2A</t>
  </si>
  <si>
    <t>Klassifizierungsstatus</t>
  </si>
  <si>
    <t>CN44</t>
  </si>
  <si>
    <t>Übersicht: Planaufträge</t>
  </si>
  <si>
    <t>EARELINVOICE</t>
  </si>
  <si>
    <t>Abrechnung im Hintergrund freigeben</t>
  </si>
  <si>
    <t>ESIMD</t>
  </si>
  <si>
    <t>IS-U Archivierung: Reorg.Sim. Belege</t>
  </si>
  <si>
    <t>F.1B</t>
  </si>
  <si>
    <t>Index Zentralen und Filialen</t>
  </si>
  <si>
    <t>F.20</t>
  </si>
  <si>
    <t>Debitoren: Kontenverzeichnis</t>
  </si>
  <si>
    <t>F.40</t>
  </si>
  <si>
    <t>Kreditoren: Kontenverzeichnis</t>
  </si>
  <si>
    <t>F-63</t>
  </si>
  <si>
    <t>Rechnung Kreditor vorerfassen</t>
  </si>
  <si>
    <t>FINTSHOW</t>
  </si>
  <si>
    <t>Übersicht Zinsläufe Postenverzinsung</t>
  </si>
  <si>
    <t>FPS_RFKKBELJ00</t>
  </si>
  <si>
    <t>Belegjournal</t>
  </si>
  <si>
    <t>FSI3</t>
  </si>
  <si>
    <t>GM01</t>
  </si>
  <si>
    <t>Garantietypen</t>
  </si>
  <si>
    <t>GM04</t>
  </si>
  <si>
    <t>Garantiezählertypen</t>
  </si>
  <si>
    <t>IE4N</t>
  </si>
  <si>
    <t>Equipmenteinbau und -ausbau</t>
  </si>
  <si>
    <t>IP11U</t>
  </si>
  <si>
    <t>Neuterminierung von Wartungsplänen</t>
  </si>
  <si>
    <t>IP40</t>
  </si>
  <si>
    <t>Hinzufügen Servicplan Einkauf</t>
  </si>
  <si>
    <t>IQS23</t>
  </si>
  <si>
    <t>Anzeigen Meldung - Einfache Sicht</t>
  </si>
  <si>
    <t>KP47</t>
  </si>
  <si>
    <t>Statist. Kennz. Plandaten anzeigen</t>
  </si>
  <si>
    <t>MB56</t>
  </si>
  <si>
    <t>Chargenverwendungsnachweis auswerten</t>
  </si>
  <si>
    <t>ME14</t>
  </si>
  <si>
    <t>Änderungen zum Infosatz</t>
  </si>
  <si>
    <t>MMNR</t>
  </si>
  <si>
    <t>Nummernkreise Materialstamm</t>
  </si>
  <si>
    <t>OAC2</t>
  </si>
  <si>
    <t>SAP ArchiveLink Dokumentarten global</t>
  </si>
  <si>
    <t>OAWS</t>
  </si>
  <si>
    <t>Voreinstellungen pflegen</t>
  </si>
  <si>
    <t>OB13</t>
  </si>
  <si>
    <t>C FI Pflege Tabelle T004</t>
  </si>
  <si>
    <t>OBD4</t>
  </si>
  <si>
    <t>C FI Pflege Tabelle T077S</t>
  </si>
  <si>
    <t>ODP2</t>
  </si>
  <si>
    <t>DPP-Profil: Konsistenzprüfung</t>
  </si>
  <si>
    <t>ODP4</t>
  </si>
  <si>
    <t>Kostenkondition festlegen</t>
  </si>
  <si>
    <t>OIPK</t>
  </si>
  <si>
    <t>Strukturkennzeichen Tech.Platz</t>
  </si>
  <si>
    <t>OMI8</t>
  </si>
  <si>
    <t>Werksparameter</t>
  </si>
  <si>
    <t>OMS4</t>
  </si>
  <si>
    <t>C MM-BD Materialstatus</t>
  </si>
  <si>
    <t>OMSY</t>
  </si>
  <si>
    <t>C MM-BD BUKRS für Materialstamm</t>
  </si>
  <si>
    <t>OPPZ</t>
  </si>
  <si>
    <t>Dispositionsgruppe</t>
  </si>
  <si>
    <t>RSAUDIT_SYSTEM_ENV</t>
  </si>
  <si>
    <t>Mandanten- und Systemeinstellungen</t>
  </si>
  <si>
    <t>S_ALR_87010149</t>
  </si>
  <si>
    <t>S_ALR_87012007</t>
  </si>
  <si>
    <t>S_ALR_87012035</t>
  </si>
  <si>
    <t>S_ALR_87012186</t>
  </si>
  <si>
    <t>Debitoren-Umsätze</t>
  </si>
  <si>
    <t>S_ALR_87012278</t>
  </si>
  <si>
    <t>S_ALR_87012300</t>
  </si>
  <si>
    <t>S_ALR_87013562</t>
  </si>
  <si>
    <t>Jahresübersicht</t>
  </si>
  <si>
    <t>S_ALR_87013567</t>
  </si>
  <si>
    <t>Angebot/Auftrag/Plan/Ist</t>
  </si>
  <si>
    <t>S_ALR_87013568</t>
  </si>
  <si>
    <t>S_ALR_87013578</t>
  </si>
  <si>
    <t>S_ALR_87013647</t>
  </si>
  <si>
    <t>Leistungsarten: Disponiert/Plan</t>
  </si>
  <si>
    <t>S_BCE_68001439</t>
  </si>
  <si>
    <t>für Benutzer</t>
  </si>
  <si>
    <t>S_BIE_59000198</t>
  </si>
  <si>
    <t>S_KK4_82000019</t>
  </si>
  <si>
    <t>Auswertung Anlagen, Geräte und Zählw</t>
  </si>
  <si>
    <t>S_P99_41000192</t>
  </si>
  <si>
    <t>SAP: Standardvariante</t>
  </si>
  <si>
    <t>SF01</t>
  </si>
  <si>
    <t>Dateinamen mandantenabhängig</t>
  </si>
  <si>
    <t>SM38</t>
  </si>
  <si>
    <t>queue verwaltungstransaktion</t>
  </si>
  <si>
    <t>SOA0</t>
  </si>
  <si>
    <t>ArchiveLink Workflow-Dokumentarten</t>
  </si>
  <si>
    <t>ST07</t>
  </si>
  <si>
    <t>Anwendungsmonitor</t>
  </si>
  <si>
    <t>SWETYPV</t>
  </si>
  <si>
    <t>Anzeige/Pflege Ereignistypkopplungen</t>
  </si>
  <si>
    <t>Y_ST1_08000011</t>
  </si>
  <si>
    <t>Plan/Ist/Abw. mit der Kontengruppe</t>
  </si>
  <si>
    <t>Y_ST1_68000011</t>
  </si>
  <si>
    <t>Berichtsgruppe für Fahrzeuge</t>
  </si>
  <si>
    <t>ZAA110</t>
  </si>
  <si>
    <t>ZAA110: Anlagenklasse</t>
  </si>
  <si>
    <t>ZAA111</t>
  </si>
  <si>
    <t>ZAA111: Material</t>
  </si>
  <si>
    <t>ZAA112</t>
  </si>
  <si>
    <t>ZAA112: Dimension</t>
  </si>
  <si>
    <t>ZAA113</t>
  </si>
  <si>
    <t>ZAA113: Preis</t>
  </si>
  <si>
    <t>ZAA114</t>
  </si>
  <si>
    <t>ZAA114: Preisfortschreibung</t>
  </si>
  <si>
    <t>ZAA115</t>
  </si>
  <si>
    <t>ZAA115: Aktivierung TASB</t>
  </si>
  <si>
    <t>ZAA116</t>
  </si>
  <si>
    <t>ZAA116: Kostenstellen &amp; OAV 1200</t>
  </si>
  <si>
    <t>ZAA117</t>
  </si>
  <si>
    <t>ZAA117: Änderung:Aktivierungsart, SV</t>
  </si>
  <si>
    <t>ZAA118</t>
  </si>
  <si>
    <t>ZAA118: Rohrmeter übertragen</t>
  </si>
  <si>
    <t>ZAA119</t>
  </si>
  <si>
    <t>ZAA119: Auswertung TBSB</t>
  </si>
  <si>
    <t>ZAA120</t>
  </si>
  <si>
    <t>ZAA120: Rohrmeter Abgangsmengen</t>
  </si>
  <si>
    <t>ZBW10</t>
  </si>
  <si>
    <t>IT-Service Bezeichnung</t>
  </si>
  <si>
    <t>ZFI_KWF_VERTEILER</t>
  </si>
  <si>
    <t>Pflege Tabelle Z9KW_MIG_BF</t>
  </si>
  <si>
    <t>ZFI82</t>
  </si>
  <si>
    <t>Rückstellungen - Import Excel</t>
  </si>
  <si>
    <t>ZFI83</t>
  </si>
  <si>
    <t>Rückstellungen - Buchung</t>
  </si>
  <si>
    <t>ZIK10</t>
  </si>
  <si>
    <t>Query_Z_IK_RUECKL_01</t>
  </si>
  <si>
    <t>ZIM04</t>
  </si>
  <si>
    <t>Anz. Tab.-Pflege Z9CO_AUFNR zu ZIM03</t>
  </si>
  <si>
    <t>ZIS17</t>
  </si>
  <si>
    <t>Anzeige der Workflows</t>
  </si>
  <si>
    <t>ZIS18</t>
  </si>
  <si>
    <t>Anzeige Vorgangsklassifzierungen</t>
  </si>
  <si>
    <t>ZIS26</t>
  </si>
  <si>
    <t>Transaktion BSC-Report</t>
  </si>
  <si>
    <t>ZIS30</t>
  </si>
  <si>
    <t>Anzeige ZIS_OFFENE_VG</t>
  </si>
  <si>
    <t>ZIS57</t>
  </si>
  <si>
    <t>Mengen Verrechnungspreis u. Preisst.</t>
  </si>
  <si>
    <t>ZKP06</t>
  </si>
  <si>
    <t>ZMM22</t>
  </si>
  <si>
    <t>Materialverzeichnis sortiert nach No</t>
  </si>
  <si>
    <t>ZMM26</t>
  </si>
  <si>
    <t>Auswertung zur Warengruppe</t>
  </si>
  <si>
    <t>ZPM_MOBI_RM</t>
  </si>
  <si>
    <t>Nachverbuchung Rückmeldungen mob. IH</t>
  </si>
  <si>
    <t>ZPM102</t>
  </si>
  <si>
    <t>Aufruf Pflege VDMA Fussnoten</t>
  </si>
  <si>
    <t>ZPM103</t>
  </si>
  <si>
    <t>Aufruf Pflegeview der Tabelle ZVDMA</t>
  </si>
  <si>
    <t>ZPM104</t>
  </si>
  <si>
    <t>Aufruf Pflegeview VDMA Objektzuordn.</t>
  </si>
  <si>
    <t>ZSD01</t>
  </si>
  <si>
    <t>Zuordnung HADB zu SAP</t>
  </si>
  <si>
    <t>BPO Engine Anwendungsbetreuer</t>
  </si>
  <si>
    <t>*</t>
  </si>
  <si>
    <t>kein Hauptprozess TP BLQ</t>
  </si>
  <si>
    <t>in neuer Liste  Dialog nicht enthalten</t>
  </si>
  <si>
    <t>veraltete Transaktion</t>
  </si>
  <si>
    <t xml:space="preserve">LIS gehört zu Reporting </t>
  </si>
  <si>
    <t>TP Reporting</t>
  </si>
  <si>
    <t xml:space="preserve">Customizing </t>
  </si>
  <si>
    <t>Customizing</t>
  </si>
  <si>
    <t>wird nicht verwendet</t>
  </si>
  <si>
    <t>wurde 2023 nicht verwendet --&gt; Thomas prüft</t>
  </si>
  <si>
    <t>wird nicht direkt aufgerufen, sondern über GuiXT</t>
  </si>
  <si>
    <t>Hiermit werden die Kostellen AUS dem SAP ins HCM geschickt u.a. für die Gehaltsabrechnung, Reisekosten etc. ausgeführt von IT-A/F in Ausnahme, sonst holt HCM</t>
  </si>
  <si>
    <t>im Zusammenhang mit BD16</t>
  </si>
  <si>
    <t>wird genutzt für Projektcontrolling ausgeführt von RW-B/AA</t>
  </si>
  <si>
    <t>wird genutzt für Projektcontrolling (Einzelabrechnung Projekt) ausgeführt von IT-A/F</t>
  </si>
  <si>
    <t>wird genutzt für Projektcontrolling (Abrechnung mehrere Projekte) ausgeführt von IT-A/F</t>
  </si>
  <si>
    <t>verwendet von CO-O</t>
  </si>
  <si>
    <t>IT-A/F legt an für BWB-Standardhierarchie, verwendet von CO-O (nur für Alternativhierarchie)</t>
  </si>
  <si>
    <t>Nummernkreispflege für Kostenrechnungskreis 1000, ausgeführt von IT-A/F aber über CUSTOMIZING Baum</t>
  </si>
  <si>
    <t>nicht aktiv bei BWB</t>
  </si>
  <si>
    <t>ausgeführt von IT-A/F aber über CUSTOMIZING Baum</t>
  </si>
  <si>
    <t>ausgeführt von IT-A/F</t>
  </si>
  <si>
    <t>verwendet von RW-B/AA und PB</t>
  </si>
  <si>
    <t>Rücksprache Hoffi/Melli</t>
  </si>
  <si>
    <t xml:space="preserve">alle Fachbereiche </t>
  </si>
  <si>
    <t>alle Fachbereiche, die mit Budgetierung arbeiten (IH, PB, …)</t>
  </si>
  <si>
    <t>ausgeführt von IT-A/F (alle Jobs)</t>
  </si>
  <si>
    <t>BWB arbeiten nicht mit Plan</t>
  </si>
  <si>
    <t xml:space="preserve">alle Fachbereiche, die mit Aufträgen arbeiten </t>
  </si>
  <si>
    <t xml:space="preserve">Auswertung, alle Fachbereiche, die mit Aufträgen arbeiten </t>
  </si>
  <si>
    <t>ausgeführt von IT-A/F, Customizing</t>
  </si>
  <si>
    <t>ausgeführt von IT-Z, Customizing</t>
  </si>
  <si>
    <t>Auswertung, verwendet von CO-O</t>
  </si>
  <si>
    <t>/PBS/F27</t>
  </si>
  <si>
    <t>Debitoren: Periodische Kontoauszüge</t>
  </si>
  <si>
    <t>AO90</t>
  </si>
  <si>
    <t>Kontierung Zugänge</t>
  </si>
  <si>
    <t>BUCF</t>
  </si>
  <si>
    <t>GP-Cust: Nummernkreise</t>
  </si>
  <si>
    <t>F-30</t>
  </si>
  <si>
    <t>F-59</t>
  </si>
  <si>
    <t>Zahlungsanforderung</t>
  </si>
  <si>
    <t>F61A</t>
  </si>
  <si>
    <t>Archivierung Banken</t>
  </si>
  <si>
    <t>F-65</t>
  </si>
  <si>
    <t>Vorerfassung</t>
  </si>
  <si>
    <t>FPG0</t>
  </si>
  <si>
    <t>Abweichende Buchungsdaten pflegen</t>
  </si>
  <si>
    <t>IK09</t>
  </si>
  <si>
    <t>Nummernkreispflege: IMPT</t>
  </si>
  <si>
    <t>KE54</t>
  </si>
  <si>
    <t>Profit Center löschen</t>
  </si>
  <si>
    <t>KE55</t>
  </si>
  <si>
    <t>Massenpflege Stammdaten ProfitCenter</t>
  </si>
  <si>
    <t>OA08</t>
  </si>
  <si>
    <t>FI-AA: Ländertabelle pflegen</t>
  </si>
  <si>
    <t>OACT</t>
  </si>
  <si>
    <t>Pflege Kategorien</t>
  </si>
  <si>
    <t>OB42</t>
  </si>
  <si>
    <t>C FI Pflege Tabelle T056Z</t>
  </si>
  <si>
    <t>OBCF</t>
  </si>
  <si>
    <t>C FI Pflege Tabelle T007F</t>
  </si>
  <si>
    <t>OBD5</t>
  </si>
  <si>
    <t>C FI Pflege Tabelle T003B</t>
  </si>
  <si>
    <t>OIMRC</t>
  </si>
  <si>
    <t>Feldauswahl Meßpunkte und Meßbelege</t>
  </si>
  <si>
    <t>OIS2</t>
  </si>
  <si>
    <t>Serialnummernprofil pflegen</t>
  </si>
  <si>
    <t>OK11</t>
  </si>
  <si>
    <t>Nummernkreise K.planung,Budgetierung</t>
  </si>
  <si>
    <t>OK60</t>
  </si>
  <si>
    <t>Nummernkreise Int.Rew.Beleg pflegen</t>
  </si>
  <si>
    <t>OKB2</t>
  </si>
  <si>
    <t>Übernahme Sachk.: Voreinst. pflegen</t>
  </si>
  <si>
    <t>OKG1</t>
  </si>
  <si>
    <t>Abgrenzungsschlüssel</t>
  </si>
  <si>
    <t>OKGB</t>
  </si>
  <si>
    <t>Customizing Zuordnung</t>
  </si>
  <si>
    <t>OMFT</t>
  </si>
  <si>
    <t>Bedingungen Nachrichtenfindung</t>
  </si>
  <si>
    <t>OMJX</t>
  </si>
  <si>
    <t>Feldauswahl WE aus Fremdbeschaffung</t>
  </si>
  <si>
    <t>OMRJ</t>
  </si>
  <si>
    <t>C MM-IM NrKreis RE_Beleg</t>
  </si>
  <si>
    <t>OOME</t>
  </si>
  <si>
    <t>Mittagessenzeitraume definieren</t>
  </si>
  <si>
    <t>OOSC</t>
  </si>
  <si>
    <t>Skalen definieren</t>
  </si>
  <si>
    <t>OPSA</t>
  </si>
  <si>
    <t>Projektprofil pflegen</t>
  </si>
  <si>
    <t>OV64</t>
  </si>
  <si>
    <t>Kontenfindung Abstimmkonten</t>
  </si>
  <si>
    <t>OVAM</t>
  </si>
  <si>
    <t>C RV View TVKOV_AU "Vtweg-Belegarten</t>
  </si>
  <si>
    <t>OVAO</t>
  </si>
  <si>
    <t>C RV View TVKO_AU  "Vkorg-Belegarten</t>
  </si>
  <si>
    <t>OX06</t>
  </si>
  <si>
    <t>Kostenrechnungskreis: Grunddaten</t>
  </si>
  <si>
    <t>PFTC_DIS</t>
  </si>
  <si>
    <t>Aufgaben anzeigen</t>
  </si>
  <si>
    <t>S_ALR_87005263</t>
  </si>
  <si>
    <t>IMG-Aktivität: SIMG_CFMENUORKAOK02</t>
  </si>
  <si>
    <t>S_ALR_87005742</t>
  </si>
  <si>
    <t>IMG-Aktivität: SIMG_CFMENUORKSKSU1</t>
  </si>
  <si>
    <t>S_ALR_87013008</t>
  </si>
  <si>
    <t>S_ALR_87013009</t>
  </si>
  <si>
    <t>S_ALR_87013011</t>
  </si>
  <si>
    <t>Auftrag: Ist/Plan/Preisabweichung</t>
  </si>
  <si>
    <t>S_ALR_87013015</t>
  </si>
  <si>
    <t>Liste: Ist Belastung/Entlastung</t>
  </si>
  <si>
    <t>S_ALR_87013016</t>
  </si>
  <si>
    <t>Liste: Plan Belastung/Entlastung</t>
  </si>
  <si>
    <t>S_ALR_87013017</t>
  </si>
  <si>
    <t>Liste: Ist/Plan/Abw. kumuliert</t>
  </si>
  <si>
    <t>S_ALR_87013127</t>
  </si>
  <si>
    <t>Auftragsselektion</t>
  </si>
  <si>
    <t>S_ALR_87013240</t>
  </si>
  <si>
    <t>S_ALR_87013334</t>
  </si>
  <si>
    <t>Ist Quartalsvgl über 2 Jahre Prctr G</t>
  </si>
  <si>
    <t>S_ALR_87013337</t>
  </si>
  <si>
    <t>PrCtr-Gruppe: Kennzahlen</t>
  </si>
  <si>
    <t>S_ALR_87013339</t>
  </si>
  <si>
    <t>PrCtr-Vergleich:Return on Investment</t>
  </si>
  <si>
    <t>S_ALR_87013343</t>
  </si>
  <si>
    <t>Profit Center: Forderungen</t>
  </si>
  <si>
    <t>S_ALR_87013426</t>
  </si>
  <si>
    <t>Wartungsplankalkulation</t>
  </si>
  <si>
    <t>S_ALR_87013534</t>
  </si>
  <si>
    <t>Plan1/Plan2/Ist/Obligo</t>
  </si>
  <si>
    <t>S_ALR_87013569</t>
  </si>
  <si>
    <t>Auftragseingang/-bestand</t>
  </si>
  <si>
    <t>S_ALR_87013629</t>
  </si>
  <si>
    <t>Leistungsarten: Abstimmung</t>
  </si>
  <si>
    <t>S_ALR_87013648</t>
  </si>
  <si>
    <t>Bereich: Ist/Etat/Obligo</t>
  </si>
  <si>
    <t>S_ALR_87013903</t>
  </si>
  <si>
    <t>S_BCE_68001412</t>
  </si>
  <si>
    <t>S_BCE_68001777</t>
  </si>
  <si>
    <t>Vergleich von Rollen</t>
  </si>
  <si>
    <t>S_P00_07000079</t>
  </si>
  <si>
    <t>Auftrag: Abrechnungsnachweis</t>
  </si>
  <si>
    <t>SE16_ANEK</t>
  </si>
  <si>
    <t>Data Browser ANEK</t>
  </si>
  <si>
    <t>V.02</t>
  </si>
  <si>
    <t>Liste unvollständige Aufträge</t>
  </si>
  <si>
    <t>VN01</t>
  </si>
  <si>
    <t>Nummernvergabe Vertriebsbeleg</t>
  </si>
  <si>
    <t>VOV8</t>
  </si>
  <si>
    <t>Pflege der Belegarten</t>
  </si>
  <si>
    <t>Y_ST1_68000010</t>
  </si>
  <si>
    <t>Berichtsgruppe für Hausanschlüsse</t>
  </si>
  <si>
    <t>ZCOVCPLVGR</t>
  </si>
  <si>
    <t>Pflegen Planverteilungsgruppen</t>
  </si>
  <si>
    <t>ZIS48</t>
  </si>
  <si>
    <t>Auswertung Anlagefakten</t>
  </si>
  <si>
    <t>ZKCP11</t>
  </si>
  <si>
    <t>Profit C. Gr. Plan/Ist/Verbrs.-Menge</t>
  </si>
  <si>
    <t>ZKO_6OAB_01</t>
  </si>
  <si>
    <t>Auftrag: Istk.,Abgrenzungen/Kategori</t>
  </si>
  <si>
    <t>ZKO6P3_6P0A_01</t>
  </si>
  <si>
    <t>Abgr.Kat. aus Erg.Ermit. zu Auf, PSP</t>
  </si>
  <si>
    <t>ZKO6P3_6P0B_01</t>
  </si>
  <si>
    <t>WiP Ware in Arbeit zu AUF, PSP</t>
  </si>
  <si>
    <t>ZKOAIB43</t>
  </si>
  <si>
    <t>HA-Passivierung Anzeige Tab ZCSHAPAS</t>
  </si>
  <si>
    <t>ZKOHAIK</t>
  </si>
  <si>
    <t>HA-Aktivierungen: Anzeige ZCOHAAIB</t>
  </si>
  <si>
    <t>ZKOHAKA</t>
  </si>
  <si>
    <t>HA-Aktivierungen: Pflege ZCOHAKAF</t>
  </si>
  <si>
    <t>ZKOHAMA</t>
  </si>
  <si>
    <t>HA-Aktivierungen: Pflege ZCOHAMA</t>
  </si>
  <si>
    <t>ZKOP03</t>
  </si>
  <si>
    <t>Ändern Tab. ZV_T9PLAE</t>
  </si>
  <si>
    <t>ZMM_CU_EDIDC_ORD</t>
  </si>
  <si>
    <t>Bestellungen IDoc Kontrollsätze AI</t>
  </si>
  <si>
    <t>Anzahl Nutzungen (2022+2023)</t>
  </si>
  <si>
    <t>in neuester Auswertung von Steffen nicht mehr vorhanden</t>
  </si>
  <si>
    <t>wird zur Zeit nicht verwendet</t>
  </si>
  <si>
    <t>wird zur zeit nicht benutzt</t>
  </si>
  <si>
    <t>wird zur zeit nicht verwendet</t>
  </si>
  <si>
    <t>wird zur zeit nicht verwemdet</t>
  </si>
  <si>
    <t>Anzeige Customizingtabelle der Zinsschlüssel</t>
  </si>
  <si>
    <t>Customizing Kontenstandsanzeige</t>
  </si>
  <si>
    <t>wird nicht mehr benötigt</t>
  </si>
  <si>
    <t>Transaktion entstanden aufgrund der Umstellung auf Gebühren</t>
  </si>
  <si>
    <t>Workflow-Administration</t>
  </si>
  <si>
    <t>Vorgangsmappe - Tabelle wird ggf. noch benötigt</t>
  </si>
  <si>
    <t>in zugehörige Transaktionen aufgeführt</t>
  </si>
  <si>
    <t>Customizingtransaktion, nicht relevant für Journeys</t>
  </si>
  <si>
    <t>Pflege Nummernkreise, nicht relevant für Journeys</t>
  </si>
  <si>
    <t>Z_PM_B_ORDER</t>
  </si>
  <si>
    <t>Planung Werke</t>
  </si>
  <si>
    <t>Bauausführung und -überwachung Werke</t>
  </si>
  <si>
    <t>Abnahme und Inbetriebnahme Werke</t>
  </si>
  <si>
    <t>Bauvorbereitung / Planung Netze</t>
  </si>
  <si>
    <t>Baudurchführung Netze</t>
  </si>
  <si>
    <t>Bauabnahme Netze</t>
  </si>
  <si>
    <t>Projektinitiierung Werke</t>
  </si>
  <si>
    <t>Leistungs-/Lieferüberwachung</t>
  </si>
  <si>
    <t>Leistungs-/Liefererfassung</t>
  </si>
  <si>
    <t>HANA0124</t>
  </si>
  <si>
    <t>HANA0125</t>
  </si>
  <si>
    <t>HANA0126</t>
  </si>
  <si>
    <t>HANA0127</t>
  </si>
  <si>
    <t>PS/IM</t>
  </si>
  <si>
    <t>Bedarfsanmeldung</t>
  </si>
  <si>
    <t>HANA011003</t>
  </si>
  <si>
    <t>Bedarfsbewertung und Freigabe</t>
  </si>
  <si>
    <t>HANA011004</t>
  </si>
  <si>
    <t>Aufgabenstellung</t>
  </si>
  <si>
    <t>HANA011005</t>
  </si>
  <si>
    <t>Vorplanung</t>
  </si>
  <si>
    <t>HANA012101</t>
  </si>
  <si>
    <t>Entwurfsplanung</t>
  </si>
  <si>
    <t>HANA012102</t>
  </si>
  <si>
    <t>Genehmigungsplanung</t>
  </si>
  <si>
    <t>HANA012103</t>
  </si>
  <si>
    <t>HANA012104</t>
  </si>
  <si>
    <t>Stundenbuchung Bauleitung</t>
  </si>
  <si>
    <t>HANA012201</t>
  </si>
  <si>
    <t>Kosten- und Terminsteuerung</t>
  </si>
  <si>
    <t>HANA012202</t>
  </si>
  <si>
    <t>techn. Reporting Investitionen</t>
  </si>
  <si>
    <t>HANA012203</t>
  </si>
  <si>
    <t>Auftragsanmeldung vom Betreiber</t>
  </si>
  <si>
    <t>HANA012401</t>
  </si>
  <si>
    <t>Auftragseingang und Registrierung</t>
  </si>
  <si>
    <t>HANA012402</t>
  </si>
  <si>
    <t>Bauvorbereitung</t>
  </si>
  <si>
    <t>HANA012403</t>
  </si>
  <si>
    <t>Baufortschrittsdokumentation</t>
  </si>
  <si>
    <t>HANA012501</t>
  </si>
  <si>
    <t>Entsorgungsnachweise</t>
  </si>
  <si>
    <t>HANA012502</t>
  </si>
  <si>
    <t>Interimsleitungsbau</t>
  </si>
  <si>
    <t>HANA012503</t>
  </si>
  <si>
    <t>Neubau der Leitung</t>
  </si>
  <si>
    <t>HANA012504</t>
  </si>
  <si>
    <t>Oberflächenherstellung und Deckenschluss</t>
  </si>
  <si>
    <t>HANA012505</t>
  </si>
  <si>
    <t>Abnahma nach VOB</t>
  </si>
  <si>
    <t>HANA012601</t>
  </si>
  <si>
    <t>Amaturenkontrolle und Schilderdienst</t>
  </si>
  <si>
    <t>HANA012602</t>
  </si>
  <si>
    <t>Abnahme der Baufirmen</t>
  </si>
  <si>
    <t>HANA012603</t>
  </si>
  <si>
    <t>Vermessungsunterlagen</t>
  </si>
  <si>
    <t>HANA012604</t>
  </si>
  <si>
    <t>Auftragsanmeldung vom Betreiber Werke</t>
  </si>
  <si>
    <t>HANA012701</t>
  </si>
  <si>
    <t>Auftragseingang und Registrierung Werke</t>
  </si>
  <si>
    <t>HANA012702</t>
  </si>
  <si>
    <t>Auftragsbestätigung Werke</t>
  </si>
  <si>
    <t>HANA012703</t>
  </si>
  <si>
    <t>Beschwerden bearbeiten</t>
  </si>
  <si>
    <t>Systempflege</t>
  </si>
  <si>
    <t>Materialreservierung</t>
  </si>
  <si>
    <t>NL272</t>
  </si>
  <si>
    <t>Beauftragung der BWB Ing.-Leistung durch Dritte</t>
  </si>
  <si>
    <t>NL274</t>
  </si>
  <si>
    <t>Leistungserbringung Ing.-Leistung</t>
  </si>
  <si>
    <t>WV</t>
  </si>
  <si>
    <t>KS</t>
  </si>
  <si>
    <t>PB</t>
  </si>
  <si>
    <t>AE</t>
  </si>
  <si>
    <t>DMS</t>
  </si>
  <si>
    <t>HA-Prozess</t>
  </si>
  <si>
    <t>die Ing.-Leistung wird durch PB erbracht</t>
  </si>
  <si>
    <t>BANF-Freigabe</t>
  </si>
  <si>
    <t>IH407</t>
  </si>
  <si>
    <t>Bestellung auslösen</t>
  </si>
  <si>
    <t>IH408</t>
  </si>
  <si>
    <t>GuiXT</t>
  </si>
  <si>
    <t>GuiXT Skripte</t>
  </si>
  <si>
    <t>Fiori Inbox</t>
  </si>
  <si>
    <t>JA</t>
  </si>
  <si>
    <t>ZMM37, Abrufmanager</t>
  </si>
  <si>
    <t>Rahmenvertragsdatenbank</t>
  </si>
  <si>
    <t>PDF</t>
  </si>
  <si>
    <t>PDF geht an Abrufer und Lieferanten</t>
  </si>
  <si>
    <t>BANF wird mit Auftragsfreigabe automatisch erstellt; Ausdrucke sollen perspektivisch wegfallen</t>
  </si>
  <si>
    <t>Customer Engagement</t>
  </si>
  <si>
    <t>ZIS88</t>
  </si>
  <si>
    <t>IS-U: Massenauszug</t>
  </si>
  <si>
    <t>IH130</t>
  </si>
  <si>
    <t>IH131</t>
  </si>
  <si>
    <t>IH148</t>
  </si>
  <si>
    <t>IH149</t>
  </si>
  <si>
    <t>IH182</t>
  </si>
  <si>
    <t>IH183</t>
  </si>
  <si>
    <t>IH213</t>
  </si>
  <si>
    <t>Vorgangsbeplanung</t>
  </si>
  <si>
    <t>IH267</t>
  </si>
  <si>
    <t>BLQ1</t>
  </si>
  <si>
    <t>Stammdatenpflege Einkauf</t>
  </si>
  <si>
    <t>BLQ2</t>
  </si>
  <si>
    <t>BLQ3</t>
  </si>
  <si>
    <t>BLQ4</t>
  </si>
  <si>
    <t>BLQ5</t>
  </si>
  <si>
    <t>BLQ6</t>
  </si>
  <si>
    <t>BLQ7</t>
  </si>
  <si>
    <t>BLQ8</t>
  </si>
  <si>
    <t>BLQ9</t>
  </si>
  <si>
    <t>BLQ10</t>
  </si>
  <si>
    <t>BLQ11</t>
  </si>
  <si>
    <t>BLQ12</t>
  </si>
  <si>
    <t>BLQ13</t>
  </si>
  <si>
    <t>BLQ14</t>
  </si>
  <si>
    <t>BLQ15</t>
  </si>
  <si>
    <t>BLQ16</t>
  </si>
  <si>
    <t>BLQ17</t>
  </si>
  <si>
    <t>Einzelbestellung</t>
  </si>
  <si>
    <t>BLQ463</t>
  </si>
  <si>
    <t>BLQ18</t>
  </si>
  <si>
    <t>BLQ19</t>
  </si>
  <si>
    <t>BLQ20</t>
  </si>
  <si>
    <t>BLQ21</t>
  </si>
  <si>
    <t>BLQ22</t>
  </si>
  <si>
    <t>BLQ23</t>
  </si>
  <si>
    <t>BLQ24</t>
  </si>
  <si>
    <t>BLQ25</t>
  </si>
  <si>
    <t>BLQ26</t>
  </si>
  <si>
    <t>BLQ27</t>
  </si>
  <si>
    <t>BLQ28</t>
  </si>
  <si>
    <t>BLQ29</t>
  </si>
  <si>
    <t>BLQ30</t>
  </si>
  <si>
    <t>BLQ31</t>
  </si>
  <si>
    <t>BLQ32</t>
  </si>
  <si>
    <t>BLQ33</t>
  </si>
  <si>
    <t>BLQ34</t>
  </si>
  <si>
    <t>BLQ35</t>
  </si>
  <si>
    <t>BLQ36</t>
  </si>
  <si>
    <t>BLQ37</t>
  </si>
  <si>
    <t>BLQ38</t>
  </si>
  <si>
    <t>BLQ39</t>
  </si>
  <si>
    <t>BLQ40</t>
  </si>
  <si>
    <t>BLQ41</t>
  </si>
  <si>
    <t>BLQ42</t>
  </si>
  <si>
    <t>BLQ43</t>
  </si>
  <si>
    <t>BLQ44</t>
  </si>
  <si>
    <t>BLQ45</t>
  </si>
  <si>
    <t>BLQ46</t>
  </si>
  <si>
    <t>BLQ47</t>
  </si>
  <si>
    <t>BLQ48</t>
  </si>
  <si>
    <t>BLQ49</t>
  </si>
  <si>
    <t>BLQ50</t>
  </si>
  <si>
    <t>BLQ51</t>
  </si>
  <si>
    <t>BLQ52</t>
  </si>
  <si>
    <t>BLQ53</t>
  </si>
  <si>
    <t>BLQ54</t>
  </si>
  <si>
    <t>BLQ55</t>
  </si>
  <si>
    <t>BLQ56</t>
  </si>
  <si>
    <t>BLQ57</t>
  </si>
  <si>
    <t>BLQ58</t>
  </si>
  <si>
    <t>BLQ59</t>
  </si>
  <si>
    <t>BLQ60</t>
  </si>
  <si>
    <t>BLQ61</t>
  </si>
  <si>
    <t>BLQ62</t>
  </si>
  <si>
    <t>BLQ63</t>
  </si>
  <si>
    <t>BLQ64</t>
  </si>
  <si>
    <t>BLQ65</t>
  </si>
  <si>
    <t>Abrufbestellung</t>
  </si>
  <si>
    <t>BLQ66</t>
  </si>
  <si>
    <t>BLQ67</t>
  </si>
  <si>
    <t>BLQ68</t>
  </si>
  <si>
    <t>BLQ69</t>
  </si>
  <si>
    <t>BLQ70</t>
  </si>
  <si>
    <t>BLQ71</t>
  </si>
  <si>
    <t>BLQ72</t>
  </si>
  <si>
    <t>Datenauswertung</t>
  </si>
  <si>
    <t>BLQ73</t>
  </si>
  <si>
    <t>BLQ74</t>
  </si>
  <si>
    <t>BLQ75</t>
  </si>
  <si>
    <t>BLQ76</t>
  </si>
  <si>
    <t>BLQ77</t>
  </si>
  <si>
    <t>BLQ78</t>
  </si>
  <si>
    <t>BLQ79</t>
  </si>
  <si>
    <t>BLQ80</t>
  </si>
  <si>
    <t>BLQ81</t>
  </si>
  <si>
    <t>BLQ82</t>
  </si>
  <si>
    <t>BLQ83</t>
  </si>
  <si>
    <t>Inventur durchführen</t>
  </si>
  <si>
    <t>BLQ84</t>
  </si>
  <si>
    <t>BLQ85</t>
  </si>
  <si>
    <t>BLQ86</t>
  </si>
  <si>
    <t>BLQ87</t>
  </si>
  <si>
    <t>BLQ88</t>
  </si>
  <si>
    <t>BLQ89</t>
  </si>
  <si>
    <t>BLQ90</t>
  </si>
  <si>
    <t>BLQ91</t>
  </si>
  <si>
    <t>BLQ92</t>
  </si>
  <si>
    <t>BLQ93</t>
  </si>
  <si>
    <t>BLQ94</t>
  </si>
  <si>
    <t>BLQ95</t>
  </si>
  <si>
    <t>BLQ96</t>
  </si>
  <si>
    <t>BLQ97</t>
  </si>
  <si>
    <t>BLQ98</t>
  </si>
  <si>
    <t>BLQ99</t>
  </si>
  <si>
    <t>BLQ100</t>
  </si>
  <si>
    <t>BLQ101</t>
  </si>
  <si>
    <t>BLQ102</t>
  </si>
  <si>
    <t>BLQ103</t>
  </si>
  <si>
    <t>Bestätigen</t>
  </si>
  <si>
    <t>BLQ104</t>
  </si>
  <si>
    <t>BLQ105</t>
  </si>
  <si>
    <t>BLQ106</t>
  </si>
  <si>
    <t>BLQ107</t>
  </si>
  <si>
    <t>BLQ108</t>
  </si>
  <si>
    <t>BLQ109</t>
  </si>
  <si>
    <t>BLQ110</t>
  </si>
  <si>
    <t>BLQ111</t>
  </si>
  <si>
    <t>BLQ112</t>
  </si>
  <si>
    <t>BLQ113</t>
  </si>
  <si>
    <t>BLQ114</t>
  </si>
  <si>
    <t>BLQ115</t>
  </si>
  <si>
    <t>BLQ116</t>
  </si>
  <si>
    <t>BLQ117</t>
  </si>
  <si>
    <t>BLQ118</t>
  </si>
  <si>
    <t>BLQ119</t>
  </si>
  <si>
    <t>BLQ120</t>
  </si>
  <si>
    <t>BLQ121</t>
  </si>
  <si>
    <t>BLQ122</t>
  </si>
  <si>
    <t>BLQ123</t>
  </si>
  <si>
    <t>BLQ124</t>
  </si>
  <si>
    <t>BLQ125</t>
  </si>
  <si>
    <t>BLQ126</t>
  </si>
  <si>
    <t>BLQ127</t>
  </si>
  <si>
    <t>BLQ128</t>
  </si>
  <si>
    <t>BLQ129</t>
  </si>
  <si>
    <t>BLQ130</t>
  </si>
  <si>
    <t>BLQ131</t>
  </si>
  <si>
    <t>BLQ132</t>
  </si>
  <si>
    <t>BLQ133</t>
  </si>
  <si>
    <t>BLQ134</t>
  </si>
  <si>
    <t>BLQ135</t>
  </si>
  <si>
    <t>BLQ136</t>
  </si>
  <si>
    <t>BLQ137</t>
  </si>
  <si>
    <t>BLQ138</t>
  </si>
  <si>
    <t>BLQ139</t>
  </si>
  <si>
    <t>BLQ140</t>
  </si>
  <si>
    <t>BLQ141</t>
  </si>
  <si>
    <t>BLQ142</t>
  </si>
  <si>
    <t>BLQ143</t>
  </si>
  <si>
    <t>Administration</t>
  </si>
  <si>
    <t>BLQ144</t>
  </si>
  <si>
    <t>BLQ145</t>
  </si>
  <si>
    <t>BLQ146</t>
  </si>
  <si>
    <t>BLQ147</t>
  </si>
  <si>
    <t>BLQ148</t>
  </si>
  <si>
    <t>BLQ149</t>
  </si>
  <si>
    <t>BLQ150</t>
  </si>
  <si>
    <t>BLQ151</t>
  </si>
  <si>
    <t>BLQ152</t>
  </si>
  <si>
    <t>BLQ153</t>
  </si>
  <si>
    <t>BLQ154</t>
  </si>
  <si>
    <t>BLQ155</t>
  </si>
  <si>
    <t>BLQ156</t>
  </si>
  <si>
    <t>BLQ157</t>
  </si>
  <si>
    <t>BLQ158</t>
  </si>
  <si>
    <t>BLQ159</t>
  </si>
  <si>
    <t>BLQ160</t>
  </si>
  <si>
    <t>BLQ161</t>
  </si>
  <si>
    <t>BLQ162</t>
  </si>
  <si>
    <t>BLQ163</t>
  </si>
  <si>
    <t>BLQ164</t>
  </si>
  <si>
    <t>BLQ165</t>
  </si>
  <si>
    <t>BLQ166</t>
  </si>
  <si>
    <t>BLQ167</t>
  </si>
  <si>
    <t>BLQ168</t>
  </si>
  <si>
    <t>BLQ169</t>
  </si>
  <si>
    <t>BLQ170</t>
  </si>
  <si>
    <t>BLQ171</t>
  </si>
  <si>
    <t>BLQ172</t>
  </si>
  <si>
    <t>BLQ173</t>
  </si>
  <si>
    <t>BLQ174</t>
  </si>
  <si>
    <t>BLQ175</t>
  </si>
  <si>
    <t>BLQ176</t>
  </si>
  <si>
    <t>BLQ177</t>
  </si>
  <si>
    <t>BLQ178</t>
  </si>
  <si>
    <t>BLQ179</t>
  </si>
  <si>
    <t>BLQ180</t>
  </si>
  <si>
    <t>BLQ181</t>
  </si>
  <si>
    <t>BLQ182</t>
  </si>
  <si>
    <t>BLQ183</t>
  </si>
  <si>
    <t>BLQ184</t>
  </si>
  <si>
    <t>BLQ185</t>
  </si>
  <si>
    <t>BLQ186</t>
  </si>
  <si>
    <t>BLQ187</t>
  </si>
  <si>
    <t>BLQ188</t>
  </si>
  <si>
    <t>BLQ189</t>
  </si>
  <si>
    <t>BLQ190</t>
  </si>
  <si>
    <t>BLQ191</t>
  </si>
  <si>
    <t>BLQ192</t>
  </si>
  <si>
    <t>BLQ193</t>
  </si>
  <si>
    <t>BLQ194</t>
  </si>
  <si>
    <t>BLQ195</t>
  </si>
  <si>
    <t>BLQ196</t>
  </si>
  <si>
    <t>BLQ197</t>
  </si>
  <si>
    <t>BLQ198</t>
  </si>
  <si>
    <t>BLQ199</t>
  </si>
  <si>
    <t>BLQ200</t>
  </si>
  <si>
    <t>BLQ201</t>
  </si>
  <si>
    <t>BLQ202</t>
  </si>
  <si>
    <t>BLQ203</t>
  </si>
  <si>
    <t>BLQ204</t>
  </si>
  <si>
    <t>BLQ205</t>
  </si>
  <si>
    <t>BLQ206</t>
  </si>
  <si>
    <t>BLQ207</t>
  </si>
  <si>
    <t>BLQ208</t>
  </si>
  <si>
    <t>BLQ209</t>
  </si>
  <si>
    <t>BLQ210</t>
  </si>
  <si>
    <t>BLQ211</t>
  </si>
  <si>
    <t>BLQ212</t>
  </si>
  <si>
    <t>BLQ213</t>
  </si>
  <si>
    <t>BLQ214</t>
  </si>
  <si>
    <t>BLQ215</t>
  </si>
  <si>
    <t>BLQ216</t>
  </si>
  <si>
    <t>BLQ217</t>
  </si>
  <si>
    <t>BLQ218</t>
  </si>
  <si>
    <t>BLQ219</t>
  </si>
  <si>
    <t>BLQ220</t>
  </si>
  <si>
    <t>BLQ221</t>
  </si>
  <si>
    <t>BLQ222</t>
  </si>
  <si>
    <t>BLQ223</t>
  </si>
  <si>
    <t>BLQ224</t>
  </si>
  <si>
    <t>BLQ225</t>
  </si>
  <si>
    <t>BLQ226</t>
  </si>
  <si>
    <t>BLQ227</t>
  </si>
  <si>
    <t>BLQ228</t>
  </si>
  <si>
    <t>BLQ229</t>
  </si>
  <si>
    <t>BLQ230</t>
  </si>
  <si>
    <t>BLQ231</t>
  </si>
  <si>
    <t>BLQ232</t>
  </si>
  <si>
    <t>BLQ233</t>
  </si>
  <si>
    <t>BLQ234</t>
  </si>
  <si>
    <t>BLQ235</t>
  </si>
  <si>
    <t>BLQ236</t>
  </si>
  <si>
    <t>BLQ237</t>
  </si>
  <si>
    <t>BLQ238</t>
  </si>
  <si>
    <t>BLQ239</t>
  </si>
  <si>
    <t>BLQ240</t>
  </si>
  <si>
    <t>BLQ241</t>
  </si>
  <si>
    <t>BLQ242</t>
  </si>
  <si>
    <t>BLQ243</t>
  </si>
  <si>
    <t>BLQ244</t>
  </si>
  <si>
    <t>BLQ245</t>
  </si>
  <si>
    <t>BLQ246</t>
  </si>
  <si>
    <t>BLQ247</t>
  </si>
  <si>
    <t>BLQ248</t>
  </si>
  <si>
    <t>BLQ249</t>
  </si>
  <si>
    <t>BLQ250</t>
  </si>
  <si>
    <t>BLQ251</t>
  </si>
  <si>
    <t>BLQ252</t>
  </si>
  <si>
    <t>BLQ253</t>
  </si>
  <si>
    <t>BLQ254</t>
  </si>
  <si>
    <t>BLQ255</t>
  </si>
  <si>
    <t>BLQ256</t>
  </si>
  <si>
    <t>BLQ257</t>
  </si>
  <si>
    <t>BLQ258</t>
  </si>
  <si>
    <t>BLQ259</t>
  </si>
  <si>
    <t>BLQ260</t>
  </si>
  <si>
    <t>BLQ261</t>
  </si>
  <si>
    <t>BLQ262</t>
  </si>
  <si>
    <t>BLQ263</t>
  </si>
  <si>
    <t>BLQ264</t>
  </si>
  <si>
    <t>BLQ265</t>
  </si>
  <si>
    <t>BLQ266</t>
  </si>
  <si>
    <t>BLQ267</t>
  </si>
  <si>
    <t>BLQ268</t>
  </si>
  <si>
    <t>BLQ269</t>
  </si>
  <si>
    <t>BLQ270</t>
  </si>
  <si>
    <t>BLQ271</t>
  </si>
  <si>
    <t>BLQ272</t>
  </si>
  <si>
    <t>BLQ273</t>
  </si>
  <si>
    <t>BLQ274</t>
  </si>
  <si>
    <t>BLQ275</t>
  </si>
  <si>
    <t>BLQ276</t>
  </si>
  <si>
    <t>BLQ277</t>
  </si>
  <si>
    <t>BLQ278</t>
  </si>
  <si>
    <t>BLQ279</t>
  </si>
  <si>
    <t>BLQ280</t>
  </si>
  <si>
    <t>BLQ281</t>
  </si>
  <si>
    <t>BLQ282</t>
  </si>
  <si>
    <t>BLQ283</t>
  </si>
  <si>
    <t>BLQ284</t>
  </si>
  <si>
    <t>BLQ285</t>
  </si>
  <si>
    <t>BLQ286</t>
  </si>
  <si>
    <t>BLQ287</t>
  </si>
  <si>
    <t>BLQ288</t>
  </si>
  <si>
    <t>BLQ289</t>
  </si>
  <si>
    <t>BLQ290</t>
  </si>
  <si>
    <t>BLQ291</t>
  </si>
  <si>
    <t>BLQ292</t>
  </si>
  <si>
    <t>BLQ293</t>
  </si>
  <si>
    <t>BLQ294</t>
  </si>
  <si>
    <t>BLQ295</t>
  </si>
  <si>
    <t>BLQ296</t>
  </si>
  <si>
    <t>BLQ297</t>
  </si>
  <si>
    <t>BLQ298</t>
  </si>
  <si>
    <t>BLQ299</t>
  </si>
  <si>
    <t>BLQ300</t>
  </si>
  <si>
    <t>BLQ301</t>
  </si>
  <si>
    <t>BLQ302</t>
  </si>
  <si>
    <t>BLQ303</t>
  </si>
  <si>
    <t>BLQ304</t>
  </si>
  <si>
    <t>BLQ305</t>
  </si>
  <si>
    <t>BLQ306</t>
  </si>
  <si>
    <t>BLQ307</t>
  </si>
  <si>
    <t>BLQ308</t>
  </si>
  <si>
    <t>BLQ309</t>
  </si>
  <si>
    <t>BLQ310</t>
  </si>
  <si>
    <t>BLQ311</t>
  </si>
  <si>
    <t>BLQ312</t>
  </si>
  <si>
    <t>BLQ313</t>
  </si>
  <si>
    <t>BLQ314</t>
  </si>
  <si>
    <t>BLQ315</t>
  </si>
  <si>
    <t>BLQ316</t>
  </si>
  <si>
    <t>BLQ317</t>
  </si>
  <si>
    <t>BLQ318</t>
  </si>
  <si>
    <t>BLQ319</t>
  </si>
  <si>
    <t>BLQ320</t>
  </si>
  <si>
    <t>BLQ321</t>
  </si>
  <si>
    <t>BLQ322</t>
  </si>
  <si>
    <t>BLQ323</t>
  </si>
  <si>
    <t>BLQ324</t>
  </si>
  <si>
    <t>BLQ325</t>
  </si>
  <si>
    <t>BLQ326</t>
  </si>
  <si>
    <t>BLQ327</t>
  </si>
  <si>
    <t>BLQ328</t>
  </si>
  <si>
    <t>BLQ329</t>
  </si>
  <si>
    <t>BLQ330</t>
  </si>
  <si>
    <t>BLQ331</t>
  </si>
  <si>
    <t>BLQ332</t>
  </si>
  <si>
    <t>BLQ333</t>
  </si>
  <si>
    <t>BLQ334</t>
  </si>
  <si>
    <t>BLQ335</t>
  </si>
  <si>
    <t>BLQ336</t>
  </si>
  <si>
    <t>BLQ337</t>
  </si>
  <si>
    <t>BLQ338</t>
  </si>
  <si>
    <t>BLQ339</t>
  </si>
  <si>
    <t>BLQ340</t>
  </si>
  <si>
    <t>BLQ341</t>
  </si>
  <si>
    <t>BLQ342</t>
  </si>
  <si>
    <t>BLQ343</t>
  </si>
  <si>
    <t>BLQ344</t>
  </si>
  <si>
    <t>BLQ345</t>
  </si>
  <si>
    <t>BLQ346</t>
  </si>
  <si>
    <t>BLQ347</t>
  </si>
  <si>
    <t>BLQ348</t>
  </si>
  <si>
    <t>BLQ349</t>
  </si>
  <si>
    <t>BLQ350</t>
  </si>
  <si>
    <t>BLQ351</t>
  </si>
  <si>
    <t>BLQ352</t>
  </si>
  <si>
    <t>BLQ353</t>
  </si>
  <si>
    <t>BLQ354</t>
  </si>
  <si>
    <t>BLQ355</t>
  </si>
  <si>
    <t>BLQ356</t>
  </si>
  <si>
    <t>BLQ357</t>
  </si>
  <si>
    <t>BLQ358</t>
  </si>
  <si>
    <t>BLQ359</t>
  </si>
  <si>
    <t>BLQ360</t>
  </si>
  <si>
    <t>BLQ361</t>
  </si>
  <si>
    <t>BLQ362</t>
  </si>
  <si>
    <t>BLQ363</t>
  </si>
  <si>
    <t>BLQ364</t>
  </si>
  <si>
    <t>BLQ365</t>
  </si>
  <si>
    <t>BLQ366</t>
  </si>
  <si>
    <t>BLQ367</t>
  </si>
  <si>
    <t>BLQ368</t>
  </si>
  <si>
    <t>BLQ369</t>
  </si>
  <si>
    <t>BLQ370</t>
  </si>
  <si>
    <t>BLQ371</t>
  </si>
  <si>
    <t>BLQ372</t>
  </si>
  <si>
    <t>BLQ373</t>
  </si>
  <si>
    <t>BLQ374</t>
  </si>
  <si>
    <t>BLQ375</t>
  </si>
  <si>
    <t>BLQ376</t>
  </si>
  <si>
    <t>BLQ377</t>
  </si>
  <si>
    <t>BLQ378</t>
  </si>
  <si>
    <t>BLQ379</t>
  </si>
  <si>
    <t>BLQ380</t>
  </si>
  <si>
    <t>BLQ381</t>
  </si>
  <si>
    <t>BLQ382</t>
  </si>
  <si>
    <t>BLQ383</t>
  </si>
  <si>
    <t>BLQ384</t>
  </si>
  <si>
    <t>BLQ385</t>
  </si>
  <si>
    <t>BLQ386</t>
  </si>
  <si>
    <t>BLQ387</t>
  </si>
  <si>
    <t>BLQ388</t>
  </si>
  <si>
    <t>BLQ389</t>
  </si>
  <si>
    <t>BLQ390</t>
  </si>
  <si>
    <t>BLQ391</t>
  </si>
  <si>
    <t>BLQ392</t>
  </si>
  <si>
    <t>BLQ393</t>
  </si>
  <si>
    <t>BLQ394</t>
  </si>
  <si>
    <t>BLQ395</t>
  </si>
  <si>
    <t>BLQ396</t>
  </si>
  <si>
    <t>BLQ397</t>
  </si>
  <si>
    <t>BLQ398</t>
  </si>
  <si>
    <t>BLQ399</t>
  </si>
  <si>
    <t>BLQ400</t>
  </si>
  <si>
    <t>BLQ401</t>
  </si>
  <si>
    <t>BLQ402</t>
  </si>
  <si>
    <t>BLQ403</t>
  </si>
  <si>
    <t>BLQ404</t>
  </si>
  <si>
    <t>BLQ405</t>
  </si>
  <si>
    <t>BLQ406</t>
  </si>
  <si>
    <t>BLQ407</t>
  </si>
  <si>
    <t>BLQ408</t>
  </si>
  <si>
    <t>BLQ409</t>
  </si>
  <si>
    <t>BLQ410</t>
  </si>
  <si>
    <t>BLQ411</t>
  </si>
  <si>
    <t>BLQ412</t>
  </si>
  <si>
    <t>BLQ413</t>
  </si>
  <si>
    <t>BLQ414</t>
  </si>
  <si>
    <t>BLQ415</t>
  </si>
  <si>
    <t>BLQ416</t>
  </si>
  <si>
    <t>BLQ417</t>
  </si>
  <si>
    <t>BLQ418</t>
  </si>
  <si>
    <t>BLQ419</t>
  </si>
  <si>
    <t>BLQ420</t>
  </si>
  <si>
    <t>BLQ421</t>
  </si>
  <si>
    <t>BLQ422</t>
  </si>
  <si>
    <t>BLQ423</t>
  </si>
  <si>
    <t>BLQ424</t>
  </si>
  <si>
    <t>BLQ425</t>
  </si>
  <si>
    <t>BLQ426</t>
  </si>
  <si>
    <t>BLQ427</t>
  </si>
  <si>
    <t>BLQ428</t>
  </si>
  <si>
    <t>BLQ429</t>
  </si>
  <si>
    <t>BLQ430</t>
  </si>
  <si>
    <t>BLQ431</t>
  </si>
  <si>
    <t>BLQ432</t>
  </si>
  <si>
    <t>BLQ433</t>
  </si>
  <si>
    <t>BLQ434</t>
  </si>
  <si>
    <t>BLQ435</t>
  </si>
  <si>
    <t>BLQ436</t>
  </si>
  <si>
    <t>BLQ437</t>
  </si>
  <si>
    <t>BLQ438</t>
  </si>
  <si>
    <t>BLQ439</t>
  </si>
  <si>
    <t>BLQ440</t>
  </si>
  <si>
    <t>BLQ441</t>
  </si>
  <si>
    <t>BLQ442</t>
  </si>
  <si>
    <t>BLQ443</t>
  </si>
  <si>
    <t>BLQ444</t>
  </si>
  <si>
    <t>BLQ445</t>
  </si>
  <si>
    <t>BLQ446</t>
  </si>
  <si>
    <t>BLQ447</t>
  </si>
  <si>
    <t>BLQ448</t>
  </si>
  <si>
    <t>BLQ449</t>
  </si>
  <si>
    <t>BLQ450</t>
  </si>
  <si>
    <t>BLQ451</t>
  </si>
  <si>
    <t>BLQ452</t>
  </si>
  <si>
    <t>BLQ453</t>
  </si>
  <si>
    <t>BLQ454</t>
  </si>
  <si>
    <t>BLQ455</t>
  </si>
  <si>
    <t>BLQ456</t>
  </si>
  <si>
    <t>BLQ457</t>
  </si>
  <si>
    <t>BLQ458</t>
  </si>
  <si>
    <t>BLQ459</t>
  </si>
  <si>
    <t>BLQ460</t>
  </si>
  <si>
    <t>BLQ461</t>
  </si>
  <si>
    <t>BLQ462</t>
  </si>
  <si>
    <t>NL59</t>
  </si>
  <si>
    <t>NL60</t>
  </si>
  <si>
    <t>Materialverzeichnis aufrufen</t>
  </si>
  <si>
    <t>NL62</t>
  </si>
  <si>
    <t>Bestellung anlegen/anzeigen im SAP</t>
  </si>
  <si>
    <t>NL63</t>
  </si>
  <si>
    <t>NL249</t>
  </si>
  <si>
    <t>NL273</t>
  </si>
  <si>
    <t>NL276</t>
  </si>
  <si>
    <t>Materialbeschaffung</t>
  </si>
  <si>
    <t>NL277</t>
  </si>
  <si>
    <t xml:space="preserve">Fremdleistung </t>
  </si>
  <si>
    <t>NL319</t>
  </si>
  <si>
    <t xml:space="preserve">Bestellungen   </t>
  </si>
  <si>
    <t>NL320</t>
  </si>
  <si>
    <t>NL321</t>
  </si>
  <si>
    <t>Rahmenvertragsabrufe für Wasserspender Material</t>
  </si>
  <si>
    <t>NL322</t>
  </si>
  <si>
    <t>Materialabrufe zum Wasserspender über SAP SRM</t>
  </si>
  <si>
    <t>HL150</t>
  </si>
  <si>
    <t>Fiktive Zähler einbauen</t>
  </si>
  <si>
    <t>Reporting6</t>
  </si>
  <si>
    <t>EK Frau Mlinar - zur Zeit diverses  BW Reporting- was soll damit passieren</t>
  </si>
  <si>
    <t>Reporting8</t>
  </si>
  <si>
    <t>IT- Herr Laschat</t>
  </si>
  <si>
    <t>Reporting11</t>
  </si>
  <si>
    <t>AE - Wagner - zur Zeit BW Reporting- was soll damit passieren</t>
  </si>
  <si>
    <t>Iw21</t>
  </si>
  <si>
    <t>ZMM_AUTO_ABRUFBESTELL</t>
  </si>
  <si>
    <t>PBS</t>
  </si>
  <si>
    <t>ZQMPRLOS01</t>
  </si>
  <si>
    <t>TRAMAG</t>
  </si>
  <si>
    <t>Fiori-Inbox</t>
  </si>
  <si>
    <t>Banf-Freigabestrategie</t>
  </si>
  <si>
    <t>Der Subprozess TA ZPM86 muss unter S/4 auf den Subprozess TA IE4N ein Upgrade bekommen
Schnittstelle zu BLQ ist vorhanden</t>
  </si>
  <si>
    <t>wird auch in S4/Hana benötigt und soll angewendet werden im Zentrallager</t>
  </si>
  <si>
    <t>Soll in S4/Hana benutzt werden</t>
  </si>
  <si>
    <t>wird nicht mehr benötigt!</t>
  </si>
  <si>
    <t>Wird benutzt, um den Reservierer in Materialbelegen zu identifizieren</t>
  </si>
  <si>
    <t>Benutzt von Lagertechniker</t>
  </si>
  <si>
    <t>Wird im Bereich Materialprüfung verwendet</t>
  </si>
  <si>
    <t>Qualitätsreport</t>
  </si>
  <si>
    <t>nicht S/4 fähig</t>
  </si>
  <si>
    <t>HA-Prozess (derzeit Ablösung durch Banfen inkl. Freigabeprozess)</t>
  </si>
  <si>
    <t>HA-Prozess (Auflösung Obligos (vergessene Kennzeichen))</t>
  </si>
  <si>
    <t>pdf an Lieferanten und Abrufer</t>
  </si>
  <si>
    <t>die Ing.-Leistung wird durch PB an Dritte vergeben</t>
  </si>
  <si>
    <t>eMats - Dienstleister können  BWB-Lagermaterial reservieren; Materialabholung durch Baufirma im Zentrallager</t>
  </si>
  <si>
    <t>Archivsystem</t>
  </si>
  <si>
    <t>F0842A</t>
  </si>
  <si>
    <t>F2229</t>
  </si>
  <si>
    <t>F1600A</t>
  </si>
  <si>
    <t>F4489</t>
  </si>
  <si>
    <t>F3163</t>
  </si>
  <si>
    <t>IC_INBOX</t>
  </si>
  <si>
    <t>F0859</t>
  </si>
  <si>
    <t>Eingangsrechnung bearbeiten</t>
  </si>
  <si>
    <t>F4839</t>
  </si>
  <si>
    <t>Material reservieren</t>
  </si>
  <si>
    <t>F0251</t>
  </si>
  <si>
    <t>F1982</t>
  </si>
  <si>
    <t>F2049</t>
  </si>
  <si>
    <t>NRN0</t>
  </si>
  <si>
    <t>F1060A</t>
  </si>
  <si>
    <t>F1877</t>
  </si>
  <si>
    <t>F0840A</t>
  </si>
  <si>
    <t>F0547</t>
  </si>
  <si>
    <t>F1378</t>
  </si>
  <si>
    <t>F7083</t>
  </si>
  <si>
    <t>F2424</t>
  </si>
  <si>
    <t>F0681</t>
  </si>
  <si>
    <t>F1423</t>
  </si>
  <si>
    <t>?</t>
  </si>
  <si>
    <t>Qualitätsprüfung</t>
  </si>
  <si>
    <t>Materialbereitstellung</t>
  </si>
  <si>
    <t>F2360</t>
  </si>
  <si>
    <t>F2345</t>
  </si>
  <si>
    <t>f23360</t>
  </si>
  <si>
    <t>F2181</t>
  </si>
  <si>
    <t>F2428</t>
  </si>
  <si>
    <t>F2689</t>
  </si>
  <si>
    <t>F0316</t>
  </si>
  <si>
    <t>F2219</t>
  </si>
  <si>
    <t>F1077</t>
  </si>
  <si>
    <t>F2137</t>
  </si>
  <si>
    <t>F0238</t>
  </si>
  <si>
    <t>F1339</t>
  </si>
  <si>
    <t>F0270</t>
  </si>
  <si>
    <t>F1425</t>
  </si>
  <si>
    <t>F0246A</t>
  </si>
  <si>
    <t>entfällt</t>
  </si>
  <si>
    <t>F1076</t>
  </si>
  <si>
    <t>F2047</t>
  </si>
  <si>
    <t>F7493</t>
  </si>
  <si>
    <t>F1422</t>
  </si>
  <si>
    <t>F2139</t>
  </si>
  <si>
    <t>F1595</t>
  </si>
  <si>
    <t>F1053A</t>
  </si>
  <si>
    <t>F6879</t>
  </si>
  <si>
    <t>F2769</t>
  </si>
  <si>
    <t>Eigenentwicklung</t>
  </si>
  <si>
    <t>zMM_100_P_MEDRUCK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</si>
</sst>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8"/>
      <color theme="0"/>
      <name val="Calibri"/>
      <family val="2"/>
      <scheme val="minor"/>
    </font>
    <font>
      <sz val="18"/>
      <color theme="1"/>
      <name val="Calibri"/>
      <family val="2"/>
      <scheme val="minor"/>
    </font>
    <font>
      <i/>
      <sz val="9"/>
      <color theme="1"/>
      <name val="Calibri"/>
      <family val="2"/>
      <scheme val="minor"/>
    </font>
    <font>
      <sz val="9"/>
      <color theme="1"/>
      <name val="Calibri"/>
      <family val="2"/>
      <scheme val="minor"/>
    </font>
    <font>
      <sz val="10"/>
      <color rgb="FF000000"/>
      <name val="Tahoma"/>
      <family val="2"/>
    </font>
    <font>
      <sz val="10"/>
      <color rgb="FF000000"/>
      <name val="Calibri"/>
      <family val="2"/>
      <scheme val="minor"/>
    </font>
    <font>
      <sz val="4"/>
      <color rgb="FF000000"/>
      <name val="Calibri"/>
      <family val="2"/>
      <scheme val="minor"/>
    </font>
    <font>
      <sz val="10.5"/>
      <color rgb="FF000000"/>
      <name val="Calibri"/>
      <family val="2"/>
      <scheme val="minor"/>
    </font>
  </fonts>
  <fills count="6">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wrapText="1"/>
    </xf>
    <xf numFmtId="0" fontId="0" fillId="0" borderId="3" xfId="0" applyBorder="1"/>
    <xf numFmtId="0" fontId="0" fillId="0" borderId="4" xfId="0" applyBorder="1"/>
    <xf numFmtId="0" fontId="0" fillId="0" borderId="6" xfId="0" applyBorder="1"/>
    <xf numFmtId="0" fontId="1" fillId="2" borderId="0" xfId="0" applyFont="1" applyFill="1" applyAlignment="1">
      <alignment horizontal="center"/>
    </xf>
    <xf numFmtId="0" fontId="0" fillId="0" borderId="5"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applyProtection="1"/>
    <xf numFmtId="0" fontId="0" fillId="0" borderId="0" xfId="0" applyProtection="1"/>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0" xfId="0" applyFont="1" applyFill="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1" fillId="3" borderId="0" xfId="0" applyFont="1" applyFill="1" applyAlignment="1">
      <alignment horizontal="center"/>
    </xf>
  </cellXfs>
  <cellStyles count="1">
    <cellStyle name="Standard" xfId="0" builtinId="0"/>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protection locked="1" hidden="0"/>
    </dxf>
    <dxf>
      <protection locked="1" hidden="0"/>
    </dxf>
    <dxf>
      <numFmt numFmtId="0" formatCode="General"/>
      <protection locked="1" hidden="0"/>
    </dxf>
    <dxf>
      <alignment horizontal="general" vertical="bottom" textRotation="0" wrapText="1" indent="0" justifyLastLine="0" shrinkToFit="0" readingOrder="0"/>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bgColor rgb="FFFFA7A7"/>
        </patternFill>
      </fill>
    </dxf>
    <dxf>
      <fill>
        <patternFill patternType="solid">
          <fgColor auto="1"/>
          <bgColor rgb="FFFFA7A7"/>
        </patternFill>
      </fill>
    </dxf>
    <dxf>
      <numFmt numFmtId="0" formatCode="General"/>
    </dxf>
    <dxf>
      <numFmt numFmtId="0" formatCode="General"/>
    </dxf>
  </dxfs>
  <tableStyles count="0" defaultTableStyle="TableStyleMedium2" defaultPivotStyle="PivotStyleLight16"/>
  <colors>
    <mruColors>
      <color rgb="FFFFA7A7"/>
      <color rgb="FFFF5050"/>
      <color rgb="FFFFC1C1"/>
      <color rgb="FFFF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WXT343/Downloads/BTT_Master_konsolidiert_2024-01-17_BLQ%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BTT"/>
      <sheetName val="BPML"/>
      <sheetName val="Transaktionen"/>
      <sheetName val="Tabelle1"/>
      <sheetName val="Quercheck Transaktionen"/>
      <sheetName val="Formulare"/>
      <sheetName val="Schnittstellen"/>
      <sheetName val="Datengrundlage adesso"/>
      <sheetName val="BTT_Master_konsolidiert_2024-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Jörg Roland" refreshedDate="45441.575269328707" createdVersion="6" refreshedVersion="6" minRefreshableVersion="3" recordCount="4277">
  <cacheSource type="worksheet">
    <worksheetSource name="Transaktionen"/>
  </cacheSource>
  <cacheFields count="7">
    <cacheField name="Transaktionen" numFmtId="0">
      <sharedItems/>
    </cacheField>
    <cacheField name="Langtext" numFmtId="0">
      <sharedItems containsBlank="1"/>
    </cacheField>
    <cacheField name="Modul" numFmtId="0">
      <sharedItems containsBlank="1" count="45">
        <s v="FI"/>
        <s v="LO"/>
        <s v="PM"/>
        <s v="OPU"/>
        <s v="RE-FX"/>
        <s v="BC"/>
        <s v="IS-U"/>
        <s v="SV"/>
        <s v="SD"/>
        <s v="EC"/>
        <s v="CO-PA"/>
        <s v="FI-AA"/>
        <s v="MM"/>
        <s v="CA"/>
        <s v="FI-CA"/>
        <s v="CO-OM"/>
        <s v="FI-GL"/>
        <s v="AP-MD"/>
        <s v="FI-FM"/>
        <s v="PP"/>
        <s v="SCM"/>
        <s v="PS"/>
        <s v="IM"/>
        <s v="CO-PC"/>
        <s v="CO"/>
        <s v="QM"/>
        <s v="HAN"/>
        <s v="Non-SAP"/>
        <s v="FI-AP"/>
        <s v="FI-BL"/>
        <s v="FI-AR"/>
        <s v="TR"/>
        <s v="FIN"/>
        <s v="n.n."/>
        <s v="FS"/>
        <s v="FI-SL"/>
        <s v="FI-LC"/>
        <s v="CS"/>
        <s v="PE"/>
        <s v="PA"/>
        <s v="SRM"/>
        <s v="BW"/>
        <s v="EP"/>
        <m/>
        <s v="RE-LUM"/>
      </sharedItems>
    </cacheField>
    <cacheField name="Anzahl Nutzungen (2022+2023)" numFmtId="3">
      <sharedItems containsBlank="1" containsMixedTypes="1" containsNumber="1" containsInteger="1" minValue="1" maxValue="67553431"/>
    </cacheField>
    <cacheField name="Tasktyp" numFmtId="0">
      <sharedItems containsBlank="1"/>
    </cacheField>
    <cacheField name="verwendet in BTT" numFmtId="0">
      <sharedItems count="2">
        <s v="nein"/>
        <s v="ja"/>
      </sharedItems>
    </cacheField>
    <cacheField name="Bemerkungen" numFmtId="0">
      <sharedItems containsBlank="1" count="82">
        <m/>
        <s v="in neuester Auswertung von Steffen nicht mehr vorhanden"/>
        <s v="BPO Engine Anwendungsbetreuer"/>
        <s v="Customizing, Verwendung durch Anwendungsbetreuer"/>
        <s v="wird nur durch SAP-Anwendungsbetreuer verwendet"/>
        <s v="nur für internen Gebrauch, kann nicht ausgeführt werden"/>
        <s v="aufgeführt in zugehörige Transaktion"/>
        <s v="wird nicht benutzt"/>
        <s v="wird nicht verwendet"/>
        <s v="*"/>
        <s v="wird im Hintergrund ausgeführt beispielsweise beim Ausführen von Workflows oder aus dem Kundenportal"/>
        <s v="wird aus dem CIC0 heraus ausgeführt"/>
        <s v="Hiermit werden die Kostellen AUS dem SAP ins HCM geschickt u.a. für die Gehaltsabrechnung, Reisekosten etc. ausgeführt von IT-A/F in Ausnahme, sonst holt HCM"/>
        <s v="im Zusammenhang mit BD16"/>
        <s v="wurde durch die FV nicht benannt - ggf. nur geringe Nutzung der Transaktion"/>
        <s v="als zugehörige Transaktion eingetragen"/>
        <s v="Transaktion nicht bekannt, da Standard keine relevanz für weitere Prüfungen"/>
        <s v="Klärung mit Frank Bruns"/>
        <s v="wird genutzt für Projektcontrolling ausgeführt von RW-B/AA"/>
        <s v="wird genutzt für Projektcontrolling (Einzelabrechnung Projekt) ausgeführt von IT-A/F"/>
        <s v="wird genutzt für Projektcontrolling (Abrechnung mehrere Projekte) ausgeführt von IT-A/F"/>
        <s v="Stammdaten"/>
        <s v="WV prüfen"/>
        <s v="Klären mit IT-A/K durcvhführen Ablesevorbereitung"/>
        <s v="Klären mit IT-A/K "/>
        <s v="bisher wurden keine Fallkategorien für IS-U und FI-CA von Anwendern oder Anwendungsbertreuern angelegt"/>
        <s v="wird zur Zeit nicht verwendet"/>
        <s v="wird bisher nicht genutzt"/>
        <s v="wird nicht benutzt, da Avise über Autobank bearbeitet werden"/>
        <s v="Klärung duch Thomas"/>
        <s v="wird nicht benutzt, da Bearbeitung über Autobank"/>
        <s v="wird nicht manuell ausgeführt, sondern im Hintergrund beim Buchen eines Beleges ausgeführt"/>
        <s v="wird nicht mehr benutzt"/>
        <s v="wird zur zeit nicht benutzt"/>
        <s v="wird zur zeit nicht verwemdet"/>
        <s v="Transaktion für das Pflegen von Zeitpunkten, gibt es weiterhin im S/4 nicht relevant für BTT"/>
        <s v="Anzeige Customizingtabelle der Zinsschlüssel"/>
        <s v="Customizing Kontenstandsanzeige"/>
        <s v="Customizing"/>
        <s v="wurde von den FV nicht benannt, sollte mit BLQ abgestimmt werden"/>
        <s v="kein Hauptprozess TP BLQ"/>
        <s v="als zugehörige Transaktion erfasst"/>
        <s v="Transaktion gesperrt, kann nicht aufgerufen werden"/>
        <s v="wird bei NL verwendet"/>
        <s v="verwendet von CO-O"/>
        <s v="IT-A/F legt an für BWB-Standardhierarchie, verwendet von CO-O (nur für Alternativhierarchie)"/>
        <s v="Nummernkreispflege für Kostenrechnungskreis 1000, ausgeführt von IT-A/F aber über CUSTOMIZING Baum"/>
        <s v="nicht aktiv bei BWB"/>
        <s v="ausgeführt von IT-A/F aber über CUSTOMIZING Baum"/>
        <s v="ausgeführt von IT-A/F"/>
        <s v="verwendet von RW-B/AA und PB"/>
        <s v="Rücksprache Hoffi/Melli"/>
        <s v="alle Fachbereiche "/>
        <s v="alle Fachbereiche, die mit Budgetierung arbeiten (IH, PB, …)"/>
        <s v="ausgeführt von IT-A/F (alle Jobs)"/>
        <s v="BWB arbeiten nicht mit Plan"/>
        <s v="alle Fachbereiche, die mit Aufträgen arbeiten "/>
        <s v="Auswertung, alle Fachbereiche, die mit Aufträgen arbeiten "/>
        <s v="ausgeführt von IT-A/F, Customizing"/>
        <s v="in neuer Liste  Dialog nicht enthalten"/>
        <s v="veraltete Transaktion"/>
        <s v="LIS gehört zu Reporting "/>
        <s v="TP Reporting"/>
        <s v="Customizing "/>
        <s v="Customizing - Aufruf/ Verwendung seitens Anwendungsbeteuer "/>
        <s v="ausgeführt von IT-Z, Customizing"/>
        <s v="Auswertung, verwendet von CO-O"/>
        <s v="in zugehörige Transaktionen aufgeführt"/>
        <s v="Customizingtransaktion, nicht relevant für Journeys"/>
        <s v="Pflege Nummernkreise, nicht relevant für Journeys"/>
        <s v="wurde 2023 nicht verwendet --&gt; Thomas prüft"/>
        <s v="wird nicht mehr benötigt"/>
        <s v="wird nicht im Mandanten 100 benutzt"/>
        <s v="Transaktion entstanden aufgrund der Umstellung auf Gebühren"/>
        <s v="Workflow-Administration"/>
        <s v="Vorgangsmappe - Tabelle wird ggf. noch benötigt"/>
        <s v="KS?"/>
        <s v="Gebührenumstellung"/>
        <s v="TP BLQ"/>
        <s v="wird nicht direkt aufgerufen, sondern über GuiXT"/>
        <s v="KS? " u="1"/>
        <s v="KS? Widerspruch"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77">
  <r>
    <s v="/HOAG/AAAZ"/>
    <s v="Avise: Avisanzeige"/>
    <x v="0"/>
    <n v="852"/>
    <s v="DIALOG"/>
    <x v="0"/>
    <x v="0"/>
  </r>
  <r>
    <s v="/HOAG/AABA"/>
    <s v="Avise: Buchungseinstellungen"/>
    <x v="0"/>
    <n v="76"/>
    <s v="DIALOG"/>
    <x v="0"/>
    <x v="0"/>
  </r>
  <r>
    <s v="/HOAG/AAEC"/>
    <s v="Avise: Rücknahme Exporteintr."/>
    <x v="0"/>
    <n v="3"/>
    <s v=""/>
    <x v="0"/>
    <x v="0"/>
  </r>
  <r>
    <s v="/HOAG/AAEI"/>
    <s v="Avise: Dateiexport IS-U"/>
    <x v="0"/>
    <n v="1365"/>
    <s v="DIALOG"/>
    <x v="0"/>
    <x v="0"/>
  </r>
  <r>
    <s v="/HOAG/AAEXPSD"/>
    <s v="Avise: Stammdatenexport"/>
    <x v="0"/>
    <n v="54"/>
    <s v=""/>
    <x v="0"/>
    <x v="0"/>
  </r>
  <r>
    <s v="/HOAG/AAFE"/>
    <s v="Avise: Flexibler Export"/>
    <x v="0"/>
    <n v="90"/>
    <s v="DIALOG"/>
    <x v="0"/>
    <x v="0"/>
  </r>
  <r>
    <s v="/HOAG/AALD"/>
    <s v="Avise: Avise löschen (Dialog)"/>
    <x v="0"/>
    <n v="363"/>
    <s v="DIALOG"/>
    <x v="0"/>
    <x v="0"/>
  </r>
  <r>
    <s v="/HOAG/AAMO"/>
    <s v="AutoBank: Avismonitor"/>
    <x v="0"/>
    <n v="366"/>
    <s v="DIALOG"/>
    <x v="0"/>
    <x v="0"/>
  </r>
  <r>
    <s v="/HOAG/AAPB"/>
    <s v="Avise: Parameter für autom. Import"/>
    <x v="0"/>
    <n v="16"/>
    <s v="DIALOG"/>
    <x v="0"/>
    <x v="0"/>
  </r>
  <r>
    <s v="/HOAG/AAPP"/>
    <s v="Avise: Nachbearbeitung"/>
    <x v="0"/>
    <n v="14460"/>
    <s v="DIALOG"/>
    <x v="0"/>
    <x v="0"/>
  </r>
  <r>
    <s v="/HOAG/AAR_STAT"/>
    <s v="Avise: Kontierungs-Statistik"/>
    <x v="0"/>
    <s v=""/>
    <s v=""/>
    <x v="0"/>
    <x v="1"/>
  </r>
  <r>
    <s v="/HOAG/AARE"/>
    <s v="Avise: Regulierer"/>
    <x v="0"/>
    <n v="390"/>
    <s v="DIALOG"/>
    <x v="0"/>
    <x v="0"/>
  </r>
  <r>
    <s v="/HOAG/AASC"/>
    <s v="Avise: Systemcustomizing"/>
    <x v="0"/>
    <n v="106"/>
    <s v="DIALOG"/>
    <x v="0"/>
    <x v="0"/>
  </r>
  <r>
    <s v="/HOAG/AASE"/>
    <s v="Avise: Schnellerfassung"/>
    <x v="0"/>
    <n v="4307"/>
    <s v="DIALOG"/>
    <x v="0"/>
    <x v="0"/>
  </r>
  <r>
    <s v="/HOAG/AB_NUTZER"/>
    <s v="Autobank: Benutzereinstellungen"/>
    <x v="0"/>
    <n v="58"/>
    <s v="DIALOG"/>
    <x v="0"/>
    <x v="0"/>
  </r>
  <r>
    <s v="/HOAG/ABAJ"/>
    <s v="AutoBank: Anzeigen IS-U Dateijournal"/>
    <x v="0"/>
    <n v="14501"/>
    <s v="DIALOG"/>
    <x v="0"/>
    <x v="0"/>
  </r>
  <r>
    <s v="/HOAG/ABCU"/>
    <s v="Einstellungen Umsetzungstabelle"/>
    <x v="0"/>
    <n v="96"/>
    <s v="DIALOG"/>
    <x v="0"/>
    <x v="0"/>
  </r>
  <r>
    <s v="/HOAG/ABEP"/>
    <s v="AutoBank: Exportprofile, -sequenzen"/>
    <x v="0"/>
    <n v="740"/>
    <s v="DIALOG"/>
    <x v="0"/>
    <x v="0"/>
  </r>
  <r>
    <s v="/HOAG/ABFF"/>
    <s v="Funktionsbausteine definieren"/>
    <x v="0"/>
    <n v="198"/>
    <s v="DIALOG"/>
    <x v="0"/>
    <x v="0"/>
  </r>
  <r>
    <s v="/HOAG/ABIDM"/>
    <s v="Autobank: Intraday Monitor"/>
    <x v="0"/>
    <n v="6"/>
    <s v="DIALOG"/>
    <x v="0"/>
    <x v="0"/>
  </r>
  <r>
    <s v="/HOAG/ABOB"/>
    <s v="AutoBank: Ordnungsbegriffe Reporting"/>
    <x v="0"/>
    <n v="103"/>
    <s v="DIALOG"/>
    <x v="0"/>
    <x v="0"/>
  </r>
  <r>
    <s v="/HOAG/ABPS"/>
    <s v="AutoBank: Prüfsequenzen"/>
    <x v="0"/>
    <n v="6"/>
    <s v=""/>
    <x v="0"/>
    <x v="0"/>
  </r>
  <r>
    <s v="/HOAG/ABSA"/>
    <s v="Smart Maint. FF-Abgl.fld."/>
    <x v="0"/>
    <n v="18"/>
    <s v="DIALOG"/>
    <x v="0"/>
    <x v="0"/>
  </r>
  <r>
    <s v="/HOAG/ABUI"/>
    <s v="Importprogramm zur Umsetzungstabelle"/>
    <x v="0"/>
    <n v="2727"/>
    <s v="DIALOG"/>
    <x v="0"/>
    <x v="0"/>
  </r>
  <r>
    <s v="/HOAG/ABUM"/>
    <s v="Autobank: Umsetzungstabelle (Werte)"/>
    <x v="0"/>
    <n v="10394"/>
    <s v="DIALOG"/>
    <x v="0"/>
    <x v="0"/>
  </r>
  <r>
    <s v="/HOAG/ABUO"/>
    <s v="Einstell. zur Umsetzung über OP"/>
    <x v="0"/>
    <n v="6"/>
    <s v=""/>
    <x v="0"/>
    <x v="0"/>
  </r>
  <r>
    <s v="/HOAG/ABUP"/>
    <s v="Autobank: Updatestep-Protokoll"/>
    <x v="0"/>
    <n v="4"/>
    <s v="DIALOG"/>
    <x v="0"/>
    <x v="0"/>
  </r>
  <r>
    <s v="/HOAG/ABUPD"/>
    <s v="Datenbank-Update"/>
    <x v="0"/>
    <n v="24"/>
    <s v="DIALOG"/>
    <x v="0"/>
    <x v="0"/>
  </r>
  <r>
    <s v="/HOAG/AK_CHECK_ML"/>
    <s v="Prüfung Geldwäsche"/>
    <x v="0"/>
    <n v="18"/>
    <s v=""/>
    <x v="0"/>
    <x v="0"/>
  </r>
  <r>
    <s v="/HOAG/AK_KONSISTENZ"/>
    <s v="Kontoauszüge: Belegkonsistenzprüfung"/>
    <x v="0"/>
    <n v="70"/>
    <s v="DIALOG"/>
    <x v="0"/>
    <x v="0"/>
  </r>
  <r>
    <s v="/HOAG/AK_STATEP"/>
    <s v="AK: Statistik - Kontoauszugspos."/>
    <x v="0"/>
    <n v="595"/>
    <s v=""/>
    <x v="0"/>
    <x v="0"/>
  </r>
  <r>
    <s v="/HOAG/AK_STATKO"/>
    <s v="Kontoauszüge: Statistik-Kontoauszug"/>
    <x v="0"/>
    <n v="101"/>
    <s v="DIALOG"/>
    <x v="0"/>
    <x v="0"/>
  </r>
  <r>
    <s v="/HOAG/AKAA"/>
    <s v="Kontoauszüge: Ausschl. Abs.bankverb."/>
    <x v="0"/>
    <n v="484"/>
    <s v="DIALOG"/>
    <x v="0"/>
    <x v="0"/>
  </r>
  <r>
    <s v="/HOAG/AKAB"/>
    <s v="Kontoauszüge: Absenderbankverbindung"/>
    <x v="0"/>
    <n v="778"/>
    <s v="DIALOG"/>
    <x v="0"/>
    <x v="0"/>
  </r>
  <r>
    <s v="/HOAG/AKAR"/>
    <s v="Kontoauszüge: Restantenabstimmung"/>
    <x v="0"/>
    <n v="42"/>
    <s v=""/>
    <x v="0"/>
    <x v="0"/>
  </r>
  <r>
    <s v="/HOAG/AKBA"/>
    <s v="AK: Partnerbanken"/>
    <x v="0"/>
    <n v="12"/>
    <s v="DIALOG"/>
    <x v="0"/>
    <x v="0"/>
  </r>
  <r>
    <s v="/HOAG/AKBVMAN"/>
    <s v="AK: Absenderbankverb. a. Kontoauszug"/>
    <x v="0"/>
    <s v=""/>
    <s v=""/>
    <x v="0"/>
    <x v="1"/>
  </r>
  <r>
    <s v="/HOAG/AKDI"/>
    <s v="Kontoauszüge: Nachbuchen Auszug"/>
    <x v="0"/>
    <n v="549"/>
    <s v="DIALOG"/>
    <x v="0"/>
    <x v="0"/>
  </r>
  <r>
    <s v="/HOAG/AKDT"/>
    <s v="Kontoausz.: Prüfen Kontoauszugsdat."/>
    <x v="0"/>
    <s v=""/>
    <s v=""/>
    <x v="0"/>
    <x v="1"/>
  </r>
  <r>
    <s v="/HOAG/AKEC"/>
    <s v="Kontoauszüge: Rücknahme Exporteintr."/>
    <x v="0"/>
    <n v="14"/>
    <s v="DIALOG"/>
    <x v="0"/>
    <x v="0"/>
  </r>
  <r>
    <s v="/HOAG/AKEI"/>
    <s v="Kontoauszüge: Dateiexport IS-U"/>
    <x v="0"/>
    <n v="11385"/>
    <s v="DIALOG"/>
    <x v="0"/>
    <x v="0"/>
  </r>
  <r>
    <s v="/HOAG/AKEXPSD"/>
    <s v="Kontoauszüge: Stammdatenexport"/>
    <x v="0"/>
    <n v="630"/>
    <s v=""/>
    <x v="0"/>
    <x v="0"/>
  </r>
  <r>
    <s v="/HOAG/AKF1"/>
    <s v="Kontoauszüge:Feinfilter &quot;Wertesuche&quot;"/>
    <x v="0"/>
    <n v="9592"/>
    <s v="DIALOG"/>
    <x v="0"/>
    <x v="0"/>
  </r>
  <r>
    <s v="/HOAG/AKF1_AW"/>
    <s v="Kontoauszüge:Feinfilter &quot;Wertesuche&quot;"/>
    <x v="0"/>
    <s v=""/>
    <s v=""/>
    <x v="0"/>
    <x v="1"/>
  </r>
  <r>
    <s v="/HOAG/AKF2"/>
    <s v="Kontoausz.:Feinfilter &quot;Absenderbank&quot;"/>
    <x v="0"/>
    <n v="282"/>
    <s v="DIALOG"/>
    <x v="0"/>
    <x v="0"/>
  </r>
  <r>
    <s v="/HOAG/AKF2_AW"/>
    <s v="Kontoausz.:Feinfilter &quot;Absenderbank&quot;"/>
    <x v="0"/>
    <s v=""/>
    <s v=""/>
    <x v="0"/>
    <x v="1"/>
  </r>
  <r>
    <s v="/HOAG/AKF3"/>
    <s v="Kontoausz.: Feinfilter &quot;OP-Abgleich&quot;"/>
    <x v="0"/>
    <n v="9781"/>
    <s v="DIALOG"/>
    <x v="0"/>
    <x v="0"/>
  </r>
  <r>
    <s v="/HOAG/AKF3_AW"/>
    <s v="Kontoausz.: Feinfilter &quot;OP-Abgleich&quot;"/>
    <x v="0"/>
    <s v=""/>
    <s v=""/>
    <x v="0"/>
    <x v="1"/>
  </r>
  <r>
    <s v="/HOAG/AKF4"/>
    <s v="Kontoausz.:Feinfilter &quot;Avisverknüpf&quot;"/>
    <x v="0"/>
    <n v="30"/>
    <s v=""/>
    <x v="0"/>
    <x v="0"/>
  </r>
  <r>
    <s v="/HOAG/AKF4_AW"/>
    <s v="Kontoausz.:Feinfilter &quot;Avisverknüpf&quot;"/>
    <x v="0"/>
    <s v=""/>
    <s v=""/>
    <x v="0"/>
    <x v="1"/>
  </r>
  <r>
    <s v="/HOAG/AKFB"/>
    <s v="Kontoauszüge: Konsistenz - Report"/>
    <x v="0"/>
    <n v="193"/>
    <s v="DIALOG"/>
    <x v="0"/>
    <x v="0"/>
  </r>
  <r>
    <s v="/HOAG/AKFE"/>
    <s v="Kontoauszüge: Flexibler Export"/>
    <x v="0"/>
    <s v=""/>
    <s v=""/>
    <x v="0"/>
    <x v="1"/>
  </r>
  <r>
    <s v="/HOAG/AKGF"/>
    <s v="Kontoauszüge: Grobfilter"/>
    <x v="0"/>
    <n v="58204"/>
    <s v="DIALOG"/>
    <x v="0"/>
    <x v="0"/>
  </r>
  <r>
    <s v="/HOAG/AKGF_AW"/>
    <s v="Kontoauszüge: Grobfilter"/>
    <x v="0"/>
    <s v=""/>
    <s v=""/>
    <x v="0"/>
    <x v="1"/>
  </r>
  <r>
    <s v="/HOAG/AKGFSTAT"/>
    <s v="Grobfilter: Status pflegen"/>
    <x v="0"/>
    <n v="19"/>
    <s v="DIALOG"/>
    <x v="0"/>
    <x v="0"/>
  </r>
  <r>
    <s v="/HOAG/AKKP"/>
    <s v="Workflow - Ansprechpartner"/>
    <x v="0"/>
    <s v=""/>
    <s v=""/>
    <x v="0"/>
    <x v="1"/>
  </r>
  <r>
    <s v="/HOAG/AKKPI"/>
    <s v="KPI - Monitor"/>
    <x v="0"/>
    <n v="18"/>
    <s v="DIALOG"/>
    <x v="0"/>
    <x v="0"/>
  </r>
  <r>
    <s v="/HOAG/AKLO"/>
    <s v="Kontoausz.:Löschen alter Absenderbv."/>
    <x v="0"/>
    <s v=""/>
    <s v=""/>
    <x v="0"/>
    <x v="1"/>
  </r>
  <r>
    <s v="/HOAG/AKMDM"/>
    <s v="Kontoauszüge: Stammdatenpflege"/>
    <x v="0"/>
    <n v="61"/>
    <s v="DIALOG"/>
    <x v="0"/>
    <x v="0"/>
  </r>
  <r>
    <s v="/HOAG/AKPA"/>
    <s v="Kontoauszüge: Protokollauswertung"/>
    <x v="0"/>
    <n v="78"/>
    <s v="DIALOG"/>
    <x v="0"/>
    <x v="0"/>
  </r>
  <r>
    <s v="/HOAG/AKPB"/>
    <s v="AK: Performance-Cockpit-Daten Update"/>
    <x v="0"/>
    <n v="9"/>
    <s v=""/>
    <x v="0"/>
    <x v="0"/>
  </r>
  <r>
    <s v="/HOAG/AKPC"/>
    <s v="Kontoauszüge: Performance-Cockpit"/>
    <x v="0"/>
    <n v="494"/>
    <s v="DIALOG"/>
    <x v="0"/>
    <x v="0"/>
  </r>
  <r>
    <s v="/HOAG/AKPE"/>
    <s v="Einstellungen der Protokollierung"/>
    <x v="0"/>
    <n v="30"/>
    <s v=""/>
    <x v="0"/>
    <x v="0"/>
  </r>
  <r>
    <s v="/HOAG/AKPP"/>
    <s v="Kontoauszüge: Nachbearbeitung"/>
    <x v="0"/>
    <n v="611263"/>
    <s v="DIALOG"/>
    <x v="0"/>
    <x v="0"/>
  </r>
  <r>
    <s v="/HOAG/AKR_AZPOB"/>
    <s v="AK:Auszugs-Pos. n. Ordnungsbegriffen"/>
    <x v="0"/>
    <n v="71138"/>
    <s v="DIALOG"/>
    <x v="0"/>
    <x v="0"/>
  </r>
  <r>
    <s v="/HOAG/AKR_AZPOB_N"/>
    <s v="AK:Auszugs-Pos. n. Ordnungsbegriffen"/>
    <x v="0"/>
    <n v="867"/>
    <s v="DIALOG"/>
    <x v="0"/>
    <x v="0"/>
  </r>
  <r>
    <s v="/HOAG/AKR_BUCHINFO"/>
    <s v="Buchungsinformationen"/>
    <x v="0"/>
    <n v="20"/>
    <s v="DIALOG"/>
    <x v="0"/>
    <x v="0"/>
  </r>
  <r>
    <s v="/HOAG/AKR_BUZA"/>
    <s v="AK: Buchungen nach Zahlungsart"/>
    <x v="0"/>
    <n v="1926"/>
    <s v="DIALOG"/>
    <x v="0"/>
    <x v="0"/>
  </r>
  <r>
    <s v="/HOAG/AKR_MRBELEG"/>
    <s v="AK: Maintenance Report Anzeige Buch."/>
    <x v="0"/>
    <n v="1348"/>
    <s v="DIALOG"/>
    <x v="0"/>
    <x v="0"/>
  </r>
  <r>
    <s v="/HOAG/AKR_MRFEIN"/>
    <s v="AK: Maintenance Report  - Feinfilter"/>
    <x v="0"/>
    <n v="7"/>
    <s v=""/>
    <x v="0"/>
    <x v="0"/>
  </r>
  <r>
    <s v="/HOAG/AKR_MRGF"/>
    <s v="AK: Maintenance Report Grobfilter"/>
    <x v="0"/>
    <n v="7"/>
    <s v=""/>
    <x v="0"/>
    <x v="0"/>
  </r>
  <r>
    <s v="/HOAG/AKR_OPNB"/>
    <s v="AK:Report unvollst. gebuchte Umsätze"/>
    <x v="0"/>
    <n v="152"/>
    <s v=""/>
    <x v="0"/>
    <x v="0"/>
  </r>
  <r>
    <s v="/HOAG/AKR_RUELA"/>
    <s v="AK: unvollst. geb. Rücklastschriften"/>
    <x v="0"/>
    <n v="76"/>
    <s v=""/>
    <x v="0"/>
    <x v="0"/>
  </r>
  <r>
    <s v="/HOAG/AKR_SAPUSER"/>
    <s v="Kto: Manuelle Buchungen pro User"/>
    <x v="0"/>
    <n v="84"/>
    <s v=""/>
    <x v="0"/>
    <x v="0"/>
  </r>
  <r>
    <s v="/HOAG/AKR_STAT"/>
    <s v="Kontoausz.:Statistische Auswertungen"/>
    <x v="0"/>
    <n v="293"/>
    <s v="DIALOG"/>
    <x v="0"/>
    <x v="0"/>
  </r>
  <r>
    <s v="/HOAG/AKR_STATDKS"/>
    <s v="Verteilung der D/K/S-Zahlungen"/>
    <x v="0"/>
    <n v="5517"/>
    <s v="DIALOG"/>
    <x v="0"/>
    <x v="0"/>
  </r>
  <r>
    <s v="/HOAG/AKR_STD30"/>
    <s v="Kontoauszüge: Stammdatenauflistung"/>
    <x v="0"/>
    <n v="875"/>
    <s v=""/>
    <x v="0"/>
    <x v="0"/>
  </r>
  <r>
    <s v="/HOAG/AKR_VERARBPROT"/>
    <s v="AK: Verarbeitungsprotokoll anzeigen"/>
    <x v="0"/>
    <n v="306"/>
    <s v="DIALOG"/>
    <x v="0"/>
    <x v="0"/>
  </r>
  <r>
    <s v="/HOAG/AKR_ZVK"/>
    <s v="Kontoauszüge: Rücküberweisungen"/>
    <x v="0"/>
    <n v="16"/>
    <s v=""/>
    <x v="0"/>
    <x v="0"/>
  </r>
  <r>
    <s v="/HOAG/AKRA"/>
    <s v="Kontoauszüge: Restantenausgleich"/>
    <x v="0"/>
    <n v="46"/>
    <s v=""/>
    <x v="0"/>
    <x v="0"/>
  </r>
  <r>
    <s v="/HOAG/AKRK"/>
    <s v="Kontoauszüge: Restantenkonten"/>
    <x v="0"/>
    <n v="36"/>
    <s v=""/>
    <x v="0"/>
    <x v="0"/>
  </r>
  <r>
    <s v="/HOAG/AKRL"/>
    <s v="Kontoausz.:Stammdaten für Rückläufer"/>
    <x v="0"/>
    <n v="90"/>
    <s v=""/>
    <x v="0"/>
    <x v="0"/>
  </r>
  <r>
    <s v="/HOAG/AKRO"/>
    <s v="Übersicht Regelwerk"/>
    <x v="0"/>
    <n v="469"/>
    <s v=""/>
    <x v="0"/>
    <x v="0"/>
  </r>
  <r>
    <s v="/HOAG/AKRP"/>
    <s v="Kontoausz.:Einstellg.Restverarbeitg."/>
    <x v="0"/>
    <n v="12"/>
    <s v=""/>
    <x v="0"/>
    <x v="0"/>
  </r>
  <r>
    <s v="/HOAG/AKRS"/>
    <s v="AK: Restverarb. / Abstimmbuchungen"/>
    <x v="0"/>
    <n v="23320"/>
    <s v="DIALOG"/>
    <x v="0"/>
    <x v="0"/>
  </r>
  <r>
    <s v="/HOAG/AKSB"/>
    <s v="AK: Zahlungsart für Summenbuchungen"/>
    <x v="0"/>
    <n v="264"/>
    <s v=""/>
    <x v="0"/>
    <x v="0"/>
  </r>
  <r>
    <s v="/HOAG/AKSC"/>
    <s v="Kontoauszüge: Systemcustomizing"/>
    <x v="0"/>
    <n v="154"/>
    <s v="DIALOG"/>
    <x v="0"/>
    <x v="0"/>
  </r>
  <r>
    <s v="/HOAG/AKSDGF"/>
    <s v="AK: Stammdatenpflege - Grobfilter"/>
    <x v="0"/>
    <n v="24"/>
    <s v="DIALOG"/>
    <x v="0"/>
    <x v="0"/>
  </r>
  <r>
    <s v="/HOAG/AKSDP"/>
    <s v="Kontoauszüge: Stammdatenpflege"/>
    <x v="0"/>
    <n v="16"/>
    <s v="DIALOG"/>
    <x v="0"/>
    <x v="0"/>
  </r>
  <r>
    <s v="/HOAG/AKSDZA"/>
    <s v="AK: Stammdatenpflege - Zahlungsarten"/>
    <x v="0"/>
    <n v="18"/>
    <s v="DIALOG"/>
    <x v="0"/>
    <x v="0"/>
  </r>
  <r>
    <s v="/HOAG/AKSM"/>
    <s v="SmartMaintenance: Regelmonitor"/>
    <x v="0"/>
    <n v="48"/>
    <s v="DIALOG"/>
    <x v="0"/>
    <x v="0"/>
  </r>
  <r>
    <s v="/HOAG/AKSY"/>
    <s v="Kontoauszüge: Einstellungen"/>
    <x v="0"/>
    <n v="392"/>
    <s v="DIALOG"/>
    <x v="0"/>
    <x v="0"/>
  </r>
  <r>
    <s v="/HOAG/AKTS"/>
    <s v="Kontoauszüge: Buchungslogik testen"/>
    <x v="0"/>
    <n v="39947"/>
    <s v="DIALOG"/>
    <x v="0"/>
    <x v="0"/>
  </r>
  <r>
    <s v="/HOAG/AKZA"/>
    <s v="Kontoauszüge: Zahlungsarten"/>
    <x v="0"/>
    <n v="4"/>
    <s v="DIALOG"/>
    <x v="0"/>
    <x v="0"/>
  </r>
  <r>
    <s v="/HOAG/AKZA_AW"/>
    <s v="Kontoauszüge: Zahlungsarten"/>
    <x v="0"/>
    <s v=""/>
    <s v=""/>
    <x v="0"/>
    <x v="1"/>
  </r>
  <r>
    <s v="/HOAG/AKZF"/>
    <s v="AK: Beleg- u.Kto.Ausz.-Felder aktiv"/>
    <x v="0"/>
    <s v=""/>
    <s v=""/>
    <x v="0"/>
    <x v="1"/>
  </r>
  <r>
    <s v="/HOAG/ARRE"/>
    <s v="Recherche: Kontoauszüge"/>
    <x v="0"/>
    <n v="12"/>
    <s v="DIALOG"/>
    <x v="0"/>
    <x v="0"/>
  </r>
  <r>
    <s v="/HOAG/B_GDPR"/>
    <s v="Auskunft über personenbezogene Daten"/>
    <x v="0"/>
    <s v=""/>
    <s v=""/>
    <x v="0"/>
    <x v="1"/>
  </r>
  <r>
    <s v="/HOAG/B_JL_ANA_CUST"/>
    <s v="Job-Log-Analyser Konfiguration"/>
    <x v="0"/>
    <n v="6"/>
    <s v="DIALOG"/>
    <x v="0"/>
    <x v="0"/>
  </r>
  <r>
    <s v="/HOAG/B_JL_ANALYSER"/>
    <s v="Job-Log-Analyser"/>
    <x v="0"/>
    <n v="58"/>
    <s v="DIALOG"/>
    <x v="0"/>
    <x v="0"/>
  </r>
  <r>
    <s v="/HOAG/B_MD_EINST"/>
    <s v="Einstellungen"/>
    <x v="0"/>
    <n v="12"/>
    <s v=""/>
    <x v="0"/>
    <x v="0"/>
  </r>
  <r>
    <s v="/HOAG/B_MD_GRUPPEN"/>
    <s v="Gruppendefinitionen"/>
    <x v="0"/>
    <n v="18"/>
    <s v="DIALOG"/>
    <x v="0"/>
    <x v="0"/>
  </r>
  <r>
    <s v="/HOAG/B_MD_PROZKETTE"/>
    <s v="Prozessketten"/>
    <x v="0"/>
    <n v="66"/>
    <s v="DIALOG"/>
    <x v="0"/>
    <x v="0"/>
  </r>
  <r>
    <s v="/HOAG/B_MD_UPDATE_01"/>
    <s v="Update Adress-Vektoren"/>
    <x v="0"/>
    <n v="30"/>
    <s v="DIALOG"/>
    <x v="0"/>
    <x v="0"/>
  </r>
  <r>
    <s v="/HOAG/B_MD_USRGRP"/>
    <s v="Stammdaten Benutzergruppe"/>
    <x v="0"/>
    <n v="15"/>
    <s v="DIALOG"/>
    <x v="0"/>
    <x v="0"/>
  </r>
  <r>
    <s v="/HOAG/B_MD1_NEU"/>
    <s v="Destinationen"/>
    <x v="0"/>
    <n v="42"/>
    <s v="DIALOG"/>
    <x v="0"/>
    <x v="0"/>
  </r>
  <r>
    <s v="/HOAG/B_MD11"/>
    <s v="Prozessfunktionen"/>
    <x v="0"/>
    <n v="6"/>
    <s v="DIALOG"/>
    <x v="0"/>
    <x v="0"/>
  </r>
  <r>
    <s v="/HOAG/B_MD2"/>
    <s v="Status"/>
    <x v="0"/>
    <n v="24"/>
    <s v="DIALOG"/>
    <x v="0"/>
    <x v="0"/>
  </r>
  <r>
    <s v="/HOAG/B_MD3N"/>
    <s v="Buchungskreis-Pool"/>
    <x v="0"/>
    <n v="710"/>
    <s v="DIALOG"/>
    <x v="0"/>
    <x v="0"/>
  </r>
  <r>
    <s v="/HOAG/B_MD4"/>
    <s v="Bankkonten-Pool"/>
    <x v="0"/>
    <n v="6683"/>
    <s v="DIALOG"/>
    <x v="0"/>
    <x v="0"/>
  </r>
  <r>
    <s v="/HOAG/B_MD4_NEU"/>
    <s v="Hausbanken-Pool"/>
    <x v="0"/>
    <n v="1477"/>
    <s v="DIALOG"/>
    <x v="0"/>
    <x v="0"/>
  </r>
  <r>
    <s v="/HOAG/B_MDCHK_QUALIT"/>
    <s v="Stammdaten-Qualitiät"/>
    <x v="0"/>
    <n v="12"/>
    <s v="DIALOG"/>
    <x v="0"/>
    <x v="0"/>
  </r>
  <r>
    <s v="/HOAG/B_MDMIGRATION"/>
    <s v="SAP-Stammdaten-Übernahme"/>
    <x v="0"/>
    <n v="8"/>
    <s v="DIALOG"/>
    <x v="0"/>
    <x v="0"/>
  </r>
  <r>
    <s v="/HOAG/B_NOTFCUST"/>
    <s v="Notfall-Customizing"/>
    <x v="0"/>
    <s v=""/>
    <s v=""/>
    <x v="0"/>
    <x v="1"/>
  </r>
  <r>
    <s v="/HOAG/B_ROLECUST"/>
    <s v="Customizing-Rolle"/>
    <x v="0"/>
    <n v="6"/>
    <s v="DIALOG"/>
    <x v="0"/>
    <x v="0"/>
  </r>
  <r>
    <s v="/HOAG/B_STAMM_TRANS"/>
    <s v="Stammdaten Transporteinstellungen"/>
    <x v="0"/>
    <s v=""/>
    <s v=""/>
    <x v="0"/>
    <x v="1"/>
  </r>
  <r>
    <s v="/HOAG/B_VERSION"/>
    <s v="Versionsinfo"/>
    <x v="0"/>
    <n v="1328"/>
    <s v="DIALOG"/>
    <x v="0"/>
    <x v="0"/>
  </r>
  <r>
    <s v="/HOAG/B_ZV_BLART"/>
    <s v="Belegarten für Medien"/>
    <x v="0"/>
    <s v=""/>
    <s v=""/>
    <x v="0"/>
    <x v="1"/>
  </r>
  <r>
    <s v="/HOAG/BUG"/>
    <s v="AutoBank: Buchungsgruppen definieren"/>
    <x v="0"/>
    <n v="20"/>
    <s v="DIALOG"/>
    <x v="0"/>
    <x v="0"/>
  </r>
  <r>
    <s v="/HOAG/KFCT"/>
    <s v="Funktionsbausteine"/>
    <x v="0"/>
    <n v="18"/>
    <s v=""/>
    <x v="0"/>
    <x v="0"/>
  </r>
  <r>
    <s v="/HOAG/KGVC"/>
    <s v="STA-Konverter: GVC"/>
    <x v="0"/>
    <n v="6"/>
    <s v=""/>
    <x v="0"/>
    <x v="0"/>
  </r>
  <r>
    <s v="/HOAG/KSTA"/>
    <s v="Kontoauszugs-Router"/>
    <x v="0"/>
    <n v="120"/>
    <s v="DIALOG"/>
    <x v="0"/>
    <x v="0"/>
  </r>
  <r>
    <s v="/HOAG/M_A_BER_ART_LL"/>
    <s v="Berechnungsarten Limit/Linie"/>
    <x v="0"/>
    <s v=""/>
    <s v=""/>
    <x v="0"/>
    <x v="1"/>
  </r>
  <r>
    <s v="/HOAG/M_AABFRAGE_BUK"/>
    <s v="Pflege der Buchungskreisgr."/>
    <x v="0"/>
    <s v=""/>
    <s v=""/>
    <x v="0"/>
    <x v="1"/>
  </r>
  <r>
    <s v="/HOAG/M_ABANK"/>
    <s v="Pflege Banken"/>
    <x v="0"/>
    <n v="24"/>
    <s v="DIALOG"/>
    <x v="0"/>
    <x v="0"/>
  </r>
  <r>
    <s v="/HOAG/M_ABSQUZB"/>
    <s v="FX Absicherungsquote"/>
    <x v="0"/>
    <s v=""/>
    <s v=""/>
    <x v="0"/>
    <x v="1"/>
  </r>
  <r>
    <s v="/HOAG/M_ACANW"/>
    <s v="Anwendung"/>
    <x v="0"/>
    <s v=""/>
    <s v=""/>
    <x v="0"/>
    <x v="1"/>
  </r>
  <r>
    <s v="/HOAG/M_ACAUTODISPO"/>
    <s v="Einst. f. autom. Dispo. aus Zahllauf"/>
    <x v="0"/>
    <n v="41"/>
    <s v="DIALOG"/>
    <x v="0"/>
    <x v="0"/>
  </r>
  <r>
    <s v="/HOAG/M_ACEINST"/>
    <s v="Einstellung"/>
    <x v="0"/>
    <n v="212"/>
    <s v="DIALOG"/>
    <x v="0"/>
    <x v="0"/>
  </r>
  <r>
    <s v="/HOAG/M_ACEXTZADISPO"/>
    <s v="Einst. f. Disposit. a. FileTracker"/>
    <x v="0"/>
    <n v="807"/>
    <s v="DIALOG"/>
    <x v="0"/>
    <x v="0"/>
  </r>
  <r>
    <s v="/HOAG/M_ACLEARKOND"/>
    <s v="Clearingkonditionen"/>
    <x v="0"/>
    <n v="6181"/>
    <s v="DIALOG"/>
    <x v="0"/>
    <x v="0"/>
  </r>
  <r>
    <s v="/HOAG/M_ACMEDIUM"/>
    <s v="Medien Zahlungsverkehr"/>
    <x v="0"/>
    <s v=""/>
    <s v=""/>
    <x v="0"/>
    <x v="1"/>
  </r>
  <r>
    <s v="/HOAG/M_ACZVKMEDIUM"/>
    <s v="Zuord. ZVKMedien - ZW"/>
    <x v="0"/>
    <s v=""/>
    <s v=""/>
    <x v="0"/>
    <x v="1"/>
  </r>
  <r>
    <s v="/HOAG/M_AEINST_AUTOD"/>
    <s v="Ableitungsregeln aut. Dispo"/>
    <x v="0"/>
    <s v=""/>
    <s v=""/>
    <x v="0"/>
    <x v="1"/>
  </r>
  <r>
    <s v="/HOAG/M_AEINSTSCHECK"/>
    <s v="Einstell. Scheckeinreicher"/>
    <x v="0"/>
    <s v=""/>
    <s v=""/>
    <x v="0"/>
    <x v="1"/>
  </r>
  <r>
    <s v="/HOAG/M_AFUNKTIONSBS"/>
    <s v="Funktionsbausteine"/>
    <x v="0"/>
    <s v=""/>
    <s v=""/>
    <x v="0"/>
    <x v="1"/>
  </r>
  <r>
    <s v="/HOAG/M_AGH_BANKVALU"/>
    <s v="Bankvalutatage"/>
    <x v="0"/>
    <s v=""/>
    <s v=""/>
    <x v="0"/>
    <x v="1"/>
  </r>
  <r>
    <s v="/HOAG/M_AGH_ZINSMARG"/>
    <s v="Interbankenzinssätze"/>
    <x v="0"/>
    <s v=""/>
    <s v=""/>
    <x v="0"/>
    <x v="1"/>
  </r>
  <r>
    <s v="/HOAG/M_AGHPARTNER"/>
    <s v="Partner Geldhandel"/>
    <x v="0"/>
    <n v="28"/>
    <s v="DIALOG"/>
    <x v="0"/>
    <x v="0"/>
  </r>
  <r>
    <s v="/HOAG/M_AGHTYPEN"/>
    <s v="Pflege Geldhandelstypen"/>
    <x v="0"/>
    <n v="24"/>
    <s v="DIALOG"/>
    <x v="0"/>
    <x v="0"/>
  </r>
  <r>
    <s v="/HOAG/M_AGRUPPENTEXT"/>
    <s v="Standardwerte Dispositionen"/>
    <x v="0"/>
    <n v="24"/>
    <s v="DIALOG"/>
    <x v="0"/>
    <x v="0"/>
  </r>
  <r>
    <s v="/HOAG/M_AINITMON"/>
    <s v="Initialisierung FS²"/>
    <x v="0"/>
    <n v="12"/>
    <s v="DIALOG"/>
    <x v="0"/>
    <x v="0"/>
  </r>
  <r>
    <s v="/HOAG/M_AKLASSEN"/>
    <s v="Klassen"/>
    <x v="0"/>
    <s v=""/>
    <s v=""/>
    <x v="0"/>
    <x v="1"/>
  </r>
  <r>
    <s v="/HOAG/M_ALIMIT"/>
    <s v="Pflege Limit-/Linienklassen"/>
    <x v="0"/>
    <n v="12"/>
    <s v="DIALOG"/>
    <x v="0"/>
    <x v="0"/>
  </r>
  <r>
    <s v="/HOAG/M_ALWSMEDIUM"/>
    <s v="Medien für PM-Zahlungsoptimierung"/>
    <x v="0"/>
    <s v=""/>
    <s v=""/>
    <x v="0"/>
    <x v="1"/>
  </r>
  <r>
    <s v="/HOAG/M_AP_OBJ"/>
    <s v="freie Planungsobjekte"/>
    <x v="0"/>
    <s v=""/>
    <s v=""/>
    <x v="0"/>
    <x v="1"/>
  </r>
  <r>
    <s v="/HOAG/M_APLANGRPLIST"/>
    <s v="Liste der Plangruppen"/>
    <x v="0"/>
    <s v=""/>
    <s v=""/>
    <x v="0"/>
    <x v="1"/>
  </r>
  <r>
    <s v="/HOAG/M_AS1"/>
    <s v="Buchungskreis"/>
    <x v="0"/>
    <n v="110"/>
    <s v="DIALOG"/>
    <x v="0"/>
    <x v="0"/>
  </r>
  <r>
    <s v="/HOAG/M_AS10"/>
    <s v="Geschäftstypen"/>
    <x v="0"/>
    <s v=""/>
    <s v=""/>
    <x v="0"/>
    <x v="1"/>
  </r>
  <r>
    <s v="/HOAG/M_AS11"/>
    <s v="Ableitungsregeln Finanzgeschäfte"/>
    <x v="0"/>
    <s v=""/>
    <s v=""/>
    <x v="0"/>
    <x v="1"/>
  </r>
  <r>
    <s v="/HOAG/M_AS12"/>
    <s v="Dispositionsstatus"/>
    <x v="0"/>
    <n v="16"/>
    <s v=""/>
    <x v="0"/>
    <x v="0"/>
  </r>
  <r>
    <s v="/HOAG/M_AS13"/>
    <s v="Migration Bukrs/Bank/Konten"/>
    <x v="0"/>
    <s v=""/>
    <s v=""/>
    <x v="0"/>
    <x v="1"/>
  </r>
  <r>
    <s v="/HOAG/M_AS14"/>
    <s v="F4 - Hilfen Wertelisten"/>
    <x v="0"/>
    <s v=""/>
    <s v=""/>
    <x v="0"/>
    <x v="1"/>
  </r>
  <r>
    <s v="/HOAG/M_AS15"/>
    <s v="Einstellung Zinsabrechnung"/>
    <x v="0"/>
    <s v=""/>
    <s v=""/>
    <x v="0"/>
    <x v="1"/>
  </r>
  <r>
    <s v="/HOAG/M_AS16"/>
    <s v="Kontierungsregeln"/>
    <x v="0"/>
    <s v=""/>
    <s v=""/>
    <x v="0"/>
    <x v="1"/>
  </r>
  <r>
    <s v="/HOAG/M_AS17"/>
    <s v="Buchungsregeln (ZA)"/>
    <x v="0"/>
    <s v=""/>
    <s v=""/>
    <x v="0"/>
    <x v="1"/>
  </r>
  <r>
    <s v="/HOAG/M_AS18"/>
    <s v="Zahlungswege"/>
    <x v="0"/>
    <s v=""/>
    <s v=""/>
    <x v="0"/>
    <x v="1"/>
  </r>
  <r>
    <s v="/HOAG/M_AS2"/>
    <s v="Hausbanken"/>
    <x v="0"/>
    <n v="2015"/>
    <s v="DIALOG"/>
    <x v="0"/>
    <x v="0"/>
  </r>
  <r>
    <s v="/HOAG/M_AS3"/>
    <s v="Bankkontenpflege"/>
    <x v="0"/>
    <n v="3973"/>
    <s v="DIALOG"/>
    <x v="0"/>
    <x v="0"/>
  </r>
  <r>
    <s v="/HOAG/M_AS3_2"/>
    <s v="Bankkontenpflege Kontenabsti"/>
    <x v="0"/>
    <n v="312"/>
    <s v="DIALOG"/>
    <x v="0"/>
    <x v="0"/>
  </r>
  <r>
    <s v="/HOAG/M_AS4"/>
    <s v="Stammdaten Dritte"/>
    <x v="0"/>
    <n v="1238"/>
    <s v="DIALOG"/>
    <x v="0"/>
    <x v="0"/>
  </r>
  <r>
    <s v="/HOAG/M_AS5"/>
    <s v="Geschäftsarten"/>
    <x v="0"/>
    <s v=""/>
    <s v=""/>
    <x v="0"/>
    <x v="1"/>
  </r>
  <r>
    <s v="/HOAG/M_AS6"/>
    <s v="Umsatzartenpflege"/>
    <x v="0"/>
    <s v=""/>
    <s v=""/>
    <x v="0"/>
    <x v="1"/>
  </r>
  <r>
    <s v="/HOAG/M_AS7"/>
    <s v="Konsolidierungen"/>
    <x v="0"/>
    <s v=""/>
    <s v=""/>
    <x v="0"/>
    <x v="1"/>
  </r>
  <r>
    <s v="/HOAG/M_AS8"/>
    <s v="Abfragefelder für AutoCode"/>
    <x v="0"/>
    <s v=""/>
    <s v=""/>
    <x v="0"/>
    <x v="1"/>
  </r>
  <r>
    <s v="/HOAG/M_AS9"/>
    <s v="Plangruppen"/>
    <x v="0"/>
    <s v=""/>
    <s v=""/>
    <x v="0"/>
    <x v="1"/>
  </r>
  <r>
    <s v="/HOAG/M_ASTANDARDTXT"/>
    <s v="Standardwerte Zahlungen"/>
    <x v="0"/>
    <s v=""/>
    <s v=""/>
    <x v="0"/>
    <x v="1"/>
  </r>
  <r>
    <s v="/HOAG/M_ASTEUERKENNZ"/>
    <s v="Steuerkennzeichen"/>
    <x v="0"/>
    <s v=""/>
    <s v=""/>
    <x v="0"/>
    <x v="1"/>
  </r>
  <r>
    <s v="/HOAG/M_ASUMMENTABEL"/>
    <s v="Summentabellen Istrechnung"/>
    <x v="0"/>
    <s v=""/>
    <s v=""/>
    <x v="0"/>
    <x v="1"/>
  </r>
  <r>
    <s v="/HOAG/M_AWIEDER_DISP"/>
    <s v="Wiederkehrende Dispositionen"/>
    <x v="0"/>
    <s v=""/>
    <s v=""/>
    <x v="0"/>
    <x v="1"/>
  </r>
  <r>
    <s v="/HOAG/M_C_AUTO_DISPO"/>
    <s v="Auto. Dispositionen aus Zahllauf"/>
    <x v="0"/>
    <s v=""/>
    <s v=""/>
    <x v="0"/>
    <x v="1"/>
  </r>
  <r>
    <s v="/HOAG/M_C_BANKGUTHAB"/>
    <s v="Guthaben bei Banken"/>
    <x v="0"/>
    <s v=""/>
    <s v=""/>
    <x v="0"/>
    <x v="1"/>
  </r>
  <r>
    <s v="/HOAG/M_CB1"/>
    <s v="CPW: Verwaltung Kommentare"/>
    <x v="0"/>
    <s v=""/>
    <s v=""/>
    <x v="0"/>
    <x v="1"/>
  </r>
  <r>
    <s v="/HOAG/M_CB2"/>
    <s v="Übernahme von Dispos. aus IntraGrup."/>
    <x v="0"/>
    <s v=""/>
    <s v=""/>
    <x v="0"/>
    <x v="1"/>
  </r>
  <r>
    <s v="/HOAG/M_CB23"/>
    <s v="IHB Abrechnung versenden"/>
    <x v="0"/>
    <s v=""/>
    <s v=""/>
    <x v="0"/>
    <x v="1"/>
  </r>
  <r>
    <s v="/HOAG/M_CB24"/>
    <s v="IHB Dokumentenverwaltung"/>
    <x v="0"/>
    <s v=""/>
    <s v=""/>
    <x v="0"/>
    <x v="1"/>
  </r>
  <r>
    <s v="/HOAG/M_CB3"/>
    <s v="autom. Dispos. erzeugen - FEB-Tabel."/>
    <x v="0"/>
    <s v=""/>
    <s v=""/>
    <x v="0"/>
    <x v="1"/>
  </r>
  <r>
    <s v="/HOAG/M_CBANK_STATI"/>
    <s v="Bankstatistik"/>
    <x v="0"/>
    <s v=""/>
    <s v=""/>
    <x v="0"/>
    <x v="1"/>
  </r>
  <r>
    <s v="/HOAG/M_CBANKGEBUEHR"/>
    <s v="Einzelbankgebühren für Dispositionen"/>
    <x v="0"/>
    <s v=""/>
    <s v=""/>
    <x v="0"/>
    <x v="1"/>
  </r>
  <r>
    <s v="/HOAG/M_CBANKSTD_ALV"/>
    <s v="Bankenstände"/>
    <x v="0"/>
    <s v=""/>
    <s v=""/>
    <x v="0"/>
    <x v="1"/>
  </r>
  <r>
    <s v="/HOAG/M_CBANKUMS_ALV"/>
    <s v="Bankenumsatz"/>
    <x v="0"/>
    <s v=""/>
    <s v=""/>
    <x v="0"/>
    <x v="1"/>
  </r>
  <r>
    <s v="/HOAG/M_CBER"/>
    <s v="Allgemeine Bereinigungstransaktion"/>
    <x v="0"/>
    <s v=""/>
    <s v=""/>
    <x v="0"/>
    <x v="1"/>
  </r>
  <r>
    <s v="/HOAG/M_CBUCHUNGSSAM"/>
    <s v="Buchungssammler"/>
    <x v="0"/>
    <s v=""/>
    <s v=""/>
    <x v="0"/>
    <x v="1"/>
  </r>
  <r>
    <s v="/HOAG/M_CCPW_ENH"/>
    <s v="US Cash Position Worksheet"/>
    <x v="0"/>
    <s v=""/>
    <s v=""/>
    <x v="0"/>
    <x v="1"/>
  </r>
  <r>
    <s v="/HOAG/M_CCPW_SAL_STG"/>
    <s v="Salden zum Stichtag"/>
    <x v="0"/>
    <n v="168"/>
    <s v="DIALOG"/>
    <x v="0"/>
    <x v="0"/>
  </r>
  <r>
    <s v="/HOAG/M_CCPW_SALDVOR"/>
    <s v="Saldenvorschau"/>
    <x v="0"/>
    <n v="553"/>
    <s v=""/>
    <x v="0"/>
    <x v="0"/>
  </r>
  <r>
    <s v="/HOAG/M_CCPW_UMSATZ"/>
    <s v="CPW Umsatzvorschau"/>
    <x v="0"/>
    <n v="11"/>
    <s v="DIALOG"/>
    <x v="0"/>
    <x v="0"/>
  </r>
  <r>
    <s v="/HOAG/M_CCPWEVENT"/>
    <s v="CPW Event"/>
    <x v="0"/>
    <s v=""/>
    <s v=""/>
    <x v="0"/>
    <x v="1"/>
  </r>
  <r>
    <s v="/HOAG/M_CCPWLAYOUTZU"/>
    <s v="CPW Layout Zuordnung Events"/>
    <x v="0"/>
    <s v=""/>
    <s v=""/>
    <x v="0"/>
    <x v="1"/>
  </r>
  <r>
    <s v="/HOAG/M_CCV"/>
    <s v="Cash View"/>
    <x v="0"/>
    <s v=""/>
    <s v=""/>
    <x v="0"/>
    <x v="1"/>
  </r>
  <r>
    <s v="/HOAG/M_CDISPO_A_OP"/>
    <s v="Dispo-Übernahme aus OPs"/>
    <x v="0"/>
    <n v="9"/>
    <s v=""/>
    <x v="0"/>
    <x v="0"/>
  </r>
  <r>
    <s v="/HOAG/M_CDISPO_AOP_E"/>
    <s v="Einstellungen Dispo-Übern. aus OPs"/>
    <x v="0"/>
    <s v=""/>
    <s v=""/>
    <x v="0"/>
    <x v="1"/>
  </r>
  <r>
    <s v="/HOAG/M_CDISPO_PLN_E"/>
    <s v="Einst. Dispoübernahme aus Planzahlen"/>
    <x v="0"/>
    <s v=""/>
    <s v=""/>
    <x v="0"/>
    <x v="1"/>
  </r>
  <r>
    <s v="/HOAG/M_CDISPOEXTZAH"/>
    <s v="Übernahme von Disp. aus FileTracker"/>
    <x v="0"/>
    <n v="4157"/>
    <s v="DIALOG"/>
    <x v="0"/>
    <x v="0"/>
  </r>
  <r>
    <s v="/HOAG/M_CE1"/>
    <s v="Ist Daten Export"/>
    <x v="0"/>
    <s v=""/>
    <s v=""/>
    <x v="0"/>
    <x v="1"/>
  </r>
  <r>
    <s v="/HOAG/M_CGESAMTSALDE"/>
    <s v="Gesamtsalden"/>
    <x v="0"/>
    <n v="9"/>
    <s v="DIALOG"/>
    <x v="0"/>
    <x v="0"/>
  </r>
  <r>
    <s v="/HOAG/M_CGH_AUTOPROL"/>
    <s v="Autoprolongation Geldhandel"/>
    <x v="0"/>
    <n v="8"/>
    <s v=""/>
    <x v="0"/>
    <x v="0"/>
  </r>
  <r>
    <s v="/HOAG/M_CGH1"/>
    <s v="Geldhandel"/>
    <x v="0"/>
    <n v="165723"/>
    <s v="DIALOG"/>
    <x v="0"/>
    <x v="0"/>
  </r>
  <r>
    <s v="/HOAG/M_CGHERTRAG"/>
    <s v="Ertrag Geldhandel"/>
    <x v="0"/>
    <n v="66"/>
    <s v="DIALOG"/>
    <x v="0"/>
    <x v="0"/>
  </r>
  <r>
    <s v="/HOAG/M_CGHEXPORT"/>
    <s v="Export Geldhandel"/>
    <x v="0"/>
    <n v="16"/>
    <s v="DIALOG"/>
    <x v="0"/>
    <x v="0"/>
  </r>
  <r>
    <s v="/HOAG/M_CGHMELDEWESE"/>
    <s v="Stammdaten Meldewesen GH"/>
    <x v="0"/>
    <s v=""/>
    <s v=""/>
    <x v="0"/>
    <x v="1"/>
  </r>
  <r>
    <s v="/HOAG/M_CGHSTORNOGRD"/>
    <s v="Stornogrund"/>
    <x v="0"/>
    <s v=""/>
    <s v=""/>
    <x v="0"/>
    <x v="1"/>
  </r>
  <r>
    <s v="/HOAG/M_CGHZINSSTAFF"/>
    <s v="Zinsstaffel Geldhandel"/>
    <x v="0"/>
    <s v=""/>
    <s v=""/>
    <x v="0"/>
    <x v="1"/>
  </r>
  <r>
    <s v="/HOAG/M_CKA0"/>
    <s v="Kontoauszug Anfangsbestand"/>
    <x v="0"/>
    <n v="16"/>
    <s v="DIALOG"/>
    <x v="0"/>
    <x v="0"/>
  </r>
  <r>
    <s v="/HOAG/M_CKA1"/>
    <s v="Kontoauszüge aus SAP übernehmen"/>
    <x v="0"/>
    <n v="12"/>
    <s v="DIALOG"/>
    <x v="0"/>
    <x v="0"/>
  </r>
  <r>
    <s v="/HOAG/M_CKA10"/>
    <s v="Buchungsjournal CM"/>
    <x v="0"/>
    <s v=""/>
    <s v=""/>
    <x v="0"/>
    <x v="1"/>
  </r>
  <r>
    <s v="/HOAG/M_CKA11"/>
    <s v="Zinsabrechnungen buchen"/>
    <x v="0"/>
    <s v=""/>
    <s v=""/>
    <x v="0"/>
    <x v="1"/>
  </r>
  <r>
    <s v="/HOAG/M_CKA12"/>
    <s v="IHB Cockpit"/>
    <x v="0"/>
    <n v="12"/>
    <s v="DIALOG"/>
    <x v="0"/>
    <x v="0"/>
  </r>
  <r>
    <s v="/HOAG/M_CKA1D"/>
    <s v="Kontoauszüge aus Datei übernehmen"/>
    <x v="0"/>
    <s v=""/>
    <s v=""/>
    <x v="0"/>
    <x v="1"/>
  </r>
  <r>
    <s v="/HOAG/M_CKA1F"/>
    <s v="Kontoauszüge aus FI übernehmen"/>
    <x v="0"/>
    <s v=""/>
    <s v=""/>
    <x v="0"/>
    <x v="1"/>
  </r>
  <r>
    <s v="/HOAG/M_CKA2"/>
    <s v="Kontoauszug anzeigen"/>
    <x v="0"/>
    <n v="5732"/>
    <s v="DIALOG"/>
    <x v="0"/>
    <x v="0"/>
  </r>
  <r>
    <s v="/HOAG/M_CKA3"/>
    <s v="Kontoauszug nachbearbeiten"/>
    <x v="0"/>
    <n v="324"/>
    <s v="DIALOG"/>
    <x v="0"/>
    <x v="0"/>
  </r>
  <r>
    <s v="/HOAG/M_CKA4"/>
    <s v="Kontenbuchungen bereinigen"/>
    <x v="0"/>
    <s v=""/>
    <s v=""/>
    <x v="0"/>
    <x v="1"/>
  </r>
  <r>
    <s v="/HOAG/M_CKA5"/>
    <s v="Kontrolle der Ist-Rechnung"/>
    <x v="0"/>
    <s v=""/>
    <s v=""/>
    <x v="0"/>
    <x v="1"/>
  </r>
  <r>
    <s v="/HOAG/M_CKA6"/>
    <s v="Export Kontoauszüge"/>
    <x v="0"/>
    <s v=""/>
    <s v=""/>
    <x v="0"/>
    <x v="1"/>
  </r>
  <r>
    <s v="/HOAG/M_CKA7"/>
    <s v="Zwischentab. Kontenbuch. bereinigen"/>
    <x v="0"/>
    <s v=""/>
    <s v=""/>
    <x v="0"/>
    <x v="1"/>
  </r>
  <r>
    <s v="/HOAG/M_CKA8"/>
    <s v="Migration Kontoauszüge"/>
    <x v="0"/>
    <s v=""/>
    <s v=""/>
    <x v="0"/>
    <x v="1"/>
  </r>
  <r>
    <s v="/HOAG/M_CKA9"/>
    <s v="Inhouse Bank Abrechnung"/>
    <x v="0"/>
    <s v=""/>
    <s v=""/>
    <x v="0"/>
    <x v="1"/>
  </r>
  <r>
    <s v="/HOAG/M_CKD1"/>
    <s v="Disposition erfassen"/>
    <x v="0"/>
    <n v="247709"/>
    <s v="DIALOG"/>
    <x v="0"/>
    <x v="0"/>
  </r>
  <r>
    <s v="/HOAG/M_CKD10"/>
    <s v="Optimiertes Kontenclearing"/>
    <x v="0"/>
    <n v="14"/>
    <s v=""/>
    <x v="0"/>
    <x v="0"/>
  </r>
  <r>
    <s v="/HOAG/M_CKD11"/>
    <s v="Autocodierung Dispositionen"/>
    <x v="0"/>
    <s v=""/>
    <s v=""/>
    <x v="0"/>
    <x v="1"/>
  </r>
  <r>
    <s v="/HOAG/M_CKD12"/>
    <s v="Dispoübernahme aus Planzahlen"/>
    <x v="0"/>
    <s v=""/>
    <s v=""/>
    <x v="0"/>
    <x v="1"/>
  </r>
  <r>
    <s v="/HOAG/M_CKD13"/>
    <s v="Erst. Dispositionen aus Planzahlen"/>
    <x v="0"/>
    <s v=""/>
    <s v=""/>
    <x v="0"/>
    <x v="1"/>
  </r>
  <r>
    <s v="/HOAG/M_CKD14"/>
    <s v="Erweiterte Kontenabstimmung"/>
    <x v="0"/>
    <n v="96"/>
    <s v=""/>
    <x v="0"/>
    <x v="0"/>
  </r>
  <r>
    <s v="/HOAG/M_CKD16"/>
    <s v="Tagesvergl. Dispos. und Umsätze"/>
    <x v="0"/>
    <n v="32"/>
    <s v=""/>
    <x v="0"/>
    <x v="0"/>
  </r>
  <r>
    <s v="/HOAG/M_CKD17"/>
    <s v="Erweiterte Kontenabstimmung Intraday"/>
    <x v="0"/>
    <s v=""/>
    <s v=""/>
    <x v="0"/>
    <x v="1"/>
  </r>
  <r>
    <s v="/HOAG/M_CKD18"/>
    <s v="Autocodierung Intradays"/>
    <x v="0"/>
    <s v=""/>
    <s v=""/>
    <x v="0"/>
    <x v="1"/>
  </r>
  <r>
    <s v="/HOAG/M_CKD3"/>
    <s v="Kontenabstimmung"/>
    <x v="0"/>
    <n v="224301"/>
    <s v="DIALOG"/>
    <x v="0"/>
    <x v="0"/>
  </r>
  <r>
    <s v="/HOAG/M_CKD4"/>
    <s v="Manuelles / Strukt. Kontenclearing"/>
    <x v="0"/>
    <n v="41599"/>
    <s v="DIALOG"/>
    <x v="0"/>
    <x v="0"/>
  </r>
  <r>
    <s v="/HOAG/M_CKD5"/>
    <s v="autom. Disp. erz. - SAP-Zahllauf"/>
    <x v="0"/>
    <n v="48"/>
    <s v="DIALOG"/>
    <x v="0"/>
    <x v="0"/>
  </r>
  <r>
    <s v="/HOAG/M_CKD5B"/>
    <s v="autom. Disposition SAP-Zahllauf"/>
    <x v="0"/>
    <s v=""/>
    <s v=""/>
    <x v="0"/>
    <x v="1"/>
  </r>
  <r>
    <s v="/HOAG/M_CKD6"/>
    <s v="Liste Clearing-Überträge"/>
    <x v="0"/>
    <n v="79"/>
    <s v="DIALOG"/>
    <x v="0"/>
    <x v="0"/>
  </r>
  <r>
    <s v="/HOAG/M_CKD7"/>
    <s v="Dispositionen bereinigen"/>
    <x v="0"/>
    <n v="216"/>
    <s v="DIALOG"/>
    <x v="0"/>
    <x v="0"/>
  </r>
  <r>
    <s v="/HOAG/M_CKD8"/>
    <s v="Dispositionen Mehrfachbearbeitung"/>
    <x v="0"/>
    <n v="136"/>
    <s v="DIALOG"/>
    <x v="0"/>
    <x v="0"/>
  </r>
  <r>
    <s v="/HOAG/M_CKD9"/>
    <s v="autom. Dispo. erz. - Bankgebühren"/>
    <x v="0"/>
    <s v=""/>
    <s v=""/>
    <x v="0"/>
    <x v="1"/>
  </r>
  <r>
    <s v="/HOAG/M_CKONRSALDLAY"/>
    <s v="Reportstruktur Kontrahentenreport"/>
    <x v="0"/>
    <s v=""/>
    <s v=""/>
    <x v="0"/>
    <x v="1"/>
  </r>
  <r>
    <s v="/HOAG/M_CKONTOSA_ALV"/>
    <s v="Kontenvorschau"/>
    <x v="0"/>
    <s v=""/>
    <s v=""/>
    <x v="0"/>
    <x v="1"/>
  </r>
  <r>
    <s v="/HOAG/M_CKONTRSALD"/>
    <s v="Kontrahentensalden"/>
    <x v="0"/>
    <s v=""/>
    <s v=""/>
    <x v="0"/>
    <x v="1"/>
  </r>
  <r>
    <s v="/HOAG/M_CKREDITI_ALV"/>
    <s v="Kreditinanspruchnahme"/>
    <x v="0"/>
    <n v="12"/>
    <s v="DIALOG"/>
    <x v="0"/>
    <x v="0"/>
  </r>
  <r>
    <s v="/HOAG/M_CKTB1"/>
    <s v="Selektive Auszugsspiegelung"/>
    <x v="0"/>
    <s v=""/>
    <s v=""/>
    <x v="0"/>
    <x v="1"/>
  </r>
  <r>
    <s v="/HOAG/M_CKTB2"/>
    <s v="Verwaltung Merkertab. Spiegelung KTB"/>
    <x v="0"/>
    <s v=""/>
    <s v=""/>
    <x v="0"/>
    <x v="1"/>
  </r>
  <r>
    <s v="/HOAG/M_CR_AUTOCL_H"/>
    <s v="Autoclearing - Hierarchie"/>
    <x v="0"/>
    <n v="7"/>
    <s v=""/>
    <x v="0"/>
    <x v="0"/>
  </r>
  <r>
    <s v="/HOAG/M_CR1"/>
    <s v="Auswertung Konto-Gebühren"/>
    <x v="0"/>
    <s v=""/>
    <s v=""/>
    <x v="0"/>
    <x v="1"/>
  </r>
  <r>
    <s v="/HOAG/M_CR10"/>
    <s v="Planungskommentare"/>
    <x v="0"/>
    <s v=""/>
    <s v=""/>
    <x v="0"/>
    <x v="1"/>
  </r>
  <r>
    <s v="/HOAG/M_CR11"/>
    <s v="CPW Liquiditätsvorschau"/>
    <x v="0"/>
    <n v="42"/>
    <s v="DIALOG"/>
    <x v="0"/>
    <x v="0"/>
  </r>
  <r>
    <s v="/HOAG/M_CR12"/>
    <s v="Rollierende Vorschau"/>
    <x v="0"/>
    <s v=""/>
    <s v=""/>
    <x v="0"/>
    <x v="1"/>
  </r>
  <r>
    <s v="/HOAG/M_CR13"/>
    <s v="Abstimmungsergebnis Intraday"/>
    <x v="0"/>
    <s v=""/>
    <s v=""/>
    <x v="0"/>
    <x v="1"/>
  </r>
  <r>
    <s v="/HOAG/M_CR14"/>
    <s v="Vorschau Cashflows"/>
    <x v="0"/>
    <s v=""/>
    <s v=""/>
    <x v="0"/>
    <x v="1"/>
  </r>
  <r>
    <s v="/HOAG/M_CR2"/>
    <s v="Banksaldenmonitoring"/>
    <x v="0"/>
    <s v=""/>
    <s v=""/>
    <x v="0"/>
    <x v="1"/>
  </r>
  <r>
    <s v="/HOAG/M_CR3"/>
    <s v="Abstimmungsergebnis"/>
    <x v="0"/>
    <n v="32"/>
    <s v=""/>
    <x v="0"/>
    <x v="0"/>
  </r>
  <r>
    <s v="/HOAG/M_CR4"/>
    <s v="Avisqualitätsbericht"/>
    <x v="0"/>
    <s v=""/>
    <s v=""/>
    <x v="0"/>
    <x v="1"/>
  </r>
  <r>
    <s v="/HOAG/M_CR4G"/>
    <s v="Avisqualitätsbericht"/>
    <x v="0"/>
    <s v=""/>
    <s v=""/>
    <x v="0"/>
    <x v="1"/>
  </r>
  <r>
    <s v="/HOAG/M_CR5"/>
    <s v="Dispoerfolgsbericht"/>
    <x v="0"/>
    <n v="64"/>
    <s v="DIALOG"/>
    <x v="0"/>
    <x v="0"/>
  </r>
  <r>
    <s v="/HOAG/M_CR6"/>
    <s v="Kontenaktivitätskontrolle"/>
    <x v="0"/>
    <s v=""/>
    <s v=""/>
    <x v="0"/>
    <x v="1"/>
  </r>
  <r>
    <s v="/HOAG/M_CR7"/>
    <s v="Zwischentabelle Kontobuchungen"/>
    <x v="0"/>
    <s v=""/>
    <s v=""/>
    <x v="0"/>
    <x v="1"/>
  </r>
  <r>
    <s v="/HOAG/M_CR8"/>
    <s v="Cashstatus"/>
    <x v="0"/>
    <n v="360"/>
    <s v="DIALOG"/>
    <x v="0"/>
    <x v="0"/>
  </r>
  <r>
    <s v="/HOAG/M_CR9"/>
    <s v="Salden pro Stichtag"/>
    <x v="0"/>
    <s v=""/>
    <s v=""/>
    <x v="0"/>
    <x v="1"/>
  </r>
  <r>
    <s v="/HOAG/M_CRFINS"/>
    <s v="Finanzstatus"/>
    <x v="0"/>
    <s v=""/>
    <s v=""/>
    <x v="0"/>
    <x v="1"/>
  </r>
  <r>
    <s v="/HOAG/M_CRGH_TG_PROT"/>
    <s v="Tagesprotokoll Geldhandel"/>
    <x v="0"/>
    <n v="32"/>
    <s v=""/>
    <x v="0"/>
    <x v="0"/>
  </r>
  <r>
    <s v="/HOAG/M_CRGHBESTAND"/>
    <s v="Bestand Geldhandel"/>
    <x v="0"/>
    <n v="8896"/>
    <s v="DIALOG"/>
    <x v="0"/>
    <x v="0"/>
  </r>
  <r>
    <s v="/HOAG/M_CRK_SOLL_HAB"/>
    <s v="Soll/Haben Bankkonten"/>
    <x v="0"/>
    <s v=""/>
    <s v=""/>
    <x v="0"/>
    <x v="1"/>
  </r>
  <r>
    <s v="/HOAG/M_CRKTOB"/>
    <s v="Kontenbuchung"/>
    <x v="0"/>
    <n v="114"/>
    <s v="DIALOG"/>
    <x v="0"/>
    <x v="0"/>
  </r>
  <r>
    <s v="/HOAG/M_CRKTOD"/>
    <s v="Kontendisposition"/>
    <x v="0"/>
    <n v="2550"/>
    <s v="DIALOG"/>
    <x v="0"/>
    <x v="0"/>
  </r>
  <r>
    <s v="/HOAG/M_CRKTOK"/>
    <s v="Kontenkontrolle"/>
    <x v="0"/>
    <n v="1934"/>
    <s v="DIALOG"/>
    <x v="0"/>
    <x v="0"/>
  </r>
  <r>
    <s v="/HOAG/M_CRKTOS"/>
    <s v="Kontenstatus"/>
    <x v="0"/>
    <n v="196"/>
    <s v="DIALOG"/>
    <x v="0"/>
    <x v="0"/>
  </r>
  <r>
    <s v="/HOAG/M_CRKTOUEBPROT"/>
    <s v="Übernahmeprotokoll elektr. Kontoausz"/>
    <x v="0"/>
    <s v=""/>
    <s v=""/>
    <x v="0"/>
    <x v="1"/>
  </r>
  <r>
    <s v="/HOAG/M_CRSPK"/>
    <s v="Saldenentwicklung pro Konto"/>
    <x v="0"/>
    <n v="24"/>
    <s v="DIALOG"/>
    <x v="0"/>
    <x v="0"/>
  </r>
  <r>
    <s v="/HOAG/M_CS1"/>
    <s v="Konditionen periodische Bankgebühren"/>
    <x v="0"/>
    <s v=""/>
    <s v=""/>
    <x v="0"/>
    <x v="1"/>
  </r>
  <r>
    <s v="/HOAG/M_CS10"/>
    <s v="Betragsgrenzen Avisqualitätsbericht"/>
    <x v="0"/>
    <s v=""/>
    <s v=""/>
    <x v="0"/>
    <x v="1"/>
  </r>
  <r>
    <s v="/HOAG/M_CS11"/>
    <s v="Zinsabrechnung Quellensteuer"/>
    <x v="0"/>
    <s v=""/>
    <s v=""/>
    <x v="0"/>
    <x v="1"/>
  </r>
  <r>
    <s v="/HOAG/M_CS2"/>
    <s v="Detail der Konditionen Bankgebühren"/>
    <x v="0"/>
    <s v=""/>
    <s v=""/>
    <x v="0"/>
    <x v="1"/>
  </r>
  <r>
    <s v="/HOAG/M_CS3"/>
    <s v="Gruppierung periodische Bankgebühren"/>
    <x v="0"/>
    <s v=""/>
    <s v=""/>
    <x v="0"/>
    <x v="1"/>
  </r>
  <r>
    <s v="/HOAG/M_CS37"/>
    <s v="IHB Empfänger Konfiguration"/>
    <x v="0"/>
    <s v=""/>
    <s v=""/>
    <x v="0"/>
    <x v="1"/>
  </r>
  <r>
    <s v="/HOAG/M_CS4"/>
    <s v="Clearing Einstel. Verrechnungskonten"/>
    <x v="0"/>
    <s v=""/>
    <s v=""/>
    <x v="0"/>
    <x v="1"/>
  </r>
  <r>
    <s v="/HOAG/M_CS5"/>
    <s v="Kontenabstimmung Konditionen"/>
    <x v="0"/>
    <s v=""/>
    <s v=""/>
    <x v="0"/>
    <x v="1"/>
  </r>
  <r>
    <s v="/HOAG/M_CS6"/>
    <s v="Suchmuster Kontenabstimmung"/>
    <x v="0"/>
    <s v=""/>
    <s v=""/>
    <x v="0"/>
    <x v="1"/>
  </r>
  <r>
    <s v="/HOAG/M_CS7"/>
    <s v="Suchmusterfolgen Kontenabstimmung"/>
    <x v="0"/>
    <s v=""/>
    <s v=""/>
    <x v="0"/>
    <x v="1"/>
  </r>
  <r>
    <s v="/HOAG/M_CS8"/>
    <s v="Dynamische Verw.zweck für Kto-Übern."/>
    <x v="0"/>
    <s v=""/>
    <s v=""/>
    <x v="0"/>
    <x v="1"/>
  </r>
  <r>
    <s v="/HOAG/M_CS9"/>
    <s v="Suchfolgegruppen Kontenabstimmung"/>
    <x v="0"/>
    <s v=""/>
    <s v=""/>
    <x v="0"/>
    <x v="1"/>
  </r>
  <r>
    <s v="/HOAG/M_CSC_INVESTFD"/>
    <s v="Investmentfonds"/>
    <x v="0"/>
    <s v=""/>
    <s v=""/>
    <x v="0"/>
    <x v="1"/>
  </r>
  <r>
    <s v="/HOAG/M_CSC_INVESTKS"/>
    <s v="Kurstabelle Investmentfonds"/>
    <x v="0"/>
    <s v=""/>
    <s v=""/>
    <x v="0"/>
    <x v="1"/>
  </r>
  <r>
    <s v="/HOAG/M_CSK"/>
    <s v="Saldenvorschau auf Kontentypbasis"/>
    <x v="0"/>
    <s v=""/>
    <s v=""/>
    <x v="0"/>
    <x v="1"/>
  </r>
  <r>
    <s v="/HOAG/M_CUA4"/>
    <s v="Umsatzavise Matching"/>
    <x v="0"/>
    <s v=""/>
    <s v=""/>
    <x v="0"/>
    <x v="1"/>
  </r>
  <r>
    <s v="/HOAG/M_CUA5"/>
    <s v="Umsatzavise anzeigen"/>
    <x v="0"/>
    <n v="8"/>
    <s v="DIALOG"/>
    <x v="0"/>
    <x v="0"/>
  </r>
  <r>
    <s v="/HOAG/M_CVORDISPOIMP"/>
    <s v="Vordispositionen importieren"/>
    <x v="0"/>
    <s v=""/>
    <s v=""/>
    <x v="0"/>
    <x v="1"/>
  </r>
  <r>
    <s v="/HOAG/M_CWIEDERKDISP"/>
    <s v="wiederkehrende Dispositionen gen."/>
    <x v="0"/>
    <s v=""/>
    <s v=""/>
    <x v="0"/>
    <x v="1"/>
  </r>
  <r>
    <s v="/HOAG/M_CWNS"/>
    <s v="Neusaldo"/>
    <x v="0"/>
    <n v="237"/>
    <s v="DIALOG"/>
    <x v="0"/>
    <x v="0"/>
  </r>
  <r>
    <s v="/HOAG/M_CZVK_STORNO"/>
    <s v="Zahlungsanweisung stornieren"/>
    <x v="0"/>
    <s v=""/>
    <s v=""/>
    <x v="0"/>
    <x v="1"/>
  </r>
  <r>
    <s v="/HOAG/M_DISP_AUS_CML"/>
    <s v="autom. Dispo. erz. - CFM/CML"/>
    <x v="0"/>
    <s v=""/>
    <s v=""/>
    <x v="0"/>
    <x v="1"/>
  </r>
  <r>
    <s v="/HOAG/M_FR11"/>
    <s v="Wechseldeckung"/>
    <x v="0"/>
    <s v=""/>
    <s v=""/>
    <x v="0"/>
    <x v="1"/>
  </r>
  <r>
    <s v="/HOAG/M_FR25"/>
    <s v="Referenzzinssätze"/>
    <x v="0"/>
    <s v=""/>
    <s v=""/>
    <x v="0"/>
    <x v="1"/>
  </r>
  <r>
    <s v="/HOAG/M_FXIW"/>
    <s v="FX Interactive Worksheet"/>
    <x v="0"/>
    <s v=""/>
    <s v=""/>
    <x v="0"/>
    <x v="1"/>
  </r>
  <r>
    <s v="/HOAG/M_GENERATE_CUS"/>
    <s v="Gener. Kundenerweit. Planung"/>
    <x v="0"/>
    <n v="6"/>
    <s v="DIALOG"/>
    <x v="0"/>
    <x v="0"/>
  </r>
  <r>
    <s v="/HOAG/M_ICN_12"/>
    <s v="Nettingpool"/>
    <x v="0"/>
    <s v=""/>
    <s v=""/>
    <x v="0"/>
    <x v="1"/>
  </r>
  <r>
    <s v="/HOAG/M_ICN_13"/>
    <s v="Nettingpositionen"/>
    <x v="0"/>
    <s v=""/>
    <s v=""/>
    <x v="0"/>
    <x v="1"/>
  </r>
  <r>
    <s v="/HOAG/M_ICN_14"/>
    <s v="Nettingergebnis"/>
    <x v="0"/>
    <s v=""/>
    <s v=""/>
    <x v="0"/>
    <x v="1"/>
  </r>
  <r>
    <s v="/HOAG/M_ICN_16"/>
    <s v="Abstimmung Nettingpositionen"/>
    <x v="0"/>
    <s v=""/>
    <s v=""/>
    <x v="0"/>
    <x v="1"/>
  </r>
  <r>
    <s v="/HOAG/M_ICN_17"/>
    <s v="Erfassungsstand Nettingpositionen"/>
    <x v="0"/>
    <s v=""/>
    <s v=""/>
    <x v="0"/>
    <x v="1"/>
  </r>
  <r>
    <s v="/HOAG/M_ICN_18"/>
    <s v="Sonderregeln Nettingabrechnung"/>
    <x v="0"/>
    <s v=""/>
    <s v=""/>
    <x v="0"/>
    <x v="1"/>
  </r>
  <r>
    <s v="/HOAG/M_ICN_19"/>
    <s v="Abrechnung"/>
    <x v="0"/>
    <s v=""/>
    <s v=""/>
    <x v="0"/>
    <x v="1"/>
  </r>
  <r>
    <s v="/HOAG/M_ICN_2"/>
    <s v="Nettingkreise"/>
    <x v="0"/>
    <s v=""/>
    <s v=""/>
    <x v="0"/>
    <x v="1"/>
  </r>
  <r>
    <s v="/HOAG/M_ICN_20"/>
    <s v="Kontierungsregeln (ICN)"/>
    <x v="0"/>
    <s v=""/>
    <s v=""/>
    <x v="0"/>
    <x v="1"/>
  </r>
  <r>
    <s v="/HOAG/M_ICN_23"/>
    <s v="Regeln für automatische Disputs"/>
    <x v="0"/>
    <s v=""/>
    <s v=""/>
    <x v="0"/>
    <x v="1"/>
  </r>
  <r>
    <s v="/HOAG/M_ICN_24"/>
    <s v="Automatische Disputerstellung"/>
    <x v="0"/>
    <s v=""/>
    <s v=""/>
    <x v="0"/>
    <x v="1"/>
  </r>
  <r>
    <s v="/HOAG/M_ICN_26"/>
    <s v="Initialisierung Netting"/>
    <x v="0"/>
    <s v=""/>
    <s v=""/>
    <x v="0"/>
    <x v="1"/>
  </r>
  <r>
    <s v="/HOAG/M_ICN_27"/>
    <s v="Centerfreigabe"/>
    <x v="0"/>
    <s v=""/>
    <s v=""/>
    <x v="0"/>
    <x v="1"/>
  </r>
  <r>
    <s v="/HOAG/M_ICN_28"/>
    <s v="Nettingtermine"/>
    <x v="0"/>
    <s v=""/>
    <s v=""/>
    <x v="0"/>
    <x v="1"/>
  </r>
  <r>
    <s v="/HOAG/M_ICN_29"/>
    <s v="Budget zum Nettingtermin"/>
    <x v="0"/>
    <s v=""/>
    <s v=""/>
    <x v="0"/>
    <x v="1"/>
  </r>
  <r>
    <s v="/HOAG/M_ICN_30"/>
    <s v="Zahlungskonten"/>
    <x v="0"/>
    <s v=""/>
    <s v=""/>
    <x v="0"/>
    <x v="1"/>
  </r>
  <r>
    <s v="/HOAG/M_ICN_31"/>
    <s v="Budgetübersicht"/>
    <x v="0"/>
    <s v=""/>
    <s v=""/>
    <x v="0"/>
    <x v="1"/>
  </r>
  <r>
    <s v="/HOAG/M_ICN_32"/>
    <s v="Periodisches Nettingergebnis"/>
    <x v="0"/>
    <s v=""/>
    <s v=""/>
    <x v="0"/>
    <x v="1"/>
  </r>
  <r>
    <s v="/HOAG/M_ICN_33"/>
    <s v="Transferübersicht"/>
    <x v="0"/>
    <s v=""/>
    <s v=""/>
    <x v="0"/>
    <x v="1"/>
  </r>
  <r>
    <s v="/HOAG/M_ICN_35"/>
    <s v="Dispositionen generieren"/>
    <x v="0"/>
    <s v=""/>
    <s v=""/>
    <x v="0"/>
    <x v="1"/>
  </r>
  <r>
    <s v="/HOAG/M_ICN_36"/>
    <s v="Abrechnungsbeträge für Dispo"/>
    <x v="0"/>
    <s v=""/>
    <s v=""/>
    <x v="0"/>
    <x v="1"/>
  </r>
  <r>
    <s v="/HOAG/M_ICN_38"/>
    <s v="Automatische Budgetverteilung"/>
    <x v="0"/>
    <s v=""/>
    <s v=""/>
    <x v="0"/>
    <x v="1"/>
  </r>
  <r>
    <s v="/HOAG/M_ICN_4"/>
    <s v="Kontrahenten ohne zugeord. Position"/>
    <x v="0"/>
    <s v=""/>
    <s v=""/>
    <x v="0"/>
    <x v="1"/>
  </r>
  <r>
    <s v="/HOAG/M_ICN_6"/>
    <s v="Disputgründe"/>
    <x v="0"/>
    <s v=""/>
    <s v=""/>
    <x v="0"/>
    <x v="1"/>
  </r>
  <r>
    <s v="/HOAG/M_ICN_8"/>
    <s v="FX Terminkurse"/>
    <x v="0"/>
    <s v=""/>
    <s v=""/>
    <x v="0"/>
    <x v="1"/>
  </r>
  <r>
    <s v="/HOAG/M_IGS1"/>
    <s v="Intra Gruppen"/>
    <x v="0"/>
    <s v=""/>
    <s v=""/>
    <x v="0"/>
    <x v="1"/>
  </r>
  <r>
    <s v="/HOAG/M_IGS2"/>
    <s v="Intra Gruppen Prozesse"/>
    <x v="0"/>
    <s v=""/>
    <s v=""/>
    <x v="0"/>
    <x v="1"/>
  </r>
  <r>
    <s v="/HOAG/M_IGS3"/>
    <s v="Intra Gruppen Termingenerierung"/>
    <x v="0"/>
    <s v=""/>
    <s v=""/>
    <x v="0"/>
    <x v="1"/>
  </r>
  <r>
    <s v="/HOAG/M_IGS4"/>
    <s v="Intra Gruppen Disposition"/>
    <x v="0"/>
    <n v="6"/>
    <s v="DIALOG"/>
    <x v="0"/>
    <x v="0"/>
  </r>
  <r>
    <s v="/HOAG/M_IGS5"/>
    <s v="Intra Gruppen Terminmonitor"/>
    <x v="0"/>
    <s v=""/>
    <s v=""/>
    <x v="0"/>
    <x v="1"/>
  </r>
  <r>
    <s v="/HOAG/M_IGS6"/>
    <s v="Intra Gruppen Dispo bereinigen"/>
    <x v="0"/>
    <s v=""/>
    <s v=""/>
    <x v="0"/>
    <x v="1"/>
  </r>
  <r>
    <s v="/HOAG/M_LCO"/>
    <s v="Cockpit Kreditlinien"/>
    <x v="0"/>
    <s v=""/>
    <s v=""/>
    <x v="0"/>
    <x v="1"/>
  </r>
  <r>
    <s v="/HOAG/M_LOG"/>
    <s v="Protokoll anzeigen"/>
    <x v="0"/>
    <s v=""/>
    <s v=""/>
    <x v="0"/>
    <x v="1"/>
  </r>
  <r>
    <s v="/HOAG/M_MDR1"/>
    <s v="Marktdatenpf. Referenzzinssatzfixing"/>
    <x v="0"/>
    <n v="18"/>
    <s v="DIALOG"/>
    <x v="0"/>
    <x v="0"/>
  </r>
  <r>
    <s v="/HOAG/M_P_PROT_AC"/>
    <s v="Anzeige Protokoll AC"/>
    <x v="0"/>
    <n v="16"/>
    <s v="DIALOG"/>
    <x v="0"/>
    <x v="0"/>
  </r>
  <r>
    <s v="/HOAG/M_P1"/>
    <s v="Valutenverschiebung u. Betragsanpass"/>
    <x v="0"/>
    <s v=""/>
    <s v=""/>
    <x v="0"/>
    <x v="1"/>
  </r>
  <r>
    <s v="/HOAG/M_PA1"/>
    <s v="Verteilungskurven"/>
    <x v="0"/>
    <s v=""/>
    <s v=""/>
    <x v="0"/>
    <x v="1"/>
  </r>
  <r>
    <s v="/HOAG/M_PABFFOLGEN"/>
    <s v="Abfragefolgen"/>
    <x v="0"/>
    <s v=""/>
    <s v=""/>
    <x v="0"/>
    <x v="1"/>
  </r>
  <r>
    <s v="/HOAG/M_PABFRAGE"/>
    <s v="Abfragen"/>
    <x v="0"/>
    <s v=""/>
    <s v=""/>
    <x v="0"/>
    <x v="1"/>
  </r>
  <r>
    <s v="/HOAG/M_PBEREINIG_PP"/>
    <s v="Planzahlenpool bereinigen"/>
    <x v="0"/>
    <s v=""/>
    <s v=""/>
    <x v="0"/>
    <x v="1"/>
  </r>
  <r>
    <s v="/HOAG/M_PCODIERG_RUE"/>
    <s v="Codierung zurück setzen"/>
    <x v="0"/>
    <s v=""/>
    <s v=""/>
    <x v="0"/>
    <x v="1"/>
  </r>
  <r>
    <s v="/HOAG/M_PGROUPREPORT"/>
    <s v="Plan/Ist-Daten Report mit Datenexp."/>
    <x v="0"/>
    <s v=""/>
    <s v=""/>
    <x v="0"/>
    <x v="1"/>
  </r>
  <r>
    <s v="/HOAG/M_PI1"/>
    <s v="Übernahme offener Posten aus IS-U"/>
    <x v="0"/>
    <s v=""/>
    <s v=""/>
    <x v="0"/>
    <x v="1"/>
  </r>
  <r>
    <s v="/HOAG/M_PI2"/>
    <s v="IS-U Recherche"/>
    <x v="0"/>
    <s v=""/>
    <s v=""/>
    <x v="0"/>
    <x v="1"/>
  </r>
  <r>
    <s v="/HOAG/M_PI4"/>
    <s v="Recherche Einzelpositionen"/>
    <x v="0"/>
    <s v=""/>
    <s v=""/>
    <x v="0"/>
    <x v="1"/>
  </r>
  <r>
    <s v="/HOAG/M_PI5"/>
    <s v="Abstimmschlüssel Zahlungsverkehr"/>
    <x v="0"/>
    <s v=""/>
    <s v=""/>
    <x v="0"/>
    <x v="1"/>
  </r>
  <r>
    <s v="/HOAG/M_PI6"/>
    <s v="Istdaten IS-U"/>
    <x v="0"/>
    <s v=""/>
    <s v=""/>
    <x v="0"/>
    <x v="1"/>
  </r>
  <r>
    <s v="/HOAG/M_PI7"/>
    <s v="Abstimmung IS-U-Recherche"/>
    <x v="0"/>
    <s v=""/>
    <s v=""/>
    <x v="0"/>
    <x v="1"/>
  </r>
  <r>
    <s v="/HOAG/M_PINSTANZ"/>
    <s v="Pflege der meldenden Instanz"/>
    <x v="0"/>
    <s v=""/>
    <s v=""/>
    <x v="0"/>
    <x v="1"/>
  </r>
  <r>
    <s v="/HOAG/M_PIST"/>
    <s v="Manuelle Nachcodierung"/>
    <x v="0"/>
    <s v=""/>
    <s v=""/>
    <x v="0"/>
    <x v="1"/>
  </r>
  <r>
    <s v="/HOAG/M_PISTPLAN"/>
    <s v="Plan/Ist-Daten Reporting"/>
    <x v="0"/>
    <s v=""/>
    <s v=""/>
    <x v="0"/>
    <x v="1"/>
  </r>
  <r>
    <s v="/HOAG/M_PISTPLAN_NEU"/>
    <s v="Plan/Ist-Daten Reporting neu (m. FPO"/>
    <x v="0"/>
    <s v=""/>
    <s v=""/>
    <x v="0"/>
    <x v="1"/>
  </r>
  <r>
    <s v="/HOAG/M_PKENNZAHLEN"/>
    <s v="Manuelle Kennzahlen"/>
    <x v="0"/>
    <s v=""/>
    <s v=""/>
    <x v="0"/>
    <x v="1"/>
  </r>
  <r>
    <s v="/HOAG/M_PKPI_ALV"/>
    <s v="KPI  (Key Perfomance Indicators)"/>
    <x v="0"/>
    <s v=""/>
    <s v=""/>
    <x v="0"/>
    <x v="1"/>
  </r>
  <r>
    <s v="/HOAG/M_PKPI_EXPORT"/>
    <s v="Historie KPI Export"/>
    <x v="0"/>
    <s v=""/>
    <s v=""/>
    <x v="0"/>
    <x v="1"/>
  </r>
  <r>
    <s v="/HOAG/M_PPLAN"/>
    <s v="Pläne"/>
    <x v="0"/>
    <s v=""/>
    <s v=""/>
    <x v="0"/>
    <x v="1"/>
  </r>
  <r>
    <s v="/HOAG/M_PPLANDAT"/>
    <s v="Manuelle Plandatenerfassung"/>
    <x v="0"/>
    <s v=""/>
    <s v=""/>
    <x v="0"/>
    <x v="1"/>
  </r>
  <r>
    <s v="/HOAG/M_PPLANDAT_IG"/>
    <s v="Manuelle Plandatenerfassung Intra Gr"/>
    <x v="0"/>
    <s v=""/>
    <s v=""/>
    <x v="0"/>
    <x v="1"/>
  </r>
  <r>
    <s v="/HOAG/M_PPLANVERGL"/>
    <s v="Plan/Ist-Daten Vergleich Reporting"/>
    <x v="0"/>
    <s v=""/>
    <s v=""/>
    <x v="0"/>
    <x v="1"/>
  </r>
  <r>
    <s v="/HOAG/M_PPLANVERSION"/>
    <s v="Planversionen Pflege"/>
    <x v="0"/>
    <s v=""/>
    <s v=""/>
    <x v="0"/>
    <x v="1"/>
  </r>
  <r>
    <s v="/HOAG/M_PPLANZP_ALV"/>
    <s v="Planzahlenpool"/>
    <x v="0"/>
    <s v=""/>
    <s v=""/>
    <x v="0"/>
    <x v="1"/>
  </r>
  <r>
    <s v="/HOAG/M_PPZ_AUS_CML"/>
    <s v="Planzahlen aus CML und CFM"/>
    <x v="0"/>
    <s v=""/>
    <s v=""/>
    <x v="0"/>
    <x v="1"/>
  </r>
  <r>
    <s v="/HOAG/M_PPZ_AUS_DISP"/>
    <s v="Planzahlen aus Dispositionen"/>
    <x v="0"/>
    <s v=""/>
    <s v=""/>
    <x v="0"/>
    <x v="1"/>
  </r>
  <r>
    <s v="/HOAG/M_PPZ_AUS_MM"/>
    <s v="Planzahlen aus MM"/>
    <x v="0"/>
    <s v=""/>
    <s v=""/>
    <x v="0"/>
    <x v="1"/>
  </r>
  <r>
    <s v="/HOAG/M_PPZ_AUS_SD"/>
    <s v="Planzahlen aus SD und MM"/>
    <x v="0"/>
    <s v=""/>
    <s v=""/>
    <x v="0"/>
    <x v="1"/>
  </r>
  <r>
    <s v="/HOAG/M_PPZ_AUS_TR"/>
    <s v="Planzahlen aus Treasury"/>
    <x v="0"/>
    <s v=""/>
    <s v=""/>
    <x v="0"/>
    <x v="1"/>
  </r>
  <r>
    <s v="/HOAG/M_PPZ_FORTSCHR"/>
    <s v="Planzahlen fortschreiben"/>
    <x v="0"/>
    <s v=""/>
    <s v=""/>
    <x v="0"/>
    <x v="1"/>
  </r>
  <r>
    <s v="/HOAG/M_PPZ_KOPIEREN"/>
    <s v="Planzahlen kopieren"/>
    <x v="0"/>
    <s v=""/>
    <s v=""/>
    <x v="0"/>
    <x v="1"/>
  </r>
  <r>
    <s v="/HOAG/M_PPZ_LOESCHEN"/>
    <s v="Planzahlen löschen"/>
    <x v="0"/>
    <s v=""/>
    <s v=""/>
    <x v="0"/>
    <x v="1"/>
  </r>
  <r>
    <s v="/HOAG/M_PRABFRAGEFLG"/>
    <s v="Abfragefolgen drucken"/>
    <x v="0"/>
    <s v=""/>
    <s v=""/>
    <x v="0"/>
    <x v="1"/>
  </r>
  <r>
    <s v="/HOAG/M_PREPORTSTRUK"/>
    <s v="Pflege der Reportstrukturen"/>
    <x v="0"/>
    <s v=""/>
    <s v=""/>
    <x v="0"/>
    <x v="1"/>
  </r>
  <r>
    <s v="/HOAG/M_PS1"/>
    <s v="Übersteuerung Belegkettenverfolgung"/>
    <x v="0"/>
    <s v=""/>
    <s v=""/>
    <x v="0"/>
    <x v="1"/>
  </r>
  <r>
    <s v="/HOAG/M_PS10"/>
    <s v="Deaktivieren von Planversionen"/>
    <x v="0"/>
    <s v=""/>
    <s v=""/>
    <x v="0"/>
    <x v="1"/>
  </r>
  <r>
    <s v="/HOAG/M_PS2"/>
    <s v="Betragsbedingte Aussort. von Belegen"/>
    <x v="0"/>
    <s v=""/>
    <s v=""/>
    <x v="0"/>
    <x v="1"/>
  </r>
  <r>
    <s v="/HOAG/M_PS3"/>
    <s v="Meldungsausgabe im Prot. der FI-Rech"/>
    <x v="0"/>
    <s v=""/>
    <s v=""/>
    <x v="0"/>
    <x v="1"/>
  </r>
  <r>
    <s v="/HOAG/M_PS4"/>
    <s v="Aufsummierung bei n:m Ausgleich"/>
    <x v="0"/>
    <s v=""/>
    <s v=""/>
    <x v="0"/>
    <x v="1"/>
  </r>
  <r>
    <s v="/HOAG/M_PS5"/>
    <s v="Offene Posten aus IS-U : Stammdaten"/>
    <x v="0"/>
    <s v=""/>
    <s v=""/>
    <x v="0"/>
    <x v="1"/>
  </r>
  <r>
    <s v="/HOAG/M_PS6"/>
    <s v="Planung: Szenarien"/>
    <x v="0"/>
    <s v=""/>
    <s v=""/>
    <x v="0"/>
    <x v="1"/>
  </r>
  <r>
    <s v="/HOAG/M_PS7"/>
    <s v="Planung: Herkunft der Plandaten"/>
    <x v="0"/>
    <s v=""/>
    <s v=""/>
    <x v="0"/>
    <x v="1"/>
  </r>
  <r>
    <s v="/HOAG/M_PS8"/>
    <s v="Valutenverschieb. Buchhaltungskonten"/>
    <x v="0"/>
    <s v=""/>
    <s v=""/>
    <x v="0"/>
    <x v="1"/>
  </r>
  <r>
    <s v="/HOAG/M_PS9"/>
    <s v="Definition abhängiger Plangruppen"/>
    <x v="0"/>
    <s v=""/>
    <s v=""/>
    <x v="0"/>
    <x v="1"/>
  </r>
  <r>
    <s v="/HOAG/M_PSML_AK"/>
    <s v="Pflege der Ausschlusskonten"/>
    <x v="0"/>
    <s v=""/>
    <s v=""/>
    <x v="0"/>
    <x v="1"/>
  </r>
  <r>
    <s v="/HOAG/M_PSML_M2N"/>
    <s v="Einst. z. erw. m:n-Behandl."/>
    <x v="0"/>
    <s v=""/>
    <s v=""/>
    <x v="0"/>
    <x v="1"/>
  </r>
  <r>
    <s v="/HOAG/M_PSML_M2N_BEL"/>
    <s v="Einst. m:n-Behandl. Belege"/>
    <x v="0"/>
    <s v=""/>
    <s v=""/>
    <x v="0"/>
    <x v="1"/>
  </r>
  <r>
    <s v="/HOAG/M_PSML_ZK"/>
    <s v="Zielkonten"/>
    <x v="0"/>
    <s v=""/>
    <s v=""/>
    <x v="0"/>
    <x v="1"/>
  </r>
  <r>
    <s v="/HOAG/M_PUEB_DATEI"/>
    <s v="Übernahme von Planzahlen aus Datei"/>
    <x v="0"/>
    <s v=""/>
    <s v=""/>
    <x v="0"/>
    <x v="1"/>
  </r>
  <r>
    <s v="/HOAG/M_PUEB_MONCLAS"/>
    <s v="Planzahlen aus Moneta Classic"/>
    <x v="0"/>
    <s v=""/>
    <s v=""/>
    <x v="0"/>
    <x v="1"/>
  </r>
  <r>
    <s v="/HOAG/M_PUEBERNAH_AP"/>
    <s v="Übernahme von APs und OPs"/>
    <x v="0"/>
    <s v=""/>
    <s v=""/>
    <x v="0"/>
    <x v="1"/>
  </r>
  <r>
    <s v="/HOAG/M_PUEBERNAH_OP"/>
    <s v="MONETA: ÜBERNAHME VON OPS"/>
    <x v="0"/>
    <s v=""/>
    <s v=""/>
    <x v="0"/>
    <x v="1"/>
  </r>
  <r>
    <s v="/HOAG/M_PUPDATESUMTB"/>
    <s v="Summentabellen Istrechnung"/>
    <x v="0"/>
    <s v=""/>
    <s v=""/>
    <x v="0"/>
    <x v="1"/>
  </r>
  <r>
    <s v="/HOAG/M_PZP_SAPCM"/>
    <s v="Übernahme Planzahlen aus SAP-CM"/>
    <x v="0"/>
    <s v=""/>
    <s v=""/>
    <x v="0"/>
    <x v="1"/>
  </r>
  <r>
    <s v="/HOAG/M_PZP_SAPHDB"/>
    <s v="Übernahme Planzahlen aus SAP-Hana"/>
    <x v="0"/>
    <s v=""/>
    <s v=""/>
    <x v="0"/>
    <x v="1"/>
  </r>
  <r>
    <s v="/HOAG/M_SNAPSHOT"/>
    <s v="Snapshot Salden"/>
    <x v="0"/>
    <s v=""/>
    <s v=""/>
    <x v="0"/>
    <x v="1"/>
  </r>
  <r>
    <s v="/HOAG/M_SNAPSHOT_ALV"/>
    <s v="Snapshot Vergleich"/>
    <x v="0"/>
    <s v=""/>
    <s v=""/>
    <x v="0"/>
    <x v="1"/>
  </r>
  <r>
    <s v="/HOAG/NBSY"/>
    <s v="AutoBank: Einstellungen  Zielsysteme"/>
    <x v="0"/>
    <n v="1453"/>
    <s v="DIALOG"/>
    <x v="0"/>
    <x v="0"/>
  </r>
  <r>
    <s v="/HOAG/O_AUSZUGMETA"/>
    <s v="ASM: Metadaten zum Auszug anzeigen"/>
    <x v="0"/>
    <n v="33"/>
    <s v="DIALOG"/>
    <x v="0"/>
    <x v="0"/>
  </r>
  <r>
    <s v="/HOAG/O_AVIS_ANZ"/>
    <s v="Anzeige von Umsatzavisen"/>
    <x v="0"/>
    <n v="75135"/>
    <s v="DIALOG"/>
    <x v="0"/>
    <x v="0"/>
  </r>
  <r>
    <s v="/HOAG/O_BEREINIGUNG"/>
    <s v="Bereinigung"/>
    <x v="0"/>
    <n v="296"/>
    <s v=""/>
    <x v="0"/>
    <x v="0"/>
  </r>
  <r>
    <s v="/HOAG/O_CBR_CUST"/>
    <s v="CBR Einstellungen Ableitungstabelle"/>
    <x v="0"/>
    <n v="160"/>
    <s v="DIALOG"/>
    <x v="0"/>
    <x v="0"/>
  </r>
  <r>
    <s v="/HOAG/O_CHECK_RHYTHM"/>
    <s v="Check Rhythmus Kontoauszüge"/>
    <x v="0"/>
    <n v="40"/>
    <s v="DIALOG"/>
    <x v="0"/>
    <x v="0"/>
  </r>
  <r>
    <s v="/HOAG/O_DATAKON"/>
    <s v="Datenkontext"/>
    <x v="0"/>
    <n v="715"/>
    <s v="DIALOG"/>
    <x v="0"/>
    <x v="0"/>
  </r>
  <r>
    <s v="/HOAG/O_EINSTELLUNG"/>
    <s v="Einstellungen"/>
    <x v="0"/>
    <n v="62"/>
    <s v="DIALOG"/>
    <x v="0"/>
    <x v="0"/>
  </r>
  <r>
    <s v="/HOAG/O_FELDKAT"/>
    <s v="ASM: Feldkatalog"/>
    <x v="0"/>
    <s v=""/>
    <s v=""/>
    <x v="0"/>
    <x v="1"/>
  </r>
  <r>
    <s v="/HOAG/O_FLD_DOPPELPR"/>
    <s v="Felder für Prüfung auf dopp. Import"/>
    <x v="0"/>
    <n v="108"/>
    <s v="DIALOG"/>
    <x v="0"/>
    <x v="0"/>
  </r>
  <r>
    <s v="/HOAG/O_FORMATE"/>
    <s v="ASM: Formate"/>
    <x v="0"/>
    <n v="243"/>
    <s v="DIALOG"/>
    <x v="0"/>
    <x v="0"/>
  </r>
  <r>
    <s v="/HOAG/O_HERKUNFT"/>
    <s v="ASM: Herkunft"/>
    <x v="0"/>
    <n v="525"/>
    <s v="DIALOG"/>
    <x v="0"/>
    <x v="0"/>
  </r>
  <r>
    <s v="/HOAG/O_IMPORT"/>
    <s v="Transaktion für ASM Datenimport"/>
    <x v="0"/>
    <n v="43"/>
    <s v="DIALOG"/>
    <x v="0"/>
    <x v="0"/>
  </r>
  <r>
    <s v="/HOAG/O_INITASM"/>
    <s v="Initialisierung ASM"/>
    <x v="0"/>
    <n v="18"/>
    <s v="DIALOG"/>
    <x v="0"/>
    <x v="0"/>
  </r>
  <r>
    <s v="/HOAG/O_INITPROTOKOL"/>
    <s v="Protokoll: Initialisierung"/>
    <x v="0"/>
    <s v=""/>
    <s v=""/>
    <x v="0"/>
    <x v="1"/>
  </r>
  <r>
    <s v="/HOAG/O_KA_SALDEN_NE"/>
    <s v="Neuberechnung Buchungs-/Valutasalden"/>
    <x v="0"/>
    <s v=""/>
    <s v=""/>
    <x v="0"/>
    <x v="1"/>
  </r>
  <r>
    <s v="/HOAG/O_KONTO_GRUPPE"/>
    <s v="Kontogruppen"/>
    <x v="0"/>
    <n v="4574"/>
    <s v="DIALOG"/>
    <x v="0"/>
    <x v="0"/>
  </r>
  <r>
    <s v="/HOAG/O_KONTOUEBER"/>
    <s v="Kontoauszugsübersicht"/>
    <x v="0"/>
    <n v="30"/>
    <s v="DIALOG"/>
    <x v="0"/>
    <x v="0"/>
  </r>
  <r>
    <s v="/HOAG/O_KONTOUEBER_A"/>
    <s v="Übersicht Bewegungsdaten"/>
    <x v="0"/>
    <n v="9562"/>
    <s v="DIALOG"/>
    <x v="0"/>
    <x v="0"/>
  </r>
  <r>
    <s v="/HOAG/O_KTOAUSZ_ALNR"/>
    <s v="Absprung mit Auszug-LFNR"/>
    <x v="0"/>
    <s v=""/>
    <s v=""/>
    <x v="0"/>
    <x v="1"/>
  </r>
  <r>
    <s v="/HOAG/O_KTOAUSZ_ANZ"/>
    <s v="Anzeige von Kontoauszügen"/>
    <x v="0"/>
    <n v="374342"/>
    <s v="DIALOG"/>
    <x v="0"/>
    <x v="0"/>
  </r>
  <r>
    <s v="/HOAG/O_META_RECH"/>
    <s v="Meta-Recherche"/>
    <x v="0"/>
    <n v="36"/>
    <s v=""/>
    <x v="0"/>
    <x v="0"/>
  </r>
  <r>
    <s v="/HOAG/O_PROT"/>
    <s v="ASM: Protokollanzeige"/>
    <x v="0"/>
    <n v="2499"/>
    <s v="DIALOG"/>
    <x v="0"/>
    <x v="0"/>
  </r>
  <r>
    <s v="/HOAG/O_PVER"/>
    <s v="ASM: Profilverarbeitung"/>
    <x v="0"/>
    <n v="2753"/>
    <s v="DIALOG"/>
    <x v="0"/>
    <x v="0"/>
  </r>
  <r>
    <s v="/HOAG/O_SALDEN_ANZ"/>
    <s v="Saldenreport"/>
    <x v="0"/>
    <n v="24"/>
    <s v="DIALOG"/>
    <x v="0"/>
    <x v="0"/>
  </r>
  <r>
    <s v="/HOAG/O_SD_KONTO"/>
    <s v="Konto Stammdaten"/>
    <x v="0"/>
    <n v="2447"/>
    <s v="DIALOG"/>
    <x v="0"/>
    <x v="0"/>
  </r>
  <r>
    <s v="/HOAG/O_SYNCHRONISAT"/>
    <s v="Synchronisierung der FS MasterData"/>
    <x v="0"/>
    <n v="68"/>
    <s v="DIALOG"/>
    <x v="0"/>
    <x v="0"/>
  </r>
  <r>
    <s v="/HOAG/O_UMSATZ_RECHE"/>
    <s v="Recherche Kontoumsätze"/>
    <x v="0"/>
    <n v="75"/>
    <s v="DIALOG"/>
    <x v="0"/>
    <x v="0"/>
  </r>
  <r>
    <s v="/HOAG/O_VERABFUNKT"/>
    <s v="Verarbeitungsfunktion"/>
    <x v="0"/>
    <n v="15317"/>
    <s v="DIALOG"/>
    <x v="0"/>
    <x v="0"/>
  </r>
  <r>
    <s v="/HOAG/O_VERABFUNKT_D"/>
    <s v="Verarbeitungsfunktion"/>
    <x v="0"/>
    <n v="758"/>
    <s v="DIALOG"/>
    <x v="0"/>
    <x v="0"/>
  </r>
  <r>
    <s v="/HOAG/O_VERPROFIL"/>
    <s v="Verarbeitungsprofil"/>
    <x v="0"/>
    <n v="36"/>
    <s v="DIALOG"/>
    <x v="0"/>
    <x v="0"/>
  </r>
  <r>
    <s v="/HOAG/O_VERSION"/>
    <s v="ASM Versionsanzeige"/>
    <x v="0"/>
    <n v="92"/>
    <s v="DIALOG"/>
    <x v="0"/>
    <x v="0"/>
  </r>
  <r>
    <s v="/HOAG/P_AART_EBICS"/>
    <s v="EBICS 3.0-Parameter zu Auftragsart"/>
    <x v="0"/>
    <n v="160"/>
    <s v="DIALOG"/>
    <x v="0"/>
    <x v="0"/>
  </r>
  <r>
    <s v="/HOAG/P_AINITZVK"/>
    <s v="Initialisierung Payment Management"/>
    <x v="0"/>
    <n v="18"/>
    <s v="DIALOG"/>
    <x v="0"/>
    <x v="0"/>
  </r>
  <r>
    <s v="/HOAG/P_ANWENDUNG"/>
    <s v="Anwendungen"/>
    <x v="0"/>
    <n v="63"/>
    <s v=""/>
    <x v="0"/>
    <x v="0"/>
  </r>
  <r>
    <s v="/HOAG/P_ATRANSPORT"/>
    <s v="Stammdaten Transport"/>
    <x v="0"/>
    <n v="8"/>
    <s v="DIALOG"/>
    <x v="0"/>
    <x v="0"/>
  </r>
  <r>
    <s v="/HOAG/P_AUFTRAGSART"/>
    <s v="Auftragsarten"/>
    <x v="0"/>
    <n v="923"/>
    <s v="DIALOG"/>
    <x v="0"/>
    <x v="0"/>
  </r>
  <r>
    <s v="/HOAG/P_AUSZUG_MIGR"/>
    <s v="Auszug / Umsatz Migration ASM"/>
    <x v="0"/>
    <s v=""/>
    <s v=""/>
    <x v="0"/>
    <x v="1"/>
  </r>
  <r>
    <s v="/HOAG/P_AZAHLFMT"/>
    <s v="Zahlformat"/>
    <x v="0"/>
    <s v=""/>
    <s v=""/>
    <x v="0"/>
    <x v="1"/>
  </r>
  <r>
    <s v="/HOAG/P_BANK_OFFTIME"/>
    <s v="Banken Cut-Off Zeiten"/>
    <x v="0"/>
    <n v="30"/>
    <s v="DIALOG"/>
    <x v="0"/>
    <x v="0"/>
  </r>
  <r>
    <s v="/HOAG/P_BANKSTAT"/>
    <s v="Zahlungsverkehr Statistik"/>
    <x v="0"/>
    <n v="245"/>
    <s v="DIALOG"/>
    <x v="0"/>
    <x v="0"/>
  </r>
  <r>
    <s v="/HOAG/P_BANKUSER"/>
    <s v="Bankbenutzer"/>
    <x v="0"/>
    <n v="79"/>
    <s v="DIALOG"/>
    <x v="0"/>
    <x v="0"/>
  </r>
  <r>
    <s v="/HOAG/P_BANKUSER_ZU"/>
    <s v="Übersicht Zuordnung Bankbenutzer"/>
    <x v="0"/>
    <n v="396"/>
    <s v="DIALOG"/>
    <x v="0"/>
    <x v="0"/>
  </r>
  <r>
    <s v="/HOAG/P_BANKUSR2SAP"/>
    <s v="Zuordnung SAP Benutzer Bankbenutzer"/>
    <x v="0"/>
    <n v="12981"/>
    <s v="DIALOG"/>
    <x v="0"/>
    <x v="0"/>
  </r>
  <r>
    <s v="/HOAG/P_BANKZK"/>
    <s v="Bankzugangsdaten"/>
    <x v="0"/>
    <n v="21950"/>
    <s v="DIALOG"/>
    <x v="0"/>
    <x v="0"/>
  </r>
  <r>
    <s v="/HOAG/P_BEREINIGUNG"/>
    <s v="Bereinigung"/>
    <x v="0"/>
    <n v="4600"/>
    <s v=""/>
    <x v="0"/>
    <x v="0"/>
  </r>
  <r>
    <s v="/HOAG/P_BLART"/>
    <s v="Zuord. Med.-Belegarten/Buchungssch."/>
    <x v="0"/>
    <n v="30"/>
    <s v=""/>
    <x v="0"/>
    <x v="0"/>
  </r>
  <r>
    <s v="/HOAG/P_BO_APPR_TASK"/>
    <s v="Zuordnung BO / Freigabeaufgaben"/>
    <x v="0"/>
    <n v="12"/>
    <s v="DIALOG"/>
    <x v="0"/>
    <x v="0"/>
  </r>
  <r>
    <s v="/HOAG/P_BUCHEN"/>
    <s v="Buchungen erstellen"/>
    <x v="0"/>
    <n v="32"/>
    <s v="DIALOG"/>
    <x v="0"/>
    <x v="0"/>
  </r>
  <r>
    <s v="/HOAG/P_BUCHJOURNAL"/>
    <s v="Payments: Buchungsjournal"/>
    <x v="0"/>
    <n v="18"/>
    <s v=""/>
    <x v="0"/>
    <x v="0"/>
  </r>
  <r>
    <s v="/HOAG/P_CBR_A"/>
    <s v="CBR Ableitung"/>
    <x v="0"/>
    <n v="670"/>
    <s v="DIALOG"/>
    <x v="0"/>
    <x v="0"/>
  </r>
  <r>
    <s v="/HOAG/P_CBR_ADRS"/>
    <s v="Transaktion für CBR-Adressdaten"/>
    <x v="0"/>
    <n v="90"/>
    <s v="DIALOG"/>
    <x v="0"/>
    <x v="0"/>
  </r>
  <r>
    <s v="/HOAG/P_CBR_BEARBEIT"/>
    <s v="Central Bank Reporting - Bearbeitung"/>
    <x v="0"/>
    <n v="23088"/>
    <s v="DIALOG"/>
    <x v="0"/>
    <x v="0"/>
  </r>
  <r>
    <s v="/HOAG/P_CBR_EXP"/>
    <s v="CBR - Meldedateien erstellen"/>
    <x v="0"/>
    <n v="2104"/>
    <s v="DIALOG"/>
    <x v="0"/>
    <x v="0"/>
  </r>
  <r>
    <s v="/HOAG/P_CBR_MARK"/>
    <s v="CBR Mark"/>
    <x v="0"/>
    <n v="550"/>
    <s v="DIALOG"/>
    <x v="0"/>
    <x v="0"/>
  </r>
  <r>
    <s v="/HOAG/P_CBR_RE"/>
    <s v="Central Bank Reporting - Recherche"/>
    <x v="0"/>
    <n v="1167"/>
    <s v="DIALOG"/>
    <x v="0"/>
    <x v="0"/>
  </r>
  <r>
    <s v="/HOAG/P_CERT_DISPLAY"/>
    <s v="Zertifikatsverwaltung"/>
    <x v="0"/>
    <n v="36"/>
    <s v="DIALOG"/>
    <x v="0"/>
    <x v="0"/>
  </r>
  <r>
    <s v="/HOAG/P_CHECK_JCO"/>
    <s v="Verfügbarkeit von JCO Servern prüfen"/>
    <x v="0"/>
    <n v="30"/>
    <s v="DIALOG"/>
    <x v="0"/>
    <x v="0"/>
  </r>
  <r>
    <s v="/HOAG/P_CZVK_STORNO"/>
    <s v="Zahlungsanweisung stornieren"/>
    <x v="0"/>
    <n v="9"/>
    <s v=""/>
    <x v="0"/>
    <x v="0"/>
  </r>
  <r>
    <s v="/HOAG/P_DATEIJOURNAL"/>
    <s v="File Tracker"/>
    <x v="0"/>
    <n v="319"/>
    <s v="DIALOG"/>
    <x v="0"/>
    <x v="0"/>
  </r>
  <r>
    <s v="/HOAG/P_DATEIJOURNEA"/>
    <s v="File Tracker Nur-Anzeige Freig."/>
    <x v="0"/>
    <n v="2791"/>
    <s v="DIALOG"/>
    <x v="0"/>
    <x v="0"/>
  </r>
  <r>
    <s v="/HOAG/P_DATEIJOURNES"/>
    <s v="File Tracker Einzelanzeige"/>
    <x v="0"/>
    <n v="28054"/>
    <s v="DIALOG"/>
    <x v="0"/>
    <x v="0"/>
  </r>
  <r>
    <s v="/HOAG/P_DATENIMPORT"/>
    <s v="Datenimport"/>
    <x v="0"/>
    <n v="611"/>
    <s v="DIALOG"/>
    <x v="0"/>
    <x v="0"/>
  </r>
  <r>
    <s v="/HOAG/P_DATENSENDEN"/>
    <s v="Daten senden"/>
    <x v="0"/>
    <n v="136"/>
    <s v="DIALOG"/>
    <x v="0"/>
    <x v="0"/>
  </r>
  <r>
    <s v="/HOAG/P_EINSTELLUNG"/>
    <s v="Einstellungen"/>
    <x v="0"/>
    <n v="4819"/>
    <s v="DIALOG"/>
    <x v="0"/>
    <x v="0"/>
  </r>
  <r>
    <s v="/HOAG/P_FEHLER_ES"/>
    <s v="Payments: Fehlerdefinitionen Einzels"/>
    <x v="0"/>
    <n v="281"/>
    <s v="DIALOG"/>
    <x v="0"/>
    <x v="0"/>
  </r>
  <r>
    <s v="/HOAG/P_FELDAKTIVG"/>
    <s v="Zahlungsfelder aktivieren"/>
    <x v="0"/>
    <n v="220"/>
    <s v="DIALOG"/>
    <x v="0"/>
    <x v="0"/>
  </r>
  <r>
    <s v="/HOAG/P_FREIGREGELN"/>
    <s v="Benutzerfreigaberegeln"/>
    <x v="0"/>
    <n v="6040"/>
    <s v="DIALOG"/>
    <x v="0"/>
    <x v="0"/>
  </r>
  <r>
    <s v="/HOAG/P_IMPO_DKI"/>
    <s v="Übernahme von Devisenkursen"/>
    <x v="0"/>
    <s v=""/>
    <s v=""/>
    <x v="0"/>
    <x v="1"/>
  </r>
  <r>
    <s v="/HOAG/P_IMPORT_EINZ"/>
    <s v="Manueller Einzel-Import"/>
    <x v="0"/>
    <n v="1759"/>
    <s v="DIALOG"/>
    <x v="0"/>
    <x v="0"/>
  </r>
  <r>
    <s v="/HOAG/P_IPC_MONITOR"/>
    <s v="Worksheet"/>
    <x v="0"/>
    <n v="983"/>
    <s v="DIALOG"/>
    <x v="0"/>
    <x v="0"/>
  </r>
  <r>
    <s v="/HOAG/P_ITEM_PTKSTAT"/>
    <s v="Bankprotokollstatus umsetzen"/>
    <x v="0"/>
    <n v="8"/>
    <s v="DIALOG"/>
    <x v="0"/>
    <x v="0"/>
  </r>
  <r>
    <s v="/HOAG/P_JCOLOADBALAN"/>
    <s v="JCo Server Lastverteilung"/>
    <x v="0"/>
    <s v=""/>
    <s v=""/>
    <x v="0"/>
    <x v="1"/>
  </r>
  <r>
    <s v="/HOAG/P_JCOLOGDATA"/>
    <s v="JCO Log-Dateien"/>
    <x v="0"/>
    <n v="2272"/>
    <s v="DIALOG"/>
    <x v="0"/>
    <x v="0"/>
  </r>
  <r>
    <s v="/HOAG/P_KFELDAKTIVG"/>
    <s v="Kontierungsfelder aktivieren"/>
    <x v="0"/>
    <n v="27"/>
    <s v=""/>
    <x v="0"/>
    <x v="0"/>
  </r>
  <r>
    <s v="/HOAG/P_KTOAUSZ_ANZ"/>
    <s v="Anzeige von Kontoauszügen"/>
    <x v="0"/>
    <n v="144"/>
    <s v=""/>
    <x v="0"/>
    <x v="0"/>
  </r>
  <r>
    <s v="/HOAG/P_MED_ETEBAC"/>
    <s v="Payments: Medienkonfiguration ETEBAC"/>
    <x v="0"/>
    <n v="12"/>
    <s v="DIALOG"/>
    <x v="0"/>
    <x v="0"/>
  </r>
  <r>
    <s v="/HOAG/P_MEDIUM"/>
    <s v="Medien Zahlungsverkehr"/>
    <x v="0"/>
    <n v="982"/>
    <s v="DIALOG"/>
    <x v="0"/>
    <x v="0"/>
  </r>
  <r>
    <s v="/HOAG/P_MEDIUM_KONV"/>
    <s v="Zuordnung Medien - Konverter"/>
    <x v="0"/>
    <n v="1211"/>
    <s v="DIALOG"/>
    <x v="0"/>
    <x v="0"/>
  </r>
  <r>
    <s v="/HOAG/P_MEDIUM_ZUS"/>
    <s v="Medium Zusatzdaten"/>
    <x v="0"/>
    <n v="18"/>
    <s v="DIALOG"/>
    <x v="0"/>
    <x v="0"/>
  </r>
  <r>
    <s v="/HOAG/P_MEDIUM_ZW"/>
    <s v="Zuordnung Medien - Zahlwege"/>
    <x v="0"/>
    <n v="205"/>
    <s v="DIALOG"/>
    <x v="0"/>
    <x v="0"/>
  </r>
  <r>
    <s v="/HOAG/P_MONITOR"/>
    <s v="Monitoring der Prozesse"/>
    <x v="0"/>
    <n v="585"/>
    <s v="DIALOG"/>
    <x v="0"/>
    <x v="0"/>
  </r>
  <r>
    <s v="/HOAG/P_MZ_FELDKAT"/>
    <s v="Feldkatalog"/>
    <x v="0"/>
    <n v="8"/>
    <s v="DIALOG"/>
    <x v="0"/>
    <x v="0"/>
  </r>
  <r>
    <s v="/HOAG/P_MZ_PROFILE"/>
    <s v="Profil"/>
    <x v="0"/>
    <n v="6"/>
    <s v="DIALOG"/>
    <x v="0"/>
    <x v="0"/>
  </r>
  <r>
    <s v="/HOAG/P_PROTO"/>
    <s v="Bankprotokolle bearbeiten"/>
    <x v="0"/>
    <n v="522"/>
    <s v="DIALOG"/>
    <x v="0"/>
    <x v="0"/>
  </r>
  <r>
    <s v="/HOAG/P_PROZFUNKTION"/>
    <s v="Prozessfunktionen"/>
    <x v="0"/>
    <n v="2090"/>
    <s v="DIALOG"/>
    <x v="0"/>
    <x v="0"/>
  </r>
  <r>
    <s v="/HOAG/P_PROZKETTEN"/>
    <s v="Prozessketten"/>
    <x v="0"/>
    <n v="3361"/>
    <s v="DIALOG"/>
    <x v="0"/>
    <x v="0"/>
  </r>
  <r>
    <s v="/HOAG/P_QUELLSYSTEME"/>
    <s v="Quellsysteme"/>
    <x v="0"/>
    <n v="86"/>
    <s v="DIALOG"/>
    <x v="0"/>
    <x v="0"/>
  </r>
  <r>
    <s v="/HOAG/P_REP_USRGRP"/>
    <s v="Übersicht Zuordnung Benutzergruppe"/>
    <x v="0"/>
    <n v="66"/>
    <s v="DIALOG"/>
    <x v="0"/>
    <x v="0"/>
  </r>
  <r>
    <s v="/HOAG/P_RESTART_PROZ"/>
    <s v="Wieder Anstarten von Prozessketten"/>
    <x v="0"/>
    <n v="381"/>
    <s v="DIALOG"/>
    <x v="0"/>
    <x v="0"/>
  </r>
  <r>
    <s v="/HOAG/P_SAMMELGRUPPE"/>
    <s v="Sammelbenutzergruppen"/>
    <x v="0"/>
    <n v="1183"/>
    <s v="DIALOG"/>
    <x v="0"/>
    <x v="0"/>
  </r>
  <r>
    <s v="/HOAG/P_SAPUSER_EINS"/>
    <s v="SAP Benutzereinstellungen"/>
    <x v="0"/>
    <n v="50"/>
    <s v="DIALOG"/>
    <x v="0"/>
    <x v="0"/>
  </r>
  <r>
    <s v="/HOAG/P_SHLP_FKT"/>
    <s v="Funktionstypenpflege für Suchhilfen"/>
    <x v="0"/>
    <n v="222"/>
    <s v="DIALOG"/>
    <x v="0"/>
    <x v="0"/>
  </r>
  <r>
    <s v="/HOAG/P_SIPO"/>
    <s v="Übersicht Einzelzahlungen"/>
    <x v="0"/>
    <n v="8"/>
    <s v="DIALOG"/>
    <x v="0"/>
    <x v="0"/>
  </r>
  <r>
    <s v="/HOAG/P_STATUS_DJ"/>
    <s v="Status Definitionen"/>
    <x v="0"/>
    <n v="1473"/>
    <s v="DIALOG"/>
    <x v="0"/>
    <x v="0"/>
  </r>
  <r>
    <s v="/HOAG/P_STATUSGRP"/>
    <s v="Statusgruppen"/>
    <x v="0"/>
    <n v="24"/>
    <s v="DIALOG"/>
    <x v="0"/>
    <x v="0"/>
  </r>
  <r>
    <s v="/HOAG/P_SYSTEM_INFO"/>
    <s v="Programmverhalten SAP-Systeme"/>
    <x v="0"/>
    <n v="16"/>
    <s v="DIALOG"/>
    <x v="0"/>
    <x v="0"/>
  </r>
  <r>
    <s v="/HOAG/P_T001"/>
    <s v="Buchungskreis"/>
    <x v="0"/>
    <n v="14"/>
    <s v=""/>
    <x v="0"/>
    <x v="0"/>
  </r>
  <r>
    <s v="/HOAG/P_T012"/>
    <s v="Hausbank"/>
    <x v="0"/>
    <n v="74"/>
    <s v="DIALOG"/>
    <x v="0"/>
    <x v="0"/>
  </r>
  <r>
    <s v="/HOAG/P_T012K"/>
    <s v="Konto"/>
    <x v="0"/>
    <n v="2520"/>
    <s v="DIALOG"/>
    <x v="0"/>
    <x v="0"/>
  </r>
  <r>
    <s v="/HOAG/P_TRFPROTOKOLL"/>
    <s v="Transferprotokolle"/>
    <x v="0"/>
    <n v="532"/>
    <s v="DIALOG"/>
    <x v="0"/>
    <x v="0"/>
  </r>
  <r>
    <s v="/HOAG/P_U_CH_STATUS"/>
    <s v="Einstellung manuelle Statusänderung"/>
    <x v="0"/>
    <n v="1075"/>
    <s v="DIALOG"/>
    <x v="0"/>
    <x v="0"/>
  </r>
  <r>
    <s v="/HOAG/P_UEBERS_SCHED"/>
    <s v="Übersicht file tracker"/>
    <x v="0"/>
    <s v=""/>
    <s v=""/>
    <x v="0"/>
    <x v="1"/>
  </r>
  <r>
    <s v="/HOAG/P_USERGROUP"/>
    <s v="Benutzergruppen"/>
    <x v="0"/>
    <n v="8583"/>
    <s v="DIALOG"/>
    <x v="0"/>
    <x v="0"/>
  </r>
  <r>
    <s v="/HOAG/P_USR_KONTFREI"/>
    <s v="Definition Kontenfreigabe für User"/>
    <x v="0"/>
    <n v="204"/>
    <s v="DIALOG"/>
    <x v="0"/>
    <x v="0"/>
  </r>
  <r>
    <s v="/HOAG/P_ZIELSYSTEME"/>
    <s v="Zielsysteme"/>
    <x v="0"/>
    <n v="9"/>
    <s v="DIALOG"/>
    <x v="0"/>
    <x v="0"/>
  </r>
  <r>
    <s v="/HOAG/P_ZUO_MED_AA"/>
    <s v="Zuordnung Medien - Auftragsarten"/>
    <x v="0"/>
    <n v="539"/>
    <s v="DIALOG"/>
    <x v="0"/>
    <x v="0"/>
  </r>
  <r>
    <s v="/HOAG/P_ZUO_PROT_AA"/>
    <s v="Zuordnung Auftragsart &lt;-&gt; Protokoll"/>
    <x v="0"/>
    <n v="608"/>
    <s v="DIALOG"/>
    <x v="0"/>
    <x v="0"/>
  </r>
  <r>
    <s v="/HOAG/P_ZUOSAPKTOBZK"/>
    <s v="Zuordnung Konten- Bankzugangskennung"/>
    <x v="0"/>
    <n v="24"/>
    <s v="DIALOG"/>
    <x v="0"/>
    <x v="0"/>
  </r>
  <r>
    <s v="/HOAG/P_ZV_UPDSTATUS"/>
    <s v="Zahlungsstatus aktualisieren"/>
    <x v="0"/>
    <n v="711"/>
    <s v="DIALOG"/>
    <x v="0"/>
    <x v="0"/>
  </r>
  <r>
    <s v="/HOAG/P_ZVK"/>
    <s v="Zahlungsverkehr intern"/>
    <x v="0"/>
    <n v="207709"/>
    <s v="DIALOG"/>
    <x v="0"/>
    <x v="0"/>
  </r>
  <r>
    <s v="/HOAG/P_ZVK_DISPLDET"/>
    <s v="Zahlungsverkehr Einzelanzeige-Modus"/>
    <x v="0"/>
    <n v="53666"/>
    <s v="DIALOG"/>
    <x v="0"/>
    <x v="0"/>
  </r>
  <r>
    <s v="/HOAG/P_ZVK_PROT"/>
    <s v="Protokoll des Zahlungsverkehrs"/>
    <x v="0"/>
    <n v="30907"/>
    <s v="DIALOG"/>
    <x v="0"/>
    <x v="0"/>
  </r>
  <r>
    <s v="/HOAG/P_ZVK_PROZESSE"/>
    <s v="Zahlungsverkehrsprozesse"/>
    <x v="0"/>
    <n v="383"/>
    <s v="DIALOG"/>
    <x v="0"/>
    <x v="0"/>
  </r>
  <r>
    <s v="/HOAG/P_ZVKE"/>
    <s v="Zahlungsverkehr extern"/>
    <x v="0"/>
    <n v="195523"/>
    <s v="DIALOG"/>
    <x v="0"/>
    <x v="0"/>
  </r>
  <r>
    <s v="/HOAG/P_ZVKE_DISPLDE"/>
    <s v="Zahlungsanweisungen - extern"/>
    <x v="0"/>
    <n v="37442"/>
    <s v="DIALOG"/>
    <x v="0"/>
    <x v="0"/>
  </r>
  <r>
    <s v="/HOAG/P_ZVKEA"/>
    <s v="Ausführen von ext. Zahlungen"/>
    <x v="0"/>
    <n v="643"/>
    <s v="DIALOG"/>
    <x v="0"/>
    <x v="0"/>
  </r>
  <r>
    <s v="/HOAG/P_ZVKREGULIST"/>
    <s v="Regulierungsliste mit Dateireferenz"/>
    <x v="0"/>
    <n v="8"/>
    <s v="DIALOG"/>
    <x v="0"/>
    <x v="0"/>
  </r>
  <r>
    <s v="/ISDE/B_COMMUNIC"/>
    <s v="Kommunikationsdaten"/>
    <x v="1"/>
    <n v="3483"/>
    <s v="DIALOG"/>
    <x v="0"/>
    <x v="2"/>
  </r>
  <r>
    <s v="/ISDE/BO_DOC"/>
    <s v="Document"/>
    <x v="1"/>
    <n v="9594"/>
    <s v="DIALOG"/>
    <x v="0"/>
    <x v="2"/>
  </r>
  <r>
    <s v="/ISDE/BO_MITAR"/>
    <s v="BO MITARBEITER"/>
    <x v="1"/>
    <n v="8947"/>
    <s v="DIALOG"/>
    <x v="0"/>
    <x v="2"/>
  </r>
  <r>
    <s v="/ISDE/BO_ROLLE"/>
    <s v="Startet BO Rolle"/>
    <x v="1"/>
    <n v="315"/>
    <s v="DIALOG"/>
    <x v="0"/>
    <x v="2"/>
  </r>
  <r>
    <s v="/ISDE/BO_UNIT"/>
    <s v="BO UNIT"/>
    <x v="1"/>
    <n v="2385"/>
    <s v="DIALOG"/>
    <x v="0"/>
    <x v="2"/>
  </r>
  <r>
    <s v="/ISDE/BO_USER"/>
    <s v="BO USER"/>
    <x v="1"/>
    <n v="92"/>
    <s v="DIALOG"/>
    <x v="0"/>
    <x v="2"/>
  </r>
  <r>
    <s v="/ISDE/BPCOCKPIT"/>
    <s v="Workbench"/>
    <x v="1"/>
    <n v="460816"/>
    <s v="DIALOG"/>
    <x v="1"/>
    <x v="0"/>
  </r>
  <r>
    <s v="/ISDE/BPO_GO"/>
    <s v="BPO Quickstart"/>
    <x v="1"/>
    <s v=""/>
    <s v=""/>
    <x v="0"/>
    <x v="2"/>
  </r>
  <r>
    <s v="/ISDE/BPO_START"/>
    <s v="Transaktion bpo Start"/>
    <x v="1"/>
    <s v=""/>
    <s v=""/>
    <x v="0"/>
    <x v="2"/>
  </r>
  <r>
    <s v="/ISDE/DM_BROWS"/>
    <s v="DataMart Browser"/>
    <x v="1"/>
    <n v="19084"/>
    <s v="DIALOG"/>
    <x v="0"/>
    <x v="2"/>
  </r>
  <r>
    <s v="/ISDE/FOLDER"/>
    <s v="Folder"/>
    <x v="1"/>
    <n v="27"/>
    <s v="DIALOG"/>
    <x v="0"/>
    <x v="2"/>
  </r>
  <r>
    <s v="/ITMOD/EM_COCKPIT"/>
    <s v="itmeasyEAM SAP+EM: Cockpit"/>
    <x v="2"/>
    <n v="74"/>
    <s v=""/>
    <x v="0"/>
    <x v="0"/>
  </r>
  <r>
    <s v="/ITMOD/EM_CUST"/>
    <s v="SAP+EM: Allg. Customizing"/>
    <x v="2"/>
    <n v="10"/>
    <s v=""/>
    <x v="0"/>
    <x v="0"/>
  </r>
  <r>
    <s v="/ITMOD/EM_EM_START"/>
    <s v="itmeasyEAM SAP+EM: Starten des EM"/>
    <x v="2"/>
    <n v="14"/>
    <s v=""/>
    <x v="0"/>
    <x v="3"/>
  </r>
  <r>
    <s v="/ITMOD/EM_EM_STOP"/>
    <s v="itmeasyEAM SAP+EM: Beenden des EM"/>
    <x v="2"/>
    <n v="6"/>
    <s v=""/>
    <x v="0"/>
    <x v="3"/>
  </r>
  <r>
    <s v="/ITMOD/EM_EXPORT_TPL"/>
    <s v="SAP+EM: Export von geänderten TPL"/>
    <x v="2"/>
    <n v="2"/>
    <s v=""/>
    <x v="0"/>
    <x v="3"/>
  </r>
  <r>
    <s v="/ITMOD/EM_MONITOR"/>
    <s v="SAP+EM: Monitor der EM Daten"/>
    <x v="2"/>
    <s v=""/>
    <s v=""/>
    <x v="0"/>
    <x v="3"/>
  </r>
  <r>
    <s v="/ITMOD/EM_PRUEF"/>
    <s v="Prüfberichte anzeigen"/>
    <x v="2"/>
    <s v=""/>
    <s v=""/>
    <x v="0"/>
    <x v="3"/>
  </r>
  <r>
    <s v="/ITMOD/EM_PRUEF_INIT"/>
    <s v="SAP+EM: Import von Prüfberichtsnr."/>
    <x v="2"/>
    <s v=""/>
    <s v=""/>
    <x v="0"/>
    <x v="3"/>
  </r>
  <r>
    <s v="/ITMOD/EM_REQ_ARBTYP"/>
    <s v="SAP+EM: Import  von Gefährdungskl."/>
    <x v="2"/>
    <s v=""/>
    <s v=""/>
    <x v="0"/>
    <x v="3"/>
  </r>
  <r>
    <s v="/ITMOD/EM_REQ_DATES"/>
    <s v="SAP+EM: Import von Prüfterminen"/>
    <x v="2"/>
    <s v=""/>
    <s v=""/>
    <x v="0"/>
    <x v="3"/>
  </r>
  <r>
    <s v="/ITMOD/EM_REQ_DOCLNK"/>
    <s v="SAP+EM: Import von  Dokumenten"/>
    <x v="2"/>
    <s v=""/>
    <s v=""/>
    <x v="0"/>
    <x v="3"/>
  </r>
  <r>
    <s v="/ITMOD/EM_REQUEST_EQ"/>
    <s v="SAP+EM: Import von Arbeitsmitteln"/>
    <x v="2"/>
    <s v=""/>
    <s v=""/>
    <x v="0"/>
    <x v="3"/>
  </r>
  <r>
    <s v="/ITMOD/EM_UPLOAD_EQU"/>
    <s v="Übermittlung der neuen Equnr"/>
    <x v="2"/>
    <s v=""/>
    <s v=""/>
    <x v="0"/>
    <x v="3"/>
  </r>
  <r>
    <s v="/IWBEP/CACHE_CLEANUP"/>
    <s v=""/>
    <x v="3"/>
    <n v="30"/>
    <s v="DIALOG"/>
    <x v="0"/>
    <x v="0"/>
  </r>
  <r>
    <s v="/IWBEP/ERROR_LOG"/>
    <s v="SAP-Gateway-Backend-Fehlerprotokoll"/>
    <x v="3"/>
    <n v="225"/>
    <s v="DIALOG"/>
    <x v="0"/>
    <x v="0"/>
  </r>
  <r>
    <s v="/IWBEP/SB"/>
    <s v="SAP Gateway Service Builder"/>
    <x v="3"/>
    <s v=""/>
    <s v=""/>
    <x v="0"/>
    <x v="1"/>
  </r>
  <r>
    <s v="/IWFND/ERROR_LOG"/>
    <s v="Fehlerprotokoll von SAP Gateway"/>
    <x v="3"/>
    <n v="168"/>
    <s v=""/>
    <x v="0"/>
    <x v="0"/>
  </r>
  <r>
    <s v="/IWFND/MAINT_SERVICE"/>
    <s v="Services aktivieren und verwalten"/>
    <x v="3"/>
    <n v="830"/>
    <s v=""/>
    <x v="0"/>
    <x v="0"/>
  </r>
  <r>
    <s v="/KORA/CONFIG"/>
    <s v="Anwendungskonfiguration"/>
    <x v="4"/>
    <n v="46"/>
    <s v=""/>
    <x v="0"/>
    <x v="4"/>
  </r>
  <r>
    <s v="/KORA/CONFIG_FIORI"/>
    <s v="Konfiguration der Fiori Apps"/>
    <x v="4"/>
    <s v=""/>
    <s v=""/>
    <x v="0"/>
    <x v="4"/>
  </r>
  <r>
    <s v="/KORA/CONFIG_QUERY"/>
    <s v="Konfiguration der Auswertungen"/>
    <x v="4"/>
    <s v=""/>
    <s v=""/>
    <x v="0"/>
    <x v="4"/>
  </r>
  <r>
    <s v="/KORA/CUST"/>
    <s v="Korasoft Customizing"/>
    <x v="4"/>
    <n v="4"/>
    <s v=""/>
    <x v="0"/>
    <x v="4"/>
  </r>
  <r>
    <s v="/KORA/LICENSES"/>
    <s v="Korasoft Lizenzübersicht"/>
    <x v="4"/>
    <n v="636"/>
    <s v="DIALOG"/>
    <x v="0"/>
    <x v="4"/>
  </r>
  <r>
    <s v="/KORA/MOVE"/>
    <s v="Korasoft: Umzugsmanagement"/>
    <x v="4"/>
    <n v="94"/>
    <s v="DIALOG"/>
    <x v="0"/>
    <x v="0"/>
  </r>
  <r>
    <s v="/MRSS/IMG"/>
    <s v="Customizing von MRSS"/>
    <x v="2"/>
    <s v=""/>
    <s v=""/>
    <x v="0"/>
    <x v="0"/>
  </r>
  <r>
    <s v="/MRSS/PLBOGEN"/>
    <s v="nur für internen Gebrauch"/>
    <x v="2"/>
    <n v="18"/>
    <s v="DIALOG"/>
    <x v="0"/>
    <x v="5"/>
  </r>
  <r>
    <s v="/MRSS/PLBOORGSRV"/>
    <s v="Plantafel, allgemeiner Einstieg"/>
    <x v="2"/>
    <n v="70"/>
    <s v="DIALOG"/>
    <x v="0"/>
    <x v="0"/>
  </r>
  <r>
    <s v="/NA2/DCS"/>
    <s v="Natuvion - Data Conversion Server"/>
    <x v="5"/>
    <n v="895"/>
    <s v=""/>
    <x v="0"/>
    <x v="0"/>
  </r>
  <r>
    <s v="/NA2/SOPHIA"/>
    <s v="Natuvion SOPHIA"/>
    <x v="5"/>
    <n v="1402"/>
    <s v=""/>
    <x v="0"/>
    <x v="0"/>
  </r>
  <r>
    <s v="/NA2/SQL"/>
    <s v="Natuvion - SQL Query"/>
    <x v="5"/>
    <s v=""/>
    <s v=""/>
    <x v="0"/>
    <x v="1"/>
  </r>
  <r>
    <s v="/PBS/ABO"/>
    <s v="PBS archive data admin board"/>
    <x v="5"/>
    <s v=""/>
    <s v=""/>
    <x v="0"/>
    <x v="1"/>
  </r>
  <r>
    <s v="/PBS/AS04"/>
    <s v="Anlagenänderungen"/>
    <x v="5"/>
    <n v="16"/>
    <s v="DIALOG"/>
    <x v="0"/>
    <x v="0"/>
  </r>
  <r>
    <s v="/PBS/CCO_TRSTI"/>
    <s v="Bericht/Bericht-Schnittstelle"/>
    <x v="5"/>
    <n v="10"/>
    <s v=""/>
    <x v="0"/>
    <x v="0"/>
  </r>
  <r>
    <s v="/PBS/CCOI_ABO"/>
    <s v="Administration Board CCOI"/>
    <x v="5"/>
    <s v=""/>
    <s v=""/>
    <x v="0"/>
    <x v="1"/>
  </r>
  <r>
    <s v="/PBS/CCOPA10"/>
    <s v="Indiz. und  Admin.CCOPA"/>
    <x v="5"/>
    <n v="2739"/>
    <s v="DIALOG"/>
    <x v="0"/>
    <x v="0"/>
  </r>
  <r>
    <s v="/PBS/CCOT_ABO"/>
    <s v="Administration Board CCOT"/>
    <x v="5"/>
    <s v=""/>
    <s v=""/>
    <x v="0"/>
    <x v="1"/>
  </r>
  <r>
    <s v="/PBS/CCOT_C"/>
    <s v="Berichtsgruppe konvertieren"/>
    <x v="5"/>
    <n v="10"/>
    <s v=""/>
    <x v="0"/>
    <x v="0"/>
  </r>
  <r>
    <s v="/PBS/CCOT_E"/>
    <s v="Berichtsgruppe ausführen"/>
    <x v="5"/>
    <n v="10"/>
    <s v=""/>
    <x v="0"/>
    <x v="0"/>
  </r>
  <r>
    <s v="/PBS/CFI_FR06"/>
    <s v="Umsatzsteuervoranmeldung"/>
    <x v="5"/>
    <n v="2"/>
    <s v=""/>
    <x v="0"/>
    <x v="0"/>
  </r>
  <r>
    <s v="/PBS/CFI_FR39N"/>
    <s v="Tabelle / Tabellenpool extrahieren"/>
    <x v="5"/>
    <s v=""/>
    <s v=""/>
    <x v="0"/>
    <x v="1"/>
  </r>
  <r>
    <s v="/PBS/CFI_Y81N"/>
    <s v="Archive add on CFI(F) Indexverwalt."/>
    <x v="5"/>
    <n v="6"/>
    <s v="DIALOG"/>
    <x v="0"/>
    <x v="0"/>
  </r>
  <r>
    <s v="/PBS/CMM00"/>
    <s v="Archiv CMM Aufbau Einkaufsbelegindex"/>
    <x v="5"/>
    <n v="10"/>
    <s v="DIALOG"/>
    <x v="0"/>
    <x v="0"/>
  </r>
  <r>
    <s v="/PBS/CMM22"/>
    <s v="Bestellungen zu Lieferant, schnell"/>
    <x v="5"/>
    <n v="392"/>
    <s v="DIALOG"/>
    <x v="0"/>
    <x v="0"/>
  </r>
  <r>
    <s v="/PBS/COO_6L00"/>
    <s v="List: Orders"/>
    <x v="5"/>
    <n v="2"/>
    <s v="DIALOG"/>
    <x v="0"/>
    <x v="0"/>
  </r>
  <r>
    <s v="/PBS/COO_6L03"/>
    <s v="Liste: Ist/Plan/Obligo"/>
    <x v="5"/>
    <n v="32"/>
    <s v="DIALOG"/>
    <x v="0"/>
    <x v="0"/>
  </r>
  <r>
    <s v="/PBS/COO_6M00"/>
    <s v="Liste: Kostenarten nach Aufträgen"/>
    <x v="5"/>
    <n v="2"/>
    <s v="DIALOG"/>
    <x v="0"/>
    <x v="0"/>
  </r>
  <r>
    <s v="/PBS/COO_6M01"/>
    <s v="Liste: Aufträge nach Kostenarten"/>
    <x v="5"/>
    <n v="2"/>
    <s v="DIALOG"/>
    <x v="0"/>
    <x v="0"/>
  </r>
  <r>
    <s v="/PBS/COO_6O00"/>
    <s v="Auftrag: Ist/Plan/Abweichung"/>
    <x v="5"/>
    <n v="2850"/>
    <s v="DIALOG"/>
    <x v="0"/>
    <x v="0"/>
  </r>
  <r>
    <s v="/PBS/COO_6O04"/>
    <s v="Auftrag: Ist/Plan/Obligo"/>
    <x v="5"/>
    <n v="32"/>
    <s v="DIALOG"/>
    <x v="0"/>
    <x v="0"/>
  </r>
  <r>
    <s v="/PBS/COO_6O06"/>
    <s v="Auftrag: lfd. Periode/kumuliert"/>
    <x v="5"/>
    <n v="2020"/>
    <s v="DIALOG"/>
    <x v="0"/>
    <x v="0"/>
  </r>
  <r>
    <s v="/PBS/COO_6O08"/>
    <s v="Auftrag: Aufriß nach Partner"/>
    <x v="5"/>
    <n v="2"/>
    <s v="DIALOG"/>
    <x v="0"/>
    <x v="0"/>
  </r>
  <r>
    <s v="/PBS/COO_ABO"/>
    <s v="Administration Board COO"/>
    <x v="5"/>
    <s v=""/>
    <s v=""/>
    <x v="0"/>
    <x v="1"/>
  </r>
  <r>
    <s v="/PBS/COO_KOB2"/>
    <s v="Aufträge Einzelposten Obligo"/>
    <x v="5"/>
    <n v="23"/>
    <s v="DIALOG"/>
    <x v="0"/>
    <x v="0"/>
  </r>
  <r>
    <s v="/PBS/COOC"/>
    <s v="Berichtsgruppe konvertieren"/>
    <x v="5"/>
    <n v="320"/>
    <s v="DIALOG"/>
    <x v="0"/>
    <x v="0"/>
  </r>
  <r>
    <s v="/PBS/COOE"/>
    <s v="Berichtsgruppe ausführen"/>
    <x v="5"/>
    <s v=""/>
    <s v=""/>
    <x v="0"/>
    <x v="1"/>
  </r>
  <r>
    <s v="/PBS/F17"/>
    <s v="ABAB/4 Report: Saldenbesätigung Deb."/>
    <x v="5"/>
    <s v=""/>
    <s v=""/>
    <x v="0"/>
    <x v="1"/>
  </r>
  <r>
    <s v="/PBS/F27"/>
    <s v="Debitoren: Periodische Kontoauszüge"/>
    <x v="5"/>
    <n v="34"/>
    <s v="DIALOG"/>
    <x v="0"/>
    <x v="0"/>
  </r>
  <r>
    <s v="/PBS/FAGLL03"/>
    <s v="Einzelposten Sachkonten (neu)"/>
    <x v="5"/>
    <s v=""/>
    <s v=""/>
    <x v="0"/>
    <x v="1"/>
  </r>
  <r>
    <s v="/PBS/FB03"/>
    <s v="Beleg anzeigen"/>
    <x v="5"/>
    <n v="829"/>
    <s v="DIALOG"/>
    <x v="0"/>
    <x v="0"/>
  </r>
  <r>
    <s v="/PBS/FB04"/>
    <s v="Belegänderungen"/>
    <x v="5"/>
    <n v="2"/>
    <s v=""/>
    <x v="0"/>
    <x v="0"/>
  </r>
  <r>
    <s v="/PBS/FBD3"/>
    <s v="Dauerbuchung anzeigen"/>
    <x v="5"/>
    <n v="337"/>
    <s v="DIALOG"/>
    <x v="0"/>
    <x v="0"/>
  </r>
  <r>
    <s v="/PBS/FBL1N"/>
    <s v="Einzelposten Kreditoren"/>
    <x v="5"/>
    <n v="11257"/>
    <s v="DIALOG"/>
    <x v="0"/>
    <x v="0"/>
  </r>
  <r>
    <s v="/PBS/FBL3N"/>
    <s v="Einzelposten Sachkonten"/>
    <x v="5"/>
    <n v="14343"/>
    <s v="DIALOG"/>
    <x v="0"/>
    <x v="0"/>
  </r>
  <r>
    <s v="/PBS/FBL5N"/>
    <s v="Einzelposten Debitoren"/>
    <x v="5"/>
    <s v=""/>
    <s v=""/>
    <x v="0"/>
    <x v="1"/>
  </r>
  <r>
    <s v="/PBS/FBU3"/>
    <s v="Übergreifenden Beleg anzeigen"/>
    <x v="5"/>
    <n v="137"/>
    <s v=""/>
    <x v="0"/>
    <x v="0"/>
  </r>
  <r>
    <s v="/PBS/FD10N"/>
    <s v="Saldenanzeige Debitoren"/>
    <x v="5"/>
    <n v="3"/>
    <s v="DIALOG"/>
    <x v="0"/>
    <x v="0"/>
  </r>
  <r>
    <s v="/PBS/FK10N"/>
    <s v="Saldenanzeige Kreditoren"/>
    <x v="5"/>
    <n v="2"/>
    <s v="DIALOG"/>
    <x v="0"/>
    <x v="0"/>
  </r>
  <r>
    <s v="/PBS/FS04"/>
    <s v="Änderungen Sachkonto-Zentral"/>
    <x v="5"/>
    <n v="6"/>
    <s v=""/>
    <x v="0"/>
    <x v="0"/>
  </r>
  <r>
    <s v="/PBS/FS10N"/>
    <s v="Saldenanzeige"/>
    <x v="5"/>
    <n v="424"/>
    <s v="DIALOG"/>
    <x v="0"/>
    <x v="0"/>
  </r>
  <r>
    <s v="/PBS/IE03"/>
    <s v="Equipment anzeigen"/>
    <x v="5"/>
    <n v="4"/>
    <s v="DIALOG"/>
    <x v="0"/>
    <x v="0"/>
  </r>
  <r>
    <s v="/PBS/IL03"/>
    <s v="Techn.Platz anzeigen"/>
    <x v="5"/>
    <s v=""/>
    <s v=""/>
    <x v="0"/>
    <x v="1"/>
  </r>
  <r>
    <s v="/PBS/IW23"/>
    <s v="Anzeigen IH-Meldung"/>
    <x v="5"/>
    <n v="16636"/>
    <s v="DIALOG"/>
    <x v="0"/>
    <x v="0"/>
  </r>
  <r>
    <s v="/PBS/IW28"/>
    <s v="Meldungen ändern"/>
    <x v="5"/>
    <n v="23607"/>
    <s v="DIALOG"/>
    <x v="0"/>
    <x v="0"/>
  </r>
  <r>
    <s v="/PBS/IW33"/>
    <s v="Anzeigen IH-Auftrag"/>
    <x v="5"/>
    <n v="4679"/>
    <s v="DIALOG"/>
    <x v="0"/>
    <x v="0"/>
  </r>
  <r>
    <s v="/PBS/IW39"/>
    <s v="IH-Aufträge anzeigen"/>
    <x v="5"/>
    <n v="6730"/>
    <s v="DIALOG"/>
    <x v="0"/>
    <x v="0"/>
  </r>
  <r>
    <s v="/PBS/IW43"/>
    <s v="Anzeigen Rückmeldung IH-Aufträge"/>
    <x v="5"/>
    <n v="20"/>
    <s v=""/>
    <x v="0"/>
    <x v="0"/>
  </r>
  <r>
    <s v="/PBS/IW53"/>
    <s v="Anzeigen Servicemeldung"/>
    <x v="5"/>
    <n v="406"/>
    <s v="DIALOG"/>
    <x v="0"/>
    <x v="0"/>
  </r>
  <r>
    <s v="/PBS/IW59"/>
    <s v="Servicemeldungen anzeigen"/>
    <x v="5"/>
    <s v=""/>
    <s v=""/>
    <x v="0"/>
    <x v="1"/>
  </r>
  <r>
    <s v="/PBS/KB13N"/>
    <s v="Man. Umbuchung Kosten anzeigen"/>
    <x v="5"/>
    <n v="10"/>
    <s v=""/>
    <x v="0"/>
    <x v="0"/>
  </r>
  <r>
    <s v="/PBS/KB23N"/>
    <s v="Direkte Leistungsver. anzeigen"/>
    <x v="5"/>
    <n v="8"/>
    <s v=""/>
    <x v="0"/>
    <x v="0"/>
  </r>
  <r>
    <s v="/PBS/KB33N"/>
    <s v="Statist. Kennzahlen anzeigen"/>
    <x v="5"/>
    <n v="180"/>
    <s v="DIALOG"/>
    <x v="0"/>
    <x v="0"/>
  </r>
  <r>
    <s v="/PBS/KB43N"/>
    <s v="Man. Umbuchung Erlöse anzeigen"/>
    <x v="5"/>
    <n v="20"/>
    <s v=""/>
    <x v="0"/>
    <x v="0"/>
  </r>
  <r>
    <s v="/PBS/KB66"/>
    <s v="Umbuchung ILV anzeigen"/>
    <x v="5"/>
    <n v="10"/>
    <s v=""/>
    <x v="0"/>
    <x v="0"/>
  </r>
  <r>
    <s v="/PBS/KE24"/>
    <s v="Einzelpostenanzeige - Ist"/>
    <x v="5"/>
    <n v="323"/>
    <s v="DIALOG"/>
    <x v="0"/>
    <x v="0"/>
  </r>
  <r>
    <s v="/PBS/KE25"/>
    <s v="Einzelpostenanzeige - Plan"/>
    <x v="5"/>
    <n v="240"/>
    <s v="DIALOG"/>
    <x v="0"/>
    <x v="0"/>
  </r>
  <r>
    <s v="/PBS/KE30"/>
    <s v="Ergebnisbericht ausführen"/>
    <x v="5"/>
    <n v="2625"/>
    <s v="DIALOG"/>
    <x v="0"/>
    <x v="0"/>
  </r>
  <r>
    <s v="/PBS/KO03"/>
    <s v="Innenauftrag anzeigen"/>
    <x v="5"/>
    <n v="6146"/>
    <s v="DIALOG"/>
    <x v="0"/>
    <x v="0"/>
  </r>
  <r>
    <s v="/PBS/KOB1"/>
    <s v="Aufträge Einzelposten Ist"/>
    <x v="5"/>
    <n v="2265"/>
    <s v="DIALOG"/>
    <x v="0"/>
    <x v="0"/>
  </r>
  <r>
    <s v="/PBS/KOB8"/>
    <s v="Aufträge Einzelposten WIP-/ErgErm"/>
    <x v="5"/>
    <n v="2"/>
    <s v="DIALOG"/>
    <x v="0"/>
    <x v="0"/>
  </r>
  <r>
    <s v="/PBS/KOH3"/>
    <s v="Auftragsgruppe anzeigen"/>
    <x v="5"/>
    <n v="159"/>
    <s v="DIALOG"/>
    <x v="0"/>
    <x v="0"/>
  </r>
  <r>
    <s v="/PBS/KOK3"/>
    <s v="Sammelanzeige Innenaufträge"/>
    <x v="5"/>
    <n v="2"/>
    <s v="DIALOG"/>
    <x v="0"/>
    <x v="0"/>
  </r>
  <r>
    <s v="/PBS/KOK5"/>
    <s v="Stammdatenverzeichnis Innenaufträge"/>
    <x v="5"/>
    <n v="1066"/>
    <s v="DIALOG"/>
    <x v="0"/>
    <x v="0"/>
  </r>
  <r>
    <s v="/PBS/KSB1"/>
    <s v="Kostenstellen Einzelposten Ist"/>
    <x v="5"/>
    <n v="994"/>
    <s v="DIALOG"/>
    <x v="0"/>
    <x v="0"/>
  </r>
  <r>
    <s v="/PBS/KSB5"/>
    <s v="Kostenrechnungsbelege Istkosten"/>
    <x v="5"/>
    <s v=""/>
    <s v=""/>
    <x v="0"/>
    <x v="1"/>
  </r>
  <r>
    <s v="/PBS/KSBL"/>
    <s v="Kostenstellen: Planungsübersicht"/>
    <x v="5"/>
    <n v="6"/>
    <s v="DIALOG"/>
    <x v="0"/>
    <x v="0"/>
  </r>
  <r>
    <s v="/PBS/KSBP"/>
    <s v="Kostenstellen Einzelposten Plan"/>
    <x v="5"/>
    <s v=""/>
    <s v=""/>
    <x v="0"/>
    <x v="1"/>
  </r>
  <r>
    <s v="/PBS/MB03"/>
    <s v="Materialbeleg anzeigen"/>
    <x v="5"/>
    <n v="126"/>
    <s v="DIALOG"/>
    <x v="1"/>
    <x v="0"/>
  </r>
  <r>
    <s v="/PBS/MB51"/>
    <s v="Materialbelegliste"/>
    <x v="5"/>
    <n v="6968"/>
    <s v="DIALOG"/>
    <x v="1"/>
    <x v="0"/>
  </r>
  <r>
    <s v="/PBS/MB59"/>
    <s v="Materialbelegliste"/>
    <x v="5"/>
    <n v="2"/>
    <s v=""/>
    <x v="1"/>
    <x v="0"/>
  </r>
  <r>
    <s v="/PBS/MB5B"/>
    <s v="Bestände zum Buchungsdatum"/>
    <x v="5"/>
    <n v="50"/>
    <s v="DIALOG"/>
    <x v="1"/>
    <x v="0"/>
  </r>
  <r>
    <s v="/PBS/ME23N"/>
    <s v="Bestellung"/>
    <x v="5"/>
    <n v="14588"/>
    <s v="DIALOG"/>
    <x v="1"/>
    <x v="0"/>
  </r>
  <r>
    <s v="/PBS/ME2B"/>
    <s v="Bestellungen zur Bedarfsnummer"/>
    <x v="5"/>
    <n v="2"/>
    <s v=""/>
    <x v="1"/>
    <x v="0"/>
  </r>
  <r>
    <s v="/PBS/ME2C"/>
    <s v="Bestellungen zur Warengruppe"/>
    <x v="5"/>
    <n v="7422"/>
    <s v="DIALOG"/>
    <x v="1"/>
    <x v="0"/>
  </r>
  <r>
    <s v="/PBS/ME2K"/>
    <s v="Bestellungen zur Kontierung"/>
    <x v="5"/>
    <n v="14"/>
    <s v="DIALOG"/>
    <x v="1"/>
    <x v="0"/>
  </r>
  <r>
    <s v="/PBS/ME2L"/>
    <s v="Bestellungen zum Lieferant"/>
    <x v="5"/>
    <n v="15464"/>
    <s v="DIALOG"/>
    <x v="1"/>
    <x v="0"/>
  </r>
  <r>
    <s v="/PBS/ME2M"/>
    <s v="Bestellungen zum Material"/>
    <x v="5"/>
    <n v="1306"/>
    <s v="DIALOG"/>
    <x v="1"/>
    <x v="0"/>
  </r>
  <r>
    <s v="/PBS/ME2N"/>
    <s v="Bestellungen zur Bestellnummmer"/>
    <x v="5"/>
    <n v="1078"/>
    <s v="DIALOG"/>
    <x v="1"/>
    <x v="0"/>
  </r>
  <r>
    <s v="/PBS/ME33K"/>
    <s v="Kontrakt anzeigen DB + Archiv"/>
    <x v="5"/>
    <n v="614"/>
    <s v="DIALOG"/>
    <x v="1"/>
    <x v="0"/>
  </r>
  <r>
    <s v="/PBS/ME3C"/>
    <s v="Rahmenverträge zur Warengruppe"/>
    <x v="5"/>
    <s v=""/>
    <s v=""/>
    <x v="1"/>
    <x v="0"/>
  </r>
  <r>
    <s v="/PBS/ME3L"/>
    <s v="Rahmenverträge zum Lieferant"/>
    <x v="5"/>
    <n v="570"/>
    <s v="DIALOG"/>
    <x v="1"/>
    <x v="0"/>
  </r>
  <r>
    <s v="/PBS/ME3M"/>
    <s v="Rahmenverträge zum Material"/>
    <x v="5"/>
    <n v="3"/>
    <s v=""/>
    <x v="1"/>
    <x v="0"/>
  </r>
  <r>
    <s v="/PBS/ME3N"/>
    <s v="Rahmenverträge zur Vertragsnummer"/>
    <x v="5"/>
    <n v="157"/>
    <s v="DIALOG"/>
    <x v="1"/>
    <x v="0"/>
  </r>
  <r>
    <s v="/PBS/ME43"/>
    <s v="Anfrage anzeigen"/>
    <x v="5"/>
    <s v=""/>
    <s v=""/>
    <x v="1"/>
    <x v="0"/>
  </r>
  <r>
    <s v="/PBS/ME4L"/>
    <s v="Anfragen zum Lieferanten"/>
    <x v="5"/>
    <n v="9"/>
    <s v="DIALOG"/>
    <x v="1"/>
    <x v="0"/>
  </r>
  <r>
    <s v="/PBS/ME53"/>
    <s v="Bestellanforderung anzeigen"/>
    <x v="5"/>
    <s v=""/>
    <s v=""/>
    <x v="1"/>
    <x v="0"/>
  </r>
  <r>
    <s v="/PBS/ME53N"/>
    <s v="Bestellanforderung anzeigen"/>
    <x v="5"/>
    <n v="389"/>
    <s v="DIALOG"/>
    <x v="1"/>
    <x v="0"/>
  </r>
  <r>
    <s v="/PBS/ME5A"/>
    <s v="Listanzeige Bestellanforderungen"/>
    <x v="5"/>
    <n v="31"/>
    <s v="DIALOG"/>
    <x v="1"/>
    <x v="0"/>
  </r>
  <r>
    <s v="/PBS/ME80FN"/>
    <s v="Allgemeine Auswertungen (F)"/>
    <x v="5"/>
    <n v="438"/>
    <s v="DIALOG"/>
    <x v="1"/>
    <x v="0"/>
  </r>
  <r>
    <s v="/PBS/ME9F"/>
    <s v="Nachrichtenausgabe Bestellungen"/>
    <x v="5"/>
    <n v="58"/>
    <s v=""/>
    <x v="1"/>
    <x v="0"/>
  </r>
  <r>
    <s v="/PBS/MI03"/>
    <s v="Inventurbeleg anzeigen"/>
    <x v="5"/>
    <s v=""/>
    <s v=""/>
    <x v="1"/>
    <x v="0"/>
  </r>
  <r>
    <s v="/PBS/MIR4"/>
    <s v="Aufruf der MIRO - Status Ändern"/>
    <x v="5"/>
    <n v="1407"/>
    <s v="DIALOG"/>
    <x v="1"/>
    <x v="0"/>
  </r>
  <r>
    <s v="/PBS/MK04"/>
    <s v="Änderungen Kreditor (Einkauf)"/>
    <x v="5"/>
    <n v="2200"/>
    <s v="DIALOG"/>
    <x v="0"/>
    <x v="0"/>
  </r>
  <r>
    <s v="/PBS/MM03"/>
    <s v="Material &amp; anzeigen"/>
    <x v="5"/>
    <n v="4"/>
    <s v="DIALOG"/>
    <x v="1"/>
    <x v="0"/>
  </r>
  <r>
    <s v="/PBS/MM05"/>
    <s v="Änderungsbel. Material anzeigen CMT"/>
    <x v="5"/>
    <s v=""/>
    <s v=""/>
    <x v="1"/>
    <x v="0"/>
  </r>
  <r>
    <s v="/PBS/MM19"/>
    <s v="Material &amp; zum Stichtag anzeigen"/>
    <x v="5"/>
    <n v="2"/>
    <s v=""/>
    <x v="1"/>
    <x v="0"/>
  </r>
  <r>
    <s v="/PBS/MMBE"/>
    <s v="Bestandsübersicht"/>
    <x v="5"/>
    <n v="590"/>
    <s v="DIALOG"/>
    <x v="1"/>
    <x v="0"/>
  </r>
  <r>
    <s v="/PBS/MR03"/>
    <s v="Anzeige Rechnungsprüfungsbeleg"/>
    <x v="5"/>
    <n v="39"/>
    <s v="DIALOG"/>
    <x v="1"/>
    <x v="0"/>
  </r>
  <r>
    <s v="/PBS/MSC3N"/>
    <s v="Charge anzeigen"/>
    <x v="5"/>
    <s v=""/>
    <s v=""/>
    <x v="0"/>
    <x v="1"/>
  </r>
  <r>
    <s v="/PBS/OKOV"/>
    <s v="Selektionsvar. Innenaufträge"/>
    <x v="5"/>
    <n v="60"/>
    <s v="DIALOG"/>
    <x v="0"/>
    <x v="0"/>
  </r>
  <r>
    <s v="/PBS/UTIL_ACCESS_DOC"/>
    <s v="PBS Documentation Guide"/>
    <x v="5"/>
    <s v=""/>
    <s v=""/>
    <x v="0"/>
    <x v="1"/>
  </r>
  <r>
    <s v="/PBS/UTIL_VARI"/>
    <s v="Selektionsvarianten kopieren"/>
    <x v="5"/>
    <n v="10"/>
    <s v=""/>
    <x v="0"/>
    <x v="0"/>
  </r>
  <r>
    <s v="/PBS/UTIL_VERSION"/>
    <s v="Versionsinformationsdatei erzeugen"/>
    <x v="5"/>
    <s v=""/>
    <s v=""/>
    <x v="0"/>
    <x v="1"/>
  </r>
  <r>
    <s v="/PCO/ABCON"/>
    <s v="Abrechnungscontrolling"/>
    <x v="6"/>
    <n v="933539"/>
    <s v="DIALOG"/>
    <x v="0"/>
    <x v="0"/>
  </r>
  <r>
    <s v="/PCO/ABCON_STAT"/>
    <s v="P341 Abcon Statistik"/>
    <x v="6"/>
    <n v="561"/>
    <s v="DIALOG"/>
    <x v="0"/>
    <x v="6"/>
  </r>
  <r>
    <s v="/PCO/ABCONL"/>
    <s v="Abrechnungscontrolling live"/>
    <x v="6"/>
    <n v="114"/>
    <s v="DIALOG"/>
    <x v="0"/>
    <x v="7"/>
  </r>
  <r>
    <s v="/PCO/P340CUST"/>
    <s v="Customizing Baumstruktur"/>
    <x v="6"/>
    <n v="12"/>
    <s v="DIALOG"/>
    <x v="0"/>
    <x v="3"/>
  </r>
  <r>
    <s v="/PCO/P340SETFLAGS"/>
    <s v="Massenvererbung Statuskennzeichen"/>
    <x v="6"/>
    <n v="2"/>
    <s v="DIALOG"/>
    <x v="0"/>
    <x v="8"/>
  </r>
  <r>
    <s v="/PCO/P340SYST"/>
    <s v="P340: Customizing"/>
    <x v="6"/>
    <n v="6"/>
    <s v="DIALOG"/>
    <x v="0"/>
    <x v="3"/>
  </r>
  <r>
    <s v="/PCO/P340SYSTEXP"/>
    <s v="Customizing Systemeinstellungen"/>
    <x v="6"/>
    <n v="66"/>
    <s v="DIALOG"/>
    <x v="0"/>
    <x v="3"/>
  </r>
  <r>
    <s v="/SAST/A_COLLECT_MENU"/>
    <s v="Speichern des SAP Menüs"/>
    <x v="5"/>
    <n v="25"/>
    <s v="DIALOG"/>
    <x v="0"/>
    <x v="0"/>
  </r>
  <r>
    <s v="/SAST/A_LIST_AUTH_VA"/>
    <s v="Anzeige Berechtigungswerte"/>
    <x v="5"/>
    <n v="66"/>
    <s v="DIALOG"/>
    <x v="0"/>
    <x v="0"/>
  </r>
  <r>
    <s v="/SAST/A_ORGSET"/>
    <s v="Rollentool - ORGSet Pflege"/>
    <x v="5"/>
    <s v=""/>
    <s v=""/>
    <x v="0"/>
    <x v="1"/>
  </r>
  <r>
    <s v="/SAST/A_SU24_TAB_EXP"/>
    <s v="SU24 Transfertabelle exp."/>
    <x v="5"/>
    <n v="24"/>
    <s v="DIALOG"/>
    <x v="0"/>
    <x v="0"/>
  </r>
  <r>
    <s v="/SAST/A_SU24_TAB_IMP"/>
    <s v="SU24 Transfertabelle imp."/>
    <x v="5"/>
    <n v="48"/>
    <s v="DIALOG"/>
    <x v="0"/>
    <x v="0"/>
  </r>
  <r>
    <s v="/SAST/ABAPAUTH"/>
    <s v="Programme ohne Berecht.prüfung"/>
    <x v="5"/>
    <n v="12"/>
    <s v="DIALOG"/>
    <x v="0"/>
    <x v="0"/>
  </r>
  <r>
    <s v="/SAST/ABAPDEV"/>
    <s v="Übersicht ABAP Entwickler"/>
    <x v="5"/>
    <n v="72"/>
    <s v=""/>
    <x v="0"/>
    <x v="0"/>
  </r>
  <r>
    <s v="/SAST/ABAPKEY"/>
    <s v="Liste der Entwicklerschlüssel"/>
    <x v="5"/>
    <n v="818"/>
    <s v="DIALOG"/>
    <x v="0"/>
    <x v="0"/>
  </r>
  <r>
    <s v="/SAST/ABAPLOCAL"/>
    <s v="Liste lokaler Entwicklungsobjekte"/>
    <x v="5"/>
    <n v="24"/>
    <s v=""/>
    <x v="0"/>
    <x v="0"/>
  </r>
  <r>
    <s v="/SAST/ABAPSCAN"/>
    <s v="Scan auf kritische Statements"/>
    <x v="5"/>
    <n v="24"/>
    <s v="DIALOG"/>
    <x v="0"/>
    <x v="0"/>
  </r>
  <r>
    <s v="/SAST/ACTIONID"/>
    <s v="Pflege RisikoIDs Langtext"/>
    <x v="5"/>
    <n v="3246"/>
    <s v="DIALOG"/>
    <x v="0"/>
    <x v="0"/>
  </r>
  <r>
    <s v="/SAST/ADMGRP"/>
    <s v="Pflege Mitigationsgruppe"/>
    <x v="5"/>
    <n v="894"/>
    <s v="DIALOG"/>
    <x v="0"/>
    <x v="0"/>
  </r>
  <r>
    <s v="/SAST/ANALYSE_TABLES"/>
    <s v="Auswertung Tabellenprotokolle"/>
    <x v="5"/>
    <n v="7"/>
    <s v="DIALOG"/>
    <x v="0"/>
    <x v="0"/>
  </r>
  <r>
    <s v="/SAST/AP_ARCHIV_READ"/>
    <s v="Archiv Auditrun"/>
    <x v="5"/>
    <n v="18"/>
    <s v="DIALOG"/>
    <x v="0"/>
    <x v="0"/>
  </r>
  <r>
    <s v="/SAST/AUD_LIST"/>
    <s v="Übersicht Audit Zyklen"/>
    <x v="5"/>
    <s v=""/>
    <s v=""/>
    <x v="0"/>
    <x v="1"/>
  </r>
  <r>
    <s v="/SAST/AUD_PLAN"/>
    <s v="Pflege AuditplanID"/>
    <x v="5"/>
    <n v="4742"/>
    <s v="DIALOG"/>
    <x v="0"/>
    <x v="0"/>
  </r>
  <r>
    <s v="/SAST/AUD_PLAN_UPD"/>
    <s v="Automat. Update im Audit Plan"/>
    <x v="5"/>
    <s v=""/>
    <s v=""/>
    <x v="0"/>
    <x v="1"/>
  </r>
  <r>
    <s v="/SAST/AUD_START"/>
    <s v="Einplanung eines Audit Zyklus"/>
    <x v="5"/>
    <n v="16"/>
    <s v="DIALOG"/>
    <x v="0"/>
    <x v="0"/>
  </r>
  <r>
    <s v="/SAST/AUDGRP"/>
    <s v="Pflege Auditorengruppe"/>
    <x v="5"/>
    <n v="48"/>
    <s v="DIALOG"/>
    <x v="0"/>
    <x v="0"/>
  </r>
  <r>
    <s v="/SAST/AUDIT_RUNS_MON"/>
    <s v="Monitor Audit-Läufe"/>
    <x v="5"/>
    <n v="50"/>
    <s v=""/>
    <x v="0"/>
    <x v="0"/>
  </r>
  <r>
    <s v="/SAST/AUDIT_WORKLIST"/>
    <s v="Arbeitsvorrat"/>
    <x v="5"/>
    <s v=""/>
    <s v=""/>
    <x v="0"/>
    <x v="1"/>
  </r>
  <r>
    <s v="/SAST/AUDITOR"/>
    <s v="Pflege AuditorID"/>
    <x v="5"/>
    <n v="288"/>
    <s v="DIALOG"/>
    <x v="0"/>
    <x v="0"/>
  </r>
  <r>
    <s v="/SAST/AUTHCHK_EXCEL"/>
    <s v="Berechtigungsprüfung (Excel)"/>
    <x v="5"/>
    <s v=""/>
    <s v=""/>
    <x v="0"/>
    <x v="1"/>
  </r>
  <r>
    <s v="/SAST/CATALOG"/>
    <s v="Pflege Katalog"/>
    <x v="5"/>
    <n v="6"/>
    <s v=""/>
    <x v="0"/>
    <x v="0"/>
  </r>
  <r>
    <s v="/SAST/CHECK_LICENSE"/>
    <s v="Auswertung SAST Lizenzen"/>
    <x v="5"/>
    <s v=""/>
    <s v=""/>
    <x v="0"/>
    <x v="1"/>
  </r>
  <r>
    <s v="/SAST/CHECKGROUPS"/>
    <s v="Pflege logische Systemgruppen"/>
    <x v="5"/>
    <n v="108"/>
    <s v=""/>
    <x v="0"/>
    <x v="0"/>
  </r>
  <r>
    <s v="/SAST/CID_IMP_A_ARIB"/>
    <s v="Import Accounts aus Ariba"/>
    <x v="5"/>
    <n v="12"/>
    <s v="DIALOG"/>
    <x v="0"/>
    <x v="0"/>
  </r>
  <r>
    <s v="/SAST/CID_IMP_A_SAP"/>
    <s v="Import Accounts aus SAP"/>
    <x v="5"/>
    <s v=""/>
    <s v=""/>
    <x v="0"/>
    <x v="1"/>
  </r>
  <r>
    <s v="/SAST/CID_IMP_I_LDAP"/>
    <s v="Import Identitäten aus LDAP"/>
    <x v="5"/>
    <n v="180"/>
    <s v="DIALOG"/>
    <x v="0"/>
    <x v="0"/>
  </r>
  <r>
    <s v="/SAST/CID_LST_ACC"/>
    <s v="Anzeige der Accounts"/>
    <x v="5"/>
    <n v="5995"/>
    <s v="DIALOG"/>
    <x v="0"/>
    <x v="0"/>
  </r>
  <r>
    <s v="/SAST/CID_LST_ACC_RO"/>
    <s v="Anzeige der Rollen zum Account"/>
    <x v="5"/>
    <n v="360"/>
    <s v="DIALOG"/>
    <x v="0"/>
    <x v="0"/>
  </r>
  <r>
    <s v="/SAST/CID_LST_IDENTI"/>
    <s v="Anzeige der Identitäten"/>
    <x v="5"/>
    <n v="212"/>
    <s v="DIALOG"/>
    <x v="0"/>
    <x v="0"/>
  </r>
  <r>
    <s v="/SAST/CID_LST_ROLE"/>
    <s v="Anzeige der Rollen"/>
    <x v="5"/>
    <n v="252"/>
    <s v="DIALOG"/>
    <x v="0"/>
    <x v="0"/>
  </r>
  <r>
    <s v="/SAST/CID_LST_SYNC"/>
    <s v="Anzeige Änderungsprotokolle"/>
    <x v="5"/>
    <n v="60"/>
    <s v=""/>
    <x v="0"/>
    <x v="0"/>
  </r>
  <r>
    <s v="/SAST/CID_MAINT_SRC"/>
    <s v="Pflege Identity Datensource"/>
    <x v="5"/>
    <n v="36"/>
    <s v="DIALOG"/>
    <x v="0"/>
    <x v="0"/>
  </r>
  <r>
    <s v="/SAST/CONT_ORG"/>
    <s v="Pflege Risiko ORG-Einheiten"/>
    <x v="5"/>
    <n v="8"/>
    <s v="DIALOG"/>
    <x v="0"/>
    <x v="0"/>
  </r>
  <r>
    <s v="/SAST/CONT_USER"/>
    <s v="Pflege Risiko Verantwortliche"/>
    <x v="5"/>
    <n v="2"/>
    <s v="DIALOG"/>
    <x v="0"/>
    <x v="0"/>
  </r>
  <r>
    <s v="/SAST/CONTENT"/>
    <s v="Up-/Download Prüfregeln"/>
    <x v="5"/>
    <s v=""/>
    <s v=""/>
    <x v="0"/>
    <x v="1"/>
  </r>
  <r>
    <s v="/SAST/CONTENT_COMP"/>
    <s v="Pflege Content-Komponenten"/>
    <x v="5"/>
    <n v="2"/>
    <s v="DIALOG"/>
    <x v="0"/>
    <x v="0"/>
  </r>
  <r>
    <s v="/SAST/CONTENT_LOG"/>
    <s v="Protokoll der Datenübertragung"/>
    <x v="5"/>
    <s v=""/>
    <s v=""/>
    <x v="0"/>
    <x v="1"/>
  </r>
  <r>
    <s v="/SAST/CONTENT_VERS"/>
    <s v="Content Informationscenter"/>
    <x v="5"/>
    <n v="42"/>
    <s v="DIALOG"/>
    <x v="0"/>
    <x v="0"/>
  </r>
  <r>
    <s v="/SAST/CONTROL"/>
    <s v="Pflege KontrollID"/>
    <x v="5"/>
    <n v="128"/>
    <s v=""/>
    <x v="0"/>
    <x v="0"/>
  </r>
  <r>
    <s v="/SAST/CONTROL_DESIGN"/>
    <s v="Liste durchzuführenden Kontrollen"/>
    <x v="5"/>
    <s v=""/>
    <s v=""/>
    <x v="0"/>
    <x v="1"/>
  </r>
  <r>
    <s v="/SAST/CONTROL_REQ"/>
    <s v="Übersicht Kontrollanforder."/>
    <x v="5"/>
    <s v=""/>
    <s v=""/>
    <x v="0"/>
    <x v="1"/>
  </r>
  <r>
    <s v="/SAST/CR_AUTH"/>
    <s v="Pflege BerechtigungsID (krit.)"/>
    <x v="5"/>
    <n v="6726"/>
    <s v="DIALOG"/>
    <x v="0"/>
    <x v="0"/>
  </r>
  <r>
    <s v="/SAST/CR_COMB"/>
    <s v="Pflege krit. Kombinationen"/>
    <x v="5"/>
    <s v=""/>
    <s v=""/>
    <x v="0"/>
    <x v="1"/>
  </r>
  <r>
    <s v="/SAST/CRITOBJ"/>
    <s v="Pflege kritischer Objekte"/>
    <x v="5"/>
    <n v="12"/>
    <s v="DIALOG"/>
    <x v="0"/>
    <x v="0"/>
  </r>
  <r>
    <s v="/SAST/CRSYSTEMPARAM"/>
    <s v="Pflege krit. Systemparameter"/>
    <x v="5"/>
    <s v=""/>
    <s v=""/>
    <x v="0"/>
    <x v="1"/>
  </r>
  <r>
    <s v="/SAST/DBU"/>
    <s v="DB-Benutzer und Parameter"/>
    <x v="5"/>
    <n v="30"/>
    <s v="DIALOG"/>
    <x v="0"/>
    <x v="0"/>
  </r>
  <r>
    <s v="/SAST/DISTRIBUTE_MIT"/>
    <s v="Verteilung der Mitigation"/>
    <x v="5"/>
    <n v="2"/>
    <s v=""/>
    <x v="0"/>
    <x v="0"/>
  </r>
  <r>
    <s v="/SAST/DO_CHECK_LOG"/>
    <s v="SAST: Überprüfung der Logs"/>
    <x v="5"/>
    <n v="11040"/>
    <s v=""/>
    <x v="0"/>
    <x v="0"/>
  </r>
  <r>
    <s v="/SAST/DO_SETUP"/>
    <s v="SAST: Downl. Observer: Einstellungen"/>
    <x v="5"/>
    <n v="24"/>
    <s v=""/>
    <x v="0"/>
    <x v="0"/>
  </r>
  <r>
    <s v="/SAST/DO_START"/>
    <s v="SAST: Downl. Observer: Control Menu"/>
    <x v="5"/>
    <n v="48"/>
    <s v="DIALOG"/>
    <x v="0"/>
    <x v="0"/>
  </r>
  <r>
    <s v="/SAST/DOWNLOAD_ADMGP"/>
    <s v="Download Admin Gruppe"/>
    <x v="5"/>
    <s v=""/>
    <s v=""/>
    <x v="0"/>
    <x v="1"/>
  </r>
  <r>
    <s v="/SAST/DOWNLOAD_MIT_C"/>
    <s v="Download Mitigationseinträge"/>
    <x v="5"/>
    <n v="12"/>
    <s v=""/>
    <x v="0"/>
    <x v="0"/>
  </r>
  <r>
    <s v="/SAST/EMUSERID"/>
    <s v="Pflege EmergencyIDs"/>
    <x v="5"/>
    <n v="1132"/>
    <s v="DIALOG"/>
    <x v="0"/>
    <x v="0"/>
  </r>
  <r>
    <s v="/SAST/EXCEPT"/>
    <s v="Pflege Ausnahmen"/>
    <x v="5"/>
    <n v="48"/>
    <s v="DIALOG"/>
    <x v="0"/>
    <x v="0"/>
  </r>
  <r>
    <s v="/SAST/EXIT_USER"/>
    <s v="Deaktivierung SU01/PFCG User Exit"/>
    <x v="5"/>
    <n v="12"/>
    <s v="DIALOG"/>
    <x v="0"/>
    <x v="0"/>
  </r>
  <r>
    <s v="/SAST/EXPORT_IMPORT"/>
    <s v="Download-Upload SAST-Tabellen"/>
    <x v="5"/>
    <s v=""/>
    <s v=""/>
    <x v="0"/>
    <x v="1"/>
  </r>
  <r>
    <s v="/SAST/GET_CONFIG"/>
    <s v="Übernahme dezentraler Daten"/>
    <x v="5"/>
    <s v=""/>
    <s v=""/>
    <x v="0"/>
    <x v="1"/>
  </r>
  <r>
    <s v="/SAST/GET_SAME_SNC"/>
    <s v="Benutzer mit gleicher SNC"/>
    <x v="5"/>
    <n v="12"/>
    <s v="DIALOG"/>
    <x v="0"/>
    <x v="0"/>
  </r>
  <r>
    <s v="/SAST/GET_STAT_DATA"/>
    <s v="Hole Statistikdaten"/>
    <x v="5"/>
    <n v="48"/>
    <s v=""/>
    <x v="0"/>
    <x v="0"/>
  </r>
  <r>
    <s v="/SAST/GET_USER_DATA"/>
    <s v="Mandatenübergreif.Benutzerinfo"/>
    <x v="5"/>
    <n v="22"/>
    <s v="DIALOG"/>
    <x v="0"/>
    <x v="0"/>
  </r>
  <r>
    <s v="/SAST/GSETUP"/>
    <s v="Globales Setup"/>
    <x v="5"/>
    <n v="6"/>
    <s v="DIALOG"/>
    <x v="0"/>
    <x v="0"/>
  </r>
  <r>
    <s v="/SAST/HR_PROC_DATA"/>
    <s v="Übernahme HR Change Infos nach SAST"/>
    <x v="5"/>
    <s v=""/>
    <s v=""/>
    <x v="0"/>
    <x v="1"/>
  </r>
  <r>
    <s v="/SAST/LISTDB"/>
    <s v="Übersicht protokoll.Auswertung"/>
    <x v="5"/>
    <n v="140997"/>
    <s v="DIALOG"/>
    <x v="0"/>
    <x v="0"/>
  </r>
  <r>
    <s v="/SAST/LISTDB_USERTR"/>
    <s v="Übersicht Auswertungen AUM"/>
    <x v="5"/>
    <n v="52222"/>
    <s v="DIALOG"/>
    <x v="0"/>
    <x v="0"/>
  </r>
  <r>
    <s v="/SAST/LOCKUSER"/>
    <s v="Sperren inaktiver Benutzer"/>
    <x v="5"/>
    <n v="96"/>
    <s v="DIALOG"/>
    <x v="0"/>
    <x v="0"/>
  </r>
  <r>
    <s v="/SAST/LOGON"/>
    <s v="Anmeldung mit EmergencyID"/>
    <x v="5"/>
    <n v="8283"/>
    <s v="DIALOG"/>
    <x v="0"/>
    <x v="0"/>
  </r>
  <r>
    <s v="/SAST/MAINT_STANDIN"/>
    <s v="Pflege Vertreter (Auditor)"/>
    <x v="5"/>
    <n v="96"/>
    <s v="DIALOG"/>
    <x v="0"/>
    <x v="0"/>
  </r>
  <r>
    <s v="/SAST/MAINTAIN_CHECK"/>
    <s v="Checks Editor"/>
    <x v="5"/>
    <n v="582"/>
    <s v=""/>
    <x v="0"/>
    <x v="0"/>
  </r>
  <r>
    <s v="/SAST/MATR_CRIT_AUTH"/>
    <s v="Kritische Berecht. SoD-Matrix"/>
    <x v="5"/>
    <n v="1582"/>
    <s v="DIALOG"/>
    <x v="0"/>
    <x v="0"/>
  </r>
  <r>
    <s v="/SAST/MATR_CRIT_PROF"/>
    <s v="Krit. Berecht. SoD-Matr Rolle/Prof"/>
    <x v="5"/>
    <n v="123"/>
    <s v=""/>
    <x v="0"/>
    <x v="0"/>
  </r>
  <r>
    <s v="/SAST/MATR_SYSTEM"/>
    <s v="SoD Prüfung Systemübergreif."/>
    <x v="5"/>
    <n v="4"/>
    <s v="DIALOG"/>
    <x v="0"/>
    <x v="0"/>
  </r>
  <r>
    <s v="/SAST/MITIGATION"/>
    <s v="Pflege Mitigation"/>
    <x v="5"/>
    <n v="3926"/>
    <s v="DIALOG"/>
    <x v="0"/>
    <x v="0"/>
  </r>
  <r>
    <s v="/SAST/MR_SETUP"/>
    <s v="Management Reports Setup"/>
    <x v="5"/>
    <s v=""/>
    <s v=""/>
    <x v="0"/>
    <x v="1"/>
  </r>
  <r>
    <s v="/SAST/NAMESPACES"/>
    <s v="Pflege Kundennamensräume"/>
    <x v="5"/>
    <n v="16"/>
    <s v=""/>
    <x v="0"/>
    <x v="0"/>
  </r>
  <r>
    <s v="/SAST/NETWEAVER"/>
    <s v="ICF Services und Parameter"/>
    <x v="5"/>
    <n v="330"/>
    <s v=""/>
    <x v="0"/>
    <x v="0"/>
  </r>
  <r>
    <s v="/SAST/NETWEAVER_RFC"/>
    <s v="Übersicht ICF-Konfiguration"/>
    <x v="5"/>
    <n v="2"/>
    <s v=""/>
    <x v="0"/>
    <x v="0"/>
  </r>
  <r>
    <s v="/SAST/OBJECT_KEYS"/>
    <s v="Liste der Objektschlüssel"/>
    <x v="5"/>
    <s v=""/>
    <s v=""/>
    <x v="0"/>
    <x v="1"/>
  </r>
  <r>
    <s v="/SAST/ORGLEVEL"/>
    <s v="Pflege OrglevelID"/>
    <x v="5"/>
    <n v="312"/>
    <s v="DIALOG"/>
    <x v="0"/>
    <x v="0"/>
  </r>
  <r>
    <s v="/SAST/OSSNOTE"/>
    <s v="Pflege OSS-Notes"/>
    <x v="5"/>
    <n v="14"/>
    <s v="DIALOG"/>
    <x v="0"/>
    <x v="0"/>
  </r>
  <r>
    <s v="/SAST/PATTERN"/>
    <s v="Pflege krit. Statements"/>
    <x v="5"/>
    <s v=""/>
    <s v=""/>
    <x v="0"/>
    <x v="1"/>
  </r>
  <r>
    <s v="/SAST/POL_DISTRIBUTE"/>
    <s v="Verteilen der Policy"/>
    <x v="5"/>
    <n v="408"/>
    <s v="DIALOG"/>
    <x v="0"/>
    <x v="0"/>
  </r>
  <r>
    <s v="/SAST/POL_UPLOAD"/>
    <s v="Upload Policy"/>
    <x v="5"/>
    <n v="108"/>
    <s v="DIALOG"/>
    <x v="0"/>
    <x v="0"/>
  </r>
  <r>
    <s v="/SAST/POLICY"/>
    <s v="Policy Editor"/>
    <x v="5"/>
    <n v="1260"/>
    <s v="DIALOG"/>
    <x v="0"/>
    <x v="0"/>
  </r>
  <r>
    <s v="/SAST/PROCESS"/>
    <s v="Pflege ProzessID (Geschäftsp.)"/>
    <x v="5"/>
    <n v="1552"/>
    <s v="DIALOG"/>
    <x v="0"/>
    <x v="0"/>
  </r>
  <r>
    <s v="/SAST/PROCESSGRP"/>
    <s v="Pflege KonfliktIDs"/>
    <x v="5"/>
    <n v="347"/>
    <s v="DIALOG"/>
    <x v="0"/>
    <x v="0"/>
  </r>
  <r>
    <s v="/SAST/PROF_CRIT_AUTH"/>
    <s v="Krit. Berecht. Rollen/Profile"/>
    <x v="5"/>
    <n v="150"/>
    <s v="DIALOG"/>
    <x v="0"/>
    <x v="0"/>
  </r>
  <r>
    <s v="/SAST/RA_ANALYSE_CON"/>
    <s v="Auswertung Systemverbindungen"/>
    <x v="5"/>
    <n v="445"/>
    <s v="DIALOG"/>
    <x v="0"/>
    <x v="0"/>
  </r>
  <r>
    <s v="/SAST/RA_ANALYSE_GW"/>
    <s v="Auswertung GW Logs"/>
    <x v="5"/>
    <n v="18"/>
    <s v="DIALOG"/>
    <x v="0"/>
    <x v="0"/>
  </r>
  <r>
    <s v="/SAST/RA_ANALYSE_RFC"/>
    <s v="Auswertung RFC Nutzung Inbound"/>
    <x v="5"/>
    <n v="333"/>
    <s v="DIALOG"/>
    <x v="0"/>
    <x v="0"/>
  </r>
  <r>
    <s v="/SAST/RA_CREATE_GW_S"/>
    <s v="Secinfo/Reginfo/Prxyinfo generieren"/>
    <x v="5"/>
    <n v="20"/>
    <s v="DIALOG"/>
    <x v="0"/>
    <x v="0"/>
  </r>
  <r>
    <s v="/SAST/RA_EXPORT_CCMS"/>
    <s v="Export CCMS Statistiken"/>
    <x v="5"/>
    <n v="2"/>
    <s v="DIALOG"/>
    <x v="0"/>
    <x v="0"/>
  </r>
  <r>
    <s v="/SAST/RA_GW_DEL_TAB"/>
    <s v="Löschung Statustabellen GW Files"/>
    <x v="5"/>
    <n v="2"/>
    <s v="DIALOG"/>
    <x v="0"/>
    <x v="0"/>
  </r>
  <r>
    <s v="/SAST/RA_GW_GET_DIR"/>
    <s v="Übersicht der GW Dateinamen"/>
    <x v="5"/>
    <n v="76"/>
    <s v="DIALOG"/>
    <x v="0"/>
    <x v="0"/>
  </r>
  <r>
    <s v="/SAST/RA_GW_GET_PARA"/>
    <s v="Gateway LoggingParam. auslesen"/>
    <x v="5"/>
    <n v="48"/>
    <s v="DIALOG"/>
    <x v="0"/>
    <x v="0"/>
  </r>
  <r>
    <s v="/SAST/RA_GW_SHOW_LOG"/>
    <s v="Anzeige GW Logs"/>
    <x v="5"/>
    <n v="24"/>
    <s v="DIALOG"/>
    <x v="0"/>
    <x v="0"/>
  </r>
  <r>
    <s v="/SAST/RA_LIST"/>
    <s v="Anzeige Ergebnisse"/>
    <x v="5"/>
    <n v="766"/>
    <s v="DIALOG"/>
    <x v="0"/>
    <x v="0"/>
  </r>
  <r>
    <s v="/SAST/RA_REMOTE_RFC"/>
    <s v="Anzeige der Remote-RFCDES"/>
    <x v="5"/>
    <n v="336"/>
    <s v="DIALOG"/>
    <x v="0"/>
    <x v="0"/>
  </r>
  <r>
    <s v="/SAST/RA_SECINFO"/>
    <s v="Anzeige Secinfo/Reginfo/Prxyinfo"/>
    <x v="5"/>
    <n v="194"/>
    <s v="DIALOG"/>
    <x v="0"/>
    <x v="0"/>
  </r>
  <r>
    <s v="/SAST/RA_SETUP"/>
    <s v="Setup"/>
    <x v="5"/>
    <n v="4"/>
    <s v="DIALOG"/>
    <x v="0"/>
    <x v="0"/>
  </r>
  <r>
    <s v="/SAST/RA_ST03N_PARAM"/>
    <s v="ST03N Parameter"/>
    <x v="5"/>
    <n v="27"/>
    <s v="DIALOG"/>
    <x v="0"/>
    <x v="0"/>
  </r>
  <r>
    <s v="/SAST/RA_START"/>
    <s v="SAST IFM: Startmenü"/>
    <x v="5"/>
    <n v="2"/>
    <s v="DIALOG"/>
    <x v="0"/>
    <x v="0"/>
  </r>
  <r>
    <s v="/SAST/RA_TRACE_DELE"/>
    <s v="Trace Daten löschen"/>
    <x v="5"/>
    <n v="38"/>
    <s v="DIALOG"/>
    <x v="0"/>
    <x v="0"/>
  </r>
  <r>
    <s v="/SAST/RA_TRACE_INFO"/>
    <s v="Trace Status Info je System"/>
    <x v="5"/>
    <n v="54"/>
    <s v="DIALOG"/>
    <x v="0"/>
    <x v="0"/>
  </r>
  <r>
    <s v="/SAST/RA_TRACE_OFF"/>
    <s v="Berechtigungstrace deaktivieren"/>
    <x v="5"/>
    <n v="51"/>
    <s v="DIALOG"/>
    <x v="0"/>
    <x v="0"/>
  </r>
  <r>
    <s v="/SAST/RA_TRACE_ON"/>
    <s v="Berechtigungstrace aktivieren"/>
    <x v="5"/>
    <n v="80"/>
    <s v="DIALOG"/>
    <x v="0"/>
    <x v="0"/>
  </r>
  <r>
    <s v="/SAST/RA_TRACE_SHOW"/>
    <s v="ST01 Langzeittrace anzeigen"/>
    <x v="5"/>
    <n v="2"/>
    <s v="DIALOG"/>
    <x v="0"/>
    <x v="0"/>
  </r>
  <r>
    <s v="/SAST/RA_TRACE_START"/>
    <s v="Tracekollektor remote starten"/>
    <x v="5"/>
    <n v="807536"/>
    <s v="DIALOG"/>
    <x v="0"/>
    <x v="0"/>
  </r>
  <r>
    <s v="/SAST/RA_TRACE_STATU"/>
    <s v="Trace Status je User anzeigen"/>
    <x v="5"/>
    <n v="303"/>
    <s v="DIALOG"/>
    <x v="0"/>
    <x v="0"/>
  </r>
  <r>
    <s v="/SAST/RA_UNLOCK_RFC"/>
    <s v="Löschen SM59 Editorsperre"/>
    <x v="5"/>
    <s v=""/>
    <s v=""/>
    <x v="0"/>
    <x v="1"/>
  </r>
  <r>
    <s v="/SAST/REPORTING_ID"/>
    <s v="Übersicht ReportingID"/>
    <x v="5"/>
    <s v=""/>
    <s v=""/>
    <x v="0"/>
    <x v="1"/>
  </r>
  <r>
    <s v="/SAST/ROP_START"/>
    <s v="Startmenü"/>
    <x v="5"/>
    <n v="23"/>
    <s v="DIALOG"/>
    <x v="0"/>
    <x v="0"/>
  </r>
  <r>
    <s v="/SAST/RT_CONFIGCHECK"/>
    <s v="Prüfung Konfiguration"/>
    <x v="5"/>
    <s v=""/>
    <s v=""/>
    <x v="0"/>
    <x v="1"/>
  </r>
  <r>
    <s v="/SAST/RT_FALLBACK_UC"/>
    <s v="Anlegen von Fallback User"/>
    <x v="5"/>
    <s v=""/>
    <s v=""/>
    <x v="0"/>
    <x v="1"/>
  </r>
  <r>
    <s v="/SAST/RT_FALLBACK_UR"/>
    <s v="Anfordern Fallback Benutzer"/>
    <x v="5"/>
    <n v="12"/>
    <s v="DIALOG"/>
    <x v="0"/>
    <x v="0"/>
  </r>
  <r>
    <s v="/SAST/RT_FALLBACK_US"/>
    <s v="Fallback Benutzer Sessions"/>
    <x v="5"/>
    <s v=""/>
    <s v=""/>
    <x v="0"/>
    <x v="1"/>
  </r>
  <r>
    <s v="/SAST/RT_FALLBACK_UU"/>
    <s v="Pflege Fallback Benutzer"/>
    <x v="5"/>
    <n v="72"/>
    <s v="DIALOG"/>
    <x v="0"/>
    <x v="0"/>
  </r>
  <r>
    <s v="/SAST/RT_PROJECT"/>
    <s v="SGM Projekte verwalten"/>
    <x v="5"/>
    <n v="24"/>
    <s v="DIALOG"/>
    <x v="0"/>
    <x v="0"/>
  </r>
  <r>
    <s v="/SAST/RT_ROLE_BEND"/>
    <s v="Fiori Backend Rollen erzeugen"/>
    <x v="5"/>
    <n v="60"/>
    <s v="DIALOG"/>
    <x v="0"/>
    <x v="0"/>
  </r>
  <r>
    <s v="/SAST/RT_ROLE_FEND"/>
    <s v="Fiori Frontend Rollen erzeugen"/>
    <x v="5"/>
    <n v="36"/>
    <s v="DIALOG"/>
    <x v="0"/>
    <x v="0"/>
  </r>
  <r>
    <s v="/SAST/RT_ROLE_TRACE"/>
    <s v="Rolle aus Tracedaten erz."/>
    <x v="5"/>
    <n v="12"/>
    <s v="DIALOG"/>
    <x v="0"/>
    <x v="0"/>
  </r>
  <r>
    <s v="/SAST/RT_SETUP"/>
    <s v="Setup Rollen Tool"/>
    <x v="5"/>
    <s v=""/>
    <s v=""/>
    <x v="0"/>
    <x v="1"/>
  </r>
  <r>
    <s v="/SAST/RT_START"/>
    <s v="SAST SGM: Startmenü"/>
    <x v="5"/>
    <n v="12"/>
    <s v="DIALOG"/>
    <x v="0"/>
    <x v="0"/>
  </r>
  <r>
    <s v="/SAST/RT_TESTUSER_C"/>
    <s v="Test Benutzer erstellen"/>
    <x v="5"/>
    <n v="12"/>
    <s v="DIALOG"/>
    <x v="0"/>
    <x v="0"/>
  </r>
  <r>
    <s v="/SAST/SAVELOG"/>
    <s v="Sicherung Session-Audit Trails"/>
    <x v="5"/>
    <s v=""/>
    <s v=""/>
    <x v="0"/>
    <x v="1"/>
  </r>
  <r>
    <s v="/SAST/SESSIONLOG"/>
    <s v="Auswertung Session-Audit Log"/>
    <x v="5"/>
    <n v="19313"/>
    <s v="DIALOG"/>
    <x v="0"/>
    <x v="0"/>
  </r>
  <r>
    <s v="/SAST/SET_AUTH_MODE"/>
    <s v="Modus Berechtigungsprüfung"/>
    <x v="5"/>
    <s v=""/>
    <s v=""/>
    <x v="0"/>
    <x v="1"/>
  </r>
  <r>
    <s v="/SAST/SETUP"/>
    <s v="Setup"/>
    <x v="5"/>
    <n v="4"/>
    <s v="DIALOG"/>
    <x v="0"/>
    <x v="0"/>
  </r>
  <r>
    <s v="/SAST/SIM_AGGREGATOR"/>
    <s v="Erzeugung komplexer Events"/>
    <x v="5"/>
    <n v="2"/>
    <s v=""/>
    <x v="0"/>
    <x v="0"/>
  </r>
  <r>
    <s v="/SAST/SIM_COLL_CENTR"/>
    <s v="Globalen Kollektor starten"/>
    <x v="5"/>
    <n v="13"/>
    <s v="DIALOG"/>
    <x v="0"/>
    <x v="0"/>
  </r>
  <r>
    <s v="/SAST/SIM_COLL_CONN"/>
    <s v="SAST SR: Connector"/>
    <x v="5"/>
    <n v="24"/>
    <s v="DIALOG"/>
    <x v="0"/>
    <x v="0"/>
  </r>
  <r>
    <s v="/SAST/SIM_COLL_LOCAL"/>
    <s v="Lokalen Kollektor starten"/>
    <x v="5"/>
    <s v=""/>
    <s v=""/>
    <x v="0"/>
    <x v="1"/>
  </r>
  <r>
    <s v="/SAST/SIM_COLL_STAT"/>
    <s v="Kollektorstatus anzeigen"/>
    <x v="5"/>
    <n v="368"/>
    <s v="DIALOG"/>
    <x v="0"/>
    <x v="0"/>
  </r>
  <r>
    <s v="/SAST/SIM_CONTENT"/>
    <s v="Regel anzeigen"/>
    <x v="5"/>
    <n v="138"/>
    <s v="DIALOG"/>
    <x v="0"/>
    <x v="0"/>
  </r>
  <r>
    <s v="/SAST/SIM_DELETE_LOG"/>
    <s v="Selektives löschen von Logs"/>
    <x v="5"/>
    <s v=""/>
    <s v=""/>
    <x v="0"/>
    <x v="1"/>
  </r>
  <r>
    <s v="/SAST/SIM_DIST_SETUP"/>
    <s v="Konfiguration verteilen"/>
    <x v="5"/>
    <n v="345"/>
    <s v="DIALOG"/>
    <x v="0"/>
    <x v="0"/>
  </r>
  <r>
    <s v="/SAST/SIM_DOWNLOAD"/>
    <s v="Regel herunterladen"/>
    <x v="5"/>
    <s v=""/>
    <s v=""/>
    <x v="0"/>
    <x v="1"/>
  </r>
  <r>
    <s v="/SAST/SIM_DYN_FILTER"/>
    <s v="SAST SR: Pflege dynamischer Filter"/>
    <x v="5"/>
    <n v="171"/>
    <s v="DIALOG"/>
    <x v="0"/>
    <x v="0"/>
  </r>
  <r>
    <s v="/SAST/SIM_EVENTS"/>
    <s v="EventID pflegen"/>
    <x v="5"/>
    <n v="2197"/>
    <s v="DIALOG"/>
    <x v="0"/>
    <x v="0"/>
  </r>
  <r>
    <s v="/SAST/SIM_GET_USER"/>
    <s v="Auslesen Benutzerdaten per RFC"/>
    <x v="5"/>
    <n v="24"/>
    <s v="DIALOG"/>
    <x v="0"/>
    <x v="0"/>
  </r>
  <r>
    <s v="/SAST/SIM_INCIDENTS"/>
    <s v="Incident Monitor"/>
    <x v="5"/>
    <n v="2777"/>
    <s v="DIALOG"/>
    <x v="0"/>
    <x v="0"/>
  </r>
  <r>
    <s v="/SAST/SIM_MAINT_RULE"/>
    <s v="Pflege komplexer Regeln"/>
    <x v="5"/>
    <n v="618"/>
    <s v="DIALOG"/>
    <x v="0"/>
    <x v="0"/>
  </r>
  <r>
    <s v="/SAST/SIM_MONITOR"/>
    <s v="Event Monitor"/>
    <x v="5"/>
    <n v="28080"/>
    <s v="DIALOG"/>
    <x v="0"/>
    <x v="0"/>
  </r>
  <r>
    <s v="/SAST/SIM_SETUP"/>
    <s v="SSR Setup pflegen"/>
    <x v="5"/>
    <n v="161"/>
    <s v="DIALOG"/>
    <x v="0"/>
    <x v="0"/>
  </r>
  <r>
    <s v="/SAST/SIM_SIEM_EXP"/>
    <s v="Export von ermittelten Logs"/>
    <x v="5"/>
    <n v="12"/>
    <s v="DIALOG"/>
    <x v="0"/>
    <x v="0"/>
  </r>
  <r>
    <s v="/SAST/SIM_SOURCES"/>
    <s v="DatenquellenID pflegen"/>
    <x v="5"/>
    <n v="7329"/>
    <s v="DIALOG"/>
    <x v="0"/>
    <x v="0"/>
  </r>
  <r>
    <s v="/SAST/SIM_START"/>
    <s v="SAST SSR: Startmenü"/>
    <x v="5"/>
    <n v="4204"/>
    <s v="DIALOG"/>
    <x v="0"/>
    <x v="0"/>
  </r>
  <r>
    <s v="/SAST/SIM_SUPP_INFO"/>
    <s v="Support Info anzeigen"/>
    <x v="5"/>
    <n v="490"/>
    <s v="DIALOG"/>
    <x v="0"/>
    <x v="0"/>
  </r>
  <r>
    <s v="/SAST/SIM_SYS_STAT"/>
    <s v="Systemstatus-Übersicht"/>
    <x v="5"/>
    <n v="218"/>
    <s v="DIALOG"/>
    <x v="0"/>
    <x v="0"/>
  </r>
  <r>
    <s v="/SAST/SIM_SYSGROUPS"/>
    <s v="SystemgruppeID pflegen"/>
    <x v="5"/>
    <n v="36"/>
    <s v="DIALOG"/>
    <x v="0"/>
    <x v="0"/>
  </r>
  <r>
    <s v="/SAST/SIM_SYSTEMS"/>
    <s v="SystemID pflegen"/>
    <x v="5"/>
    <n v="111"/>
    <s v="DIALOG"/>
    <x v="0"/>
    <x v="0"/>
  </r>
  <r>
    <s v="/SAST/SIM_UP_CONTENT"/>
    <s v="Upload neuen Contents"/>
    <x v="5"/>
    <s v=""/>
    <s v=""/>
    <x v="0"/>
    <x v="1"/>
  </r>
  <r>
    <s v="/SAST/SIM_UPLOAD"/>
    <s v="Regeln hochladen"/>
    <x v="5"/>
    <n v="1"/>
    <s v=""/>
    <x v="0"/>
    <x v="0"/>
  </r>
  <r>
    <s v="/SAST/SIMUCHECK_USER"/>
    <s v="Simulationscheck Benutzer"/>
    <x v="5"/>
    <n v="12"/>
    <s v="DIALOG"/>
    <x v="0"/>
    <x v="0"/>
  </r>
  <r>
    <s v="/SAST/SOD_MATRIX"/>
    <s v="Pflege SoD-Matrix"/>
    <x v="5"/>
    <n v="272"/>
    <s v="DIALOG"/>
    <x v="0"/>
    <x v="0"/>
  </r>
  <r>
    <s v="/SAST/SOD_MATRIX_SYS"/>
    <s v="SoD Matrix - systemübergreif."/>
    <x v="5"/>
    <s v=""/>
    <s v=""/>
    <x v="0"/>
    <x v="1"/>
  </r>
  <r>
    <s v="/SAST/SPUSER"/>
    <s v="Pflege SpecialID (pass. Überw.)"/>
    <x v="5"/>
    <n v="360"/>
    <s v="DIALOG"/>
    <x v="0"/>
    <x v="0"/>
  </r>
  <r>
    <s v="/SAST/SSR"/>
    <s v="Genehmigung Session-Request"/>
    <x v="5"/>
    <n v="389"/>
    <s v="DIALOG"/>
    <x v="0"/>
    <x v="0"/>
  </r>
  <r>
    <s v="/SAST/START"/>
    <s v="SAST Control Center: Startmenü"/>
    <x v="5"/>
    <n v="1"/>
    <s v="DIALOG"/>
    <x v="0"/>
    <x v="0"/>
  </r>
  <r>
    <s v="/SAST/START_LICENSE"/>
    <s v="Zentrale Lizenzverwaltung"/>
    <x v="5"/>
    <n v="626"/>
    <s v="DIALOG"/>
    <x v="0"/>
    <x v="0"/>
  </r>
  <r>
    <s v="/SAST/STD_PROFS"/>
    <s v="Pflege kritische STD. Profile"/>
    <x v="5"/>
    <s v=""/>
    <s v=""/>
    <x v="0"/>
    <x v="1"/>
  </r>
  <r>
    <s v="/SAST/SUPPORTINFO"/>
    <s v="Anzeige Support Infos"/>
    <x v="5"/>
    <n v="26"/>
    <s v="DIALOG"/>
    <x v="0"/>
    <x v="0"/>
  </r>
  <r>
    <s v="/SAST/SUSER"/>
    <s v="Zuordn. SAP-User - EmergencyID"/>
    <x v="5"/>
    <n v="1032"/>
    <s v="DIALOG"/>
    <x v="0"/>
    <x v="0"/>
  </r>
  <r>
    <s v="/SAST/SYSGROUP"/>
    <s v="Pflege Systemgruppe/-verbund"/>
    <x v="5"/>
    <n v="40"/>
    <s v=""/>
    <x v="0"/>
    <x v="0"/>
  </r>
  <r>
    <s v="/SAST/SYSPARAMS"/>
    <s v="Liste kritische RZ10-Parameter"/>
    <x v="5"/>
    <n v="1041"/>
    <s v="DIALOG"/>
    <x v="0"/>
    <x v="0"/>
  </r>
  <r>
    <s v="/SAST/SYSTEM"/>
    <s v="Pflege Systeme"/>
    <x v="5"/>
    <n v="2449"/>
    <s v="DIALOG"/>
    <x v="0"/>
    <x v="0"/>
  </r>
  <r>
    <s v="/SAST/TMS_AUDIT"/>
    <s v="Audit von Transporten"/>
    <x v="5"/>
    <s v=""/>
    <s v=""/>
    <x v="0"/>
    <x v="1"/>
  </r>
  <r>
    <s v="/SAST/TOKEN_LOGS"/>
    <s v="SAST: Anzeige der Token Protokolle"/>
    <x v="5"/>
    <s v=""/>
    <s v=""/>
    <x v="0"/>
    <x v="1"/>
  </r>
  <r>
    <s v="/SAST/TSE"/>
    <s v="Technical Security Analyse"/>
    <x v="5"/>
    <n v="607"/>
    <s v="DIALOG"/>
    <x v="0"/>
    <x v="0"/>
  </r>
  <r>
    <s v="/SAST/UPDATE_ADMINGR"/>
    <s v="Aktualisiere AdminGruppen-Zuordnung"/>
    <x v="5"/>
    <s v=""/>
    <s v=""/>
    <x v="0"/>
    <x v="1"/>
  </r>
  <r>
    <s v="/SAST/UPLOAD_MIT_CON"/>
    <s v="Upload Mitigationseinträge"/>
    <x v="5"/>
    <s v=""/>
    <s v=""/>
    <x v="0"/>
    <x v="1"/>
  </r>
  <r>
    <s v="/SAST/URLM_CHECK"/>
    <s v="SAST: URLM Rollen Audit"/>
    <x v="5"/>
    <n v="6"/>
    <s v="DIALOG"/>
    <x v="0"/>
    <x v="0"/>
  </r>
  <r>
    <s v="/SAST/US_ACT_COLL"/>
    <s v="Datencollector Tcode/Benutzer"/>
    <x v="5"/>
    <s v=""/>
    <s v=""/>
    <x v="0"/>
    <x v="1"/>
  </r>
  <r>
    <s v="/SAST/US_EXEC_SOD"/>
    <s v="Liste SoD Konflikte ausgeführt"/>
    <x v="5"/>
    <s v=""/>
    <s v=""/>
    <x v="0"/>
    <x v="1"/>
  </r>
  <r>
    <s v="/SAST/US_USER_ACTIV"/>
    <s v="Transaktionsübersicht Benutzer"/>
    <x v="5"/>
    <n v="4854"/>
    <s v="DIALOG"/>
    <x v="0"/>
    <x v="0"/>
  </r>
  <r>
    <s v="/SAST/USER_CRIT_AUTH"/>
    <s v="Krit. Berecht.kombinationen"/>
    <x v="5"/>
    <n v="2481"/>
    <s v="DIALOG"/>
    <x v="0"/>
    <x v="0"/>
  </r>
  <r>
    <s v="/SAST/USER_EXITS"/>
    <s v="User Exits"/>
    <x v="5"/>
    <n v="12"/>
    <s v="DIALOG"/>
    <x v="0"/>
    <x v="0"/>
  </r>
  <r>
    <s v="/SAST/USER_INACTIVE"/>
    <s v="Inaktive Benutzer"/>
    <x v="5"/>
    <n v="473"/>
    <s v="DIALOG"/>
    <x v="0"/>
    <x v="0"/>
  </r>
  <r>
    <s v="/SAST/USER_MASTER"/>
    <s v="Prüfung Benutzerstamm"/>
    <x v="5"/>
    <n v="9322"/>
    <s v="DIALOG"/>
    <x v="0"/>
    <x v="0"/>
  </r>
  <r>
    <s v="/SAST/USERNOLOCK"/>
    <s v="Pflege Benutzer: nie sperren"/>
    <x v="5"/>
    <n v="12"/>
    <s v=""/>
    <x v="0"/>
    <x v="0"/>
  </r>
  <r>
    <s v="/SAST/USERS_AGR_PROF"/>
    <s v="Benutzer mit Rollenänderungen"/>
    <x v="5"/>
    <n v="217"/>
    <s v="DIALOG"/>
    <x v="0"/>
    <x v="0"/>
  </r>
  <r>
    <s v="/SAST/USR40"/>
    <s v="Übersicht verbotene Kennwörter USR40"/>
    <x v="5"/>
    <n v="66"/>
    <s v="DIALOG"/>
    <x v="0"/>
    <x v="0"/>
  </r>
  <r>
    <s v="/SAST/WF_AIT_REQUEST"/>
    <s v="Meine Anträge (Status IT)"/>
    <x v="5"/>
    <s v=""/>
    <s v=""/>
    <x v="0"/>
    <x v="1"/>
  </r>
  <r>
    <s v="/SAST/WF_ALL_APPRVAL"/>
    <s v="Anzeige Alle Antragsgenehmigungen"/>
    <x v="5"/>
    <s v=""/>
    <s v=""/>
    <x v="0"/>
    <x v="1"/>
  </r>
  <r>
    <s v="/SAST/WF_ALL_OPENAPP"/>
    <s v="Anzeige Alle Offenen Anträge"/>
    <x v="5"/>
    <n v="108"/>
    <s v=""/>
    <x v="0"/>
    <x v="0"/>
  </r>
  <r>
    <s v="/SAST/WF_ALL_REQLINK"/>
    <s v="Anzeige Alle Antragsverknüpfungen"/>
    <x v="5"/>
    <s v=""/>
    <s v=""/>
    <x v="0"/>
    <x v="1"/>
  </r>
  <r>
    <s v="/SAST/WF_ALL_REQUEST"/>
    <s v="Anzeige Alle Anträge"/>
    <x v="5"/>
    <s v=""/>
    <s v=""/>
    <x v="0"/>
    <x v="1"/>
  </r>
  <r>
    <s v="/SAST/WF_ANTRAG_ADM"/>
    <s v="Antrag bearbeiten"/>
    <x v="5"/>
    <s v=""/>
    <s v=""/>
    <x v="0"/>
    <x v="1"/>
  </r>
  <r>
    <s v="/SAST/WF_ANTRAG_DO"/>
    <s v="Umsetzen Antrag"/>
    <x v="5"/>
    <s v=""/>
    <s v=""/>
    <x v="0"/>
    <x v="1"/>
  </r>
  <r>
    <s v="/SAST/WF_ANTRAG_GEN"/>
    <s v="Genehmigen Antrag"/>
    <x v="5"/>
    <s v=""/>
    <s v=""/>
    <x v="0"/>
    <x v="1"/>
  </r>
  <r>
    <s v="/SAST/WF_ANTRAG_MOD"/>
    <s v="Modifizieren Antrag"/>
    <x v="5"/>
    <n v="18"/>
    <s v=""/>
    <x v="0"/>
    <x v="0"/>
  </r>
  <r>
    <s v="/SAST/WF_ANTRAG_NEU"/>
    <s v="Erstellen Antrag"/>
    <x v="5"/>
    <s v=""/>
    <s v=""/>
    <x v="0"/>
    <x v="1"/>
  </r>
  <r>
    <s v="/SAST/WF_ANTRG_ADM_O"/>
    <s v="Eigenen Antrag bearbeiten"/>
    <x v="5"/>
    <s v=""/>
    <s v=""/>
    <x v="0"/>
    <x v="1"/>
  </r>
  <r>
    <s v="/SAST/WF_CONFIG"/>
    <s v="SAST UAM: Startmenü (Konfig.)"/>
    <x v="5"/>
    <n v="26"/>
    <s v="DIALOG"/>
    <x v="0"/>
    <x v="0"/>
  </r>
  <r>
    <s v="/SAST/WF_EMAIL"/>
    <s v="Pflege E-Mail Textbausteine"/>
    <x v="5"/>
    <s v=""/>
    <s v=""/>
    <x v="0"/>
    <x v="1"/>
  </r>
  <r>
    <s v="/SAST/WF_GROUP"/>
    <s v="Pflege WF Bearbeiter-Gruppen"/>
    <x v="5"/>
    <s v=""/>
    <s v=""/>
    <x v="0"/>
    <x v="1"/>
  </r>
  <r>
    <s v="/SAST/WF_GROUP_DIS"/>
    <s v="Anzeige WF Bearbeiter-Gruppen"/>
    <x v="5"/>
    <s v=""/>
    <s v=""/>
    <x v="0"/>
    <x v="1"/>
  </r>
  <r>
    <s v="/SAST/WF_LICENSE"/>
    <s v="Pflege Lizenzbestand"/>
    <x v="5"/>
    <s v=""/>
    <s v=""/>
    <x v="0"/>
    <x v="1"/>
  </r>
  <r>
    <s v="/SAST/WF_LIST_ZBV"/>
    <s v="Übersicht UAM Infosystem"/>
    <x v="5"/>
    <s v=""/>
    <s v=""/>
    <x v="0"/>
    <x v="1"/>
  </r>
  <r>
    <s v="/SAST/WF_LIST_ZBVADM"/>
    <s v="Übersicht UAM Infosystem"/>
    <x v="5"/>
    <n v="16578"/>
    <s v=""/>
    <x v="0"/>
    <x v="0"/>
  </r>
  <r>
    <s v="/SAST/WF_LOAD_CONFIG"/>
    <s v="Up-/Download Konfiguration"/>
    <x v="5"/>
    <s v=""/>
    <s v=""/>
    <x v="0"/>
    <x v="1"/>
  </r>
  <r>
    <s v="/SAST/WF_MASS_ROLES"/>
    <s v="Massenantrag Rollen"/>
    <x v="5"/>
    <s v=""/>
    <s v=""/>
    <x v="0"/>
    <x v="1"/>
  </r>
  <r>
    <s v="/SAST/WF_MASS_U01"/>
    <s v="Massenantrag Benutzeranlage U01"/>
    <x v="5"/>
    <s v=""/>
    <s v=""/>
    <x v="0"/>
    <x v="1"/>
  </r>
  <r>
    <s v="/SAST/WF_MASS_U04"/>
    <s v="Massenantrag Benutzeränderung U04"/>
    <x v="5"/>
    <s v=""/>
    <s v=""/>
    <x v="0"/>
    <x v="1"/>
  </r>
  <r>
    <s v="/SAST/WF_MASS_USER"/>
    <s v="Massenantrag Benutzer"/>
    <x v="5"/>
    <s v=""/>
    <s v=""/>
    <x v="0"/>
    <x v="1"/>
  </r>
  <r>
    <s v="/SAST/WF_OIT_REQUEST"/>
    <s v="Meine Anträge (Status IT)"/>
    <x v="5"/>
    <s v=""/>
    <s v=""/>
    <x v="0"/>
    <x v="1"/>
  </r>
  <r>
    <s v="/SAST/WF_OPENAPPRVAL"/>
    <s v="Offen durch mich zu genehmigen"/>
    <x v="5"/>
    <n v="27"/>
    <s v=""/>
    <x v="0"/>
    <x v="0"/>
  </r>
  <r>
    <s v="/SAST/WF_OPENREQUEST"/>
    <s v="Offene Anträge z. Genehmigung"/>
    <x v="5"/>
    <s v=""/>
    <s v=""/>
    <x v="0"/>
    <x v="1"/>
  </r>
  <r>
    <s v="/SAST/WF_ORG"/>
    <s v="Pflege OrganisationsID"/>
    <x v="5"/>
    <s v=""/>
    <s v=""/>
    <x v="0"/>
    <x v="1"/>
  </r>
  <r>
    <s v="/SAST/WF_ORG_DIS"/>
    <s v="Anzeige OrganisationsID"/>
    <x v="5"/>
    <s v=""/>
    <s v=""/>
    <x v="0"/>
    <x v="1"/>
  </r>
  <r>
    <s v="/SAST/WF_ORG_ROLE"/>
    <s v="Pflege Org. Zuordnung Rollen"/>
    <x v="5"/>
    <s v=""/>
    <s v=""/>
    <x v="0"/>
    <x v="1"/>
  </r>
  <r>
    <s v="/SAST/WF_OWN_REQUEST"/>
    <s v="Meine Anträge"/>
    <x v="5"/>
    <s v=""/>
    <s v=""/>
    <x v="0"/>
    <x v="1"/>
  </r>
  <r>
    <s v="/SAST/WF_PCODE_A"/>
    <s v="Pflege Prozesscode Zustimmung"/>
    <x v="5"/>
    <s v=""/>
    <s v=""/>
    <x v="0"/>
    <x v="1"/>
  </r>
  <r>
    <s v="/SAST/WF_PWRESET"/>
    <s v="Pflege PSS Syst/Mandanten"/>
    <x v="5"/>
    <s v=""/>
    <s v=""/>
    <x v="0"/>
    <x v="1"/>
  </r>
  <r>
    <s v="/SAST/WF_PWRESET_CUS"/>
    <s v="PW SelfService Customizing"/>
    <x v="5"/>
    <s v=""/>
    <s v=""/>
    <x v="0"/>
    <x v="1"/>
  </r>
  <r>
    <s v="/SAST/WF_PWRSLOG"/>
    <s v="Anzeige PW SelfService Log"/>
    <x v="5"/>
    <s v=""/>
    <s v=""/>
    <x v="0"/>
    <x v="1"/>
  </r>
  <r>
    <s v="/SAST/WF_START"/>
    <s v="SAST UAM: Startmenü"/>
    <x v="5"/>
    <n v="34"/>
    <s v="DIALOG"/>
    <x v="0"/>
    <x v="0"/>
  </r>
  <r>
    <s v="/SAST/WF_UPDATE_ZBV"/>
    <s v="Aktualisierung Benutzer DB"/>
    <x v="5"/>
    <n v="348"/>
    <s v=""/>
    <x v="0"/>
    <x v="0"/>
  </r>
  <r>
    <s v="/SAST/WF_UPLOAD_ROLE"/>
    <s v="Import Rollen"/>
    <x v="5"/>
    <s v=""/>
    <s v=""/>
    <x v="0"/>
    <x v="1"/>
  </r>
  <r>
    <s v="/SAST/ZOBJECTS"/>
    <s v="Liste Objekte Kundennamensraum"/>
    <x v="5"/>
    <n v="30"/>
    <s v="DIALOG"/>
    <x v="0"/>
    <x v="0"/>
  </r>
  <r>
    <s v="/SDF/SMON"/>
    <s v="Snapshot-Monitor"/>
    <x v="7"/>
    <s v=""/>
    <s v=""/>
    <x v="0"/>
    <x v="1"/>
  </r>
  <r>
    <s v="/SEEAG/CC_COUNTER"/>
    <s v="/SEEAG/CC_COUNTER"/>
    <x v="0"/>
    <n v="122"/>
    <s v="DIALOG"/>
    <x v="0"/>
    <x v="0"/>
  </r>
  <r>
    <s v="/SEEAG/CC_LIC"/>
    <s v="Lizenzmanager"/>
    <x v="0"/>
    <n v="88"/>
    <s v="DIALOG"/>
    <x v="0"/>
    <x v="0"/>
  </r>
  <r>
    <s v="/SEEAG/CC_MONITOR"/>
    <s v="SEEBURGER Basis Monitor"/>
    <x v="0"/>
    <n v="24976"/>
    <s v="DIALOG"/>
    <x v="0"/>
    <x v="0"/>
  </r>
  <r>
    <s v="/SEEAG/CEXEC"/>
    <s v="Seeburger WF: Aufgabe ausführen"/>
    <x v="0"/>
    <n v="1626631"/>
    <s v="DIALOG"/>
    <x v="0"/>
    <x v="0"/>
  </r>
  <r>
    <s v="/SEEAG/DS_AGENDA"/>
    <s v="Agenda - Pflege Stammdaten"/>
    <x v="0"/>
    <n v="4"/>
    <s v="DIALOG"/>
    <x v="0"/>
    <x v="0"/>
  </r>
  <r>
    <s v="/SEEAG/DS_APPL_CHECK"/>
    <s v="Application Check"/>
    <x v="0"/>
    <n v="200"/>
    <s v=""/>
    <x v="0"/>
    <x v="0"/>
  </r>
  <r>
    <s v="/SEEAG/DS_COLL_PROC"/>
    <s v="Sammelbearbeitung"/>
    <x v="0"/>
    <n v="28821"/>
    <s v="DIALOG"/>
    <x v="0"/>
    <x v="0"/>
  </r>
  <r>
    <s v="/SEEAG/DS_IC"/>
    <s v="invoiceCONSOLE: technischer Monitor"/>
    <x v="0"/>
    <n v="5810539"/>
    <s v="DIALOG"/>
    <x v="0"/>
    <x v="0"/>
  </r>
  <r>
    <s v="/SEEAG/DS_IMGINBOUND"/>
    <s v="Invoice Email Inbound Customizing"/>
    <x v="0"/>
    <n v="450"/>
    <s v="DIALOG"/>
    <x v="0"/>
    <x v="0"/>
  </r>
  <r>
    <s v="/SEEAG/DS_IMGWITHVAR"/>
    <s v="Invoice Email Inbound Variante"/>
    <x v="0"/>
    <s v=""/>
    <s v=""/>
    <x v="0"/>
    <x v="1"/>
  </r>
  <r>
    <s v="/SEEAG/DS_LEDGER"/>
    <s v="Rechnungseingangsbuch"/>
    <x v="1"/>
    <n v="20"/>
    <s v="DIALOG"/>
    <x v="0"/>
    <x v="0"/>
  </r>
  <r>
    <s v="/SEEAG/DS_P2P_RSPD_U"/>
    <s v="P2P Rulesolver"/>
    <x v="0"/>
    <n v="64"/>
    <s v="DIALOG"/>
    <x v="0"/>
    <x v="0"/>
  </r>
  <r>
    <s v="/SEEAG/DS_PP_VAR"/>
    <s v="Anreicherung  Interpretationsdaten"/>
    <x v="0"/>
    <n v="12"/>
    <s v="DIALOG"/>
    <x v="0"/>
    <x v="0"/>
  </r>
  <r>
    <s v="/SEEAG/DS_REORG_DISP"/>
    <s v="Protokoll reorganisierter Vorgänge"/>
    <x v="0"/>
    <s v=""/>
    <s v=""/>
    <x v="0"/>
    <x v="1"/>
  </r>
  <r>
    <s v="/SEEAG/DS_STATISTICS"/>
    <s v="Paper-2-ERP Reporting Cockpit"/>
    <x v="0"/>
    <s v=""/>
    <s v=""/>
    <x v="0"/>
    <x v="1"/>
  </r>
  <r>
    <s v="/SEEAG/DS_TASK"/>
    <s v="SAP Task Manager"/>
    <x v="0"/>
    <n v="9956"/>
    <s v="DIALOG"/>
    <x v="0"/>
    <x v="0"/>
  </r>
  <r>
    <s v="/SEEAG/DS_WF_IMG"/>
    <s v="Customizing Seeburger Workflow"/>
    <x v="0"/>
    <n v="348"/>
    <s v="DIALOG"/>
    <x v="0"/>
    <x v="0"/>
  </r>
  <r>
    <s v="/SEEAG/DSB_ICV5"/>
    <s v="invoiceCONSOLE: technischer Monitor"/>
    <x v="0"/>
    <n v="77894"/>
    <s v=""/>
    <x v="0"/>
    <x v="0"/>
  </r>
  <r>
    <s v="/SEEAG/DSB_RANGE"/>
    <s v="/SEEAG/DSB_RANGE"/>
    <x v="0"/>
    <n v="9"/>
    <s v="DIALOG"/>
    <x v="0"/>
    <x v="0"/>
  </r>
  <r>
    <s v="/SEEAG/DSB_REORG"/>
    <s v="Reorganisation Seeburger-Vorgänge"/>
    <x v="0"/>
    <n v="20"/>
    <s v="DIALOG"/>
    <x v="0"/>
    <x v="0"/>
  </r>
  <r>
    <s v="/SEEAG/DSC_ICV5"/>
    <s v="invoiceCONSOLE: Customizing"/>
    <x v="0"/>
    <n v="24"/>
    <s v="DIALOG"/>
    <x v="0"/>
    <x v="0"/>
  </r>
  <r>
    <s v="/SEEAG/EI_EINV_FILL"/>
    <s v="Report zur Massenbefüllung E-INV"/>
    <x v="0"/>
    <n v="1716"/>
    <s v=""/>
    <x v="0"/>
    <x v="0"/>
  </r>
  <r>
    <s v="/SEEAG/EI_IMG"/>
    <s v="Customizing Seeburger E-Invoicing"/>
    <x v="0"/>
    <s v=""/>
    <s v=""/>
    <x v="0"/>
    <x v="1"/>
  </r>
  <r>
    <s v="/SEEAG/EI_REORG"/>
    <s v="Seeburger ES-Reorganisation"/>
    <x v="0"/>
    <n v="4884"/>
    <s v=""/>
    <x v="0"/>
    <x v="0"/>
  </r>
  <r>
    <s v="/SHC/AKANZ"/>
    <s v="SHC: Auskunft anzeigen"/>
    <x v="0"/>
    <n v="934"/>
    <s v="DIALOG"/>
    <x v="0"/>
    <x v="0"/>
  </r>
  <r>
    <s v="/SHC/AKBES"/>
    <s v="SHC: Auskunft bestellen"/>
    <x v="0"/>
    <n v="1231"/>
    <s v="DIALOG"/>
    <x v="0"/>
    <x v="0"/>
  </r>
  <r>
    <s v="/SHC/AKLIS"/>
    <s v="SHC: Auskunftsliste"/>
    <x v="0"/>
    <n v="144"/>
    <s v="DIALOG"/>
    <x v="0"/>
    <x v="0"/>
  </r>
  <r>
    <s v="/SHC/CC_KNFSY"/>
    <s v="SHC: Customizing"/>
    <x v="0"/>
    <n v="26"/>
    <s v="DIALOG"/>
    <x v="0"/>
    <x v="0"/>
  </r>
  <r>
    <s v="/SHC/KNFSY"/>
    <s v="SHC: Customizing"/>
    <x v="0"/>
    <n v="148"/>
    <s v="DIALOG"/>
    <x v="0"/>
    <x v="0"/>
  </r>
  <r>
    <s v="/SHC/KNFUS"/>
    <s v="SHC: Benutzerkonfiguration"/>
    <x v="0"/>
    <n v="657"/>
    <s v="DIALOG"/>
    <x v="0"/>
    <x v="0"/>
  </r>
  <r>
    <s v="/SHC/MENU"/>
    <s v="Schufa Connect"/>
    <x v="0"/>
    <n v="348"/>
    <s v="DIALOG"/>
    <x v="0"/>
    <x v="0"/>
  </r>
  <r>
    <s v="/TUHAV/HAVORGA"/>
    <s v="Hausanschlussvorgang anlegen"/>
    <x v="8"/>
    <n v="128112"/>
    <s v="DIALOG"/>
    <x v="0"/>
    <x v="0"/>
  </r>
  <r>
    <s v="/TUHAV/HAVORGC"/>
    <s v="Hausanschlussvorgang ändern"/>
    <x v="8"/>
    <n v="5231502"/>
    <s v="DIALOG"/>
    <x v="0"/>
    <x v="0"/>
  </r>
  <r>
    <s v="/TUHAV/HAVORGD"/>
    <s v="Hausanschlussvorgang anzeigen"/>
    <x v="8"/>
    <n v="695198"/>
    <s v="DIALOG"/>
    <x v="0"/>
    <x v="0"/>
  </r>
  <r>
    <s v="0KE0"/>
    <s v="CO-PCA: Übernahmeprogramm Ist"/>
    <x v="9"/>
    <s v=""/>
    <s v=""/>
    <x v="0"/>
    <x v="1"/>
  </r>
  <r>
    <s v="0KE1"/>
    <s v="EC-PCA: Bewegungdaten löschen"/>
    <x v="9"/>
    <n v="90"/>
    <s v=""/>
    <x v="0"/>
    <x v="0"/>
  </r>
  <r>
    <s v="0KE4"/>
    <s v="EC-PCA: Einstellungen aktualisieren"/>
    <x v="10"/>
    <s v=""/>
    <s v=""/>
    <x v="0"/>
    <x v="1"/>
  </r>
  <r>
    <s v="0KE7"/>
    <s v="EC-PCA: Historienrelevanz pflegen"/>
    <x v="10"/>
    <s v=""/>
    <s v=""/>
    <x v="0"/>
    <x v="1"/>
  </r>
  <r>
    <s v="0KEK"/>
    <s v="EC-PCA: Kontenfindung"/>
    <x v="10"/>
    <n v="18"/>
    <s v="DIALOG"/>
    <x v="0"/>
    <x v="0"/>
  </r>
  <r>
    <s v="0KEL"/>
    <s v="COPCA: Substitutionen"/>
    <x v="10"/>
    <n v="18"/>
    <s v="DIALOG"/>
    <x v="0"/>
    <x v="0"/>
  </r>
  <r>
    <s v="0KEM"/>
    <s v="CO-PCA: Substitutionen pflegen"/>
    <x v="9"/>
    <n v="117"/>
    <s v="DIALOG"/>
    <x v="0"/>
    <x v="0"/>
  </r>
  <r>
    <s v="0KEN"/>
    <s v="Sonderbehandlung PrCtr Warenbewegung"/>
    <x v="9"/>
    <n v="702"/>
    <s v="DIALOG"/>
    <x v="0"/>
    <x v="0"/>
  </r>
  <r>
    <s v="0KEQ"/>
    <s v="EC-PCA: Transport Stammdaten"/>
    <x v="9"/>
    <s v=""/>
    <s v=""/>
    <x v="0"/>
    <x v="1"/>
  </r>
  <r>
    <s v="0KES"/>
    <s v="EC-PCA: Transport Ist-Einstellungen"/>
    <x v="10"/>
    <s v=""/>
    <s v=""/>
    <x v="0"/>
    <x v="1"/>
  </r>
  <r>
    <s v="1KE0"/>
    <s v="CO-PCA: Übernahmeprogramm Plan"/>
    <x v="9"/>
    <n v="87"/>
    <s v=""/>
    <x v="0"/>
    <x v="0"/>
  </r>
  <r>
    <s v="1KE1"/>
    <s v="EC-PCA: Analyse der Einstellungen"/>
    <x v="9"/>
    <n v="3348"/>
    <s v="DIALOG"/>
    <x v="0"/>
    <x v="0"/>
  </r>
  <r>
    <s v="1KE4"/>
    <s v="EC-PCA: Customizing-Monitor"/>
    <x v="9"/>
    <n v="5904"/>
    <s v="DIALOG"/>
    <x v="0"/>
    <x v="0"/>
  </r>
  <r>
    <s v="1KE4N"/>
    <s v="Profitcenter Verwendungsnachweis"/>
    <x v="9"/>
    <n v="2358"/>
    <s v="DIALOG"/>
    <x v="0"/>
    <x v="0"/>
  </r>
  <r>
    <s v="1KE8"/>
    <s v="FI-Daten nachbuchen"/>
    <x v="9"/>
    <s v=""/>
    <s v=""/>
    <x v="0"/>
    <x v="1"/>
  </r>
  <r>
    <s v="1KEA"/>
    <s v="Selektives Nachbuchen CO -&gt; CO-PCA"/>
    <x v="9"/>
    <s v=""/>
    <s v=""/>
    <x v="0"/>
    <x v="1"/>
  </r>
  <r>
    <s v="1KEG"/>
    <s v="Aufruf Viewpflege mit KOKRS"/>
    <x v="9"/>
    <s v=""/>
    <s v=""/>
    <x v="0"/>
    <x v="1"/>
  </r>
  <r>
    <s v="2KEE"/>
    <s v="Profit Center: Summensätze"/>
    <x v="9"/>
    <n v="27"/>
    <s v="DIALOG"/>
    <x v="0"/>
    <x v="0"/>
  </r>
  <r>
    <s v="3KE2"/>
    <s v="EC-PCA: Ist-Umlage ändern"/>
    <x v="9"/>
    <n v="38"/>
    <s v="DIALOG"/>
    <x v="0"/>
    <x v="0"/>
  </r>
  <r>
    <s v="3KE3"/>
    <s v="EC-PCA: Ist-Umlage anzeigen"/>
    <x v="9"/>
    <s v=""/>
    <s v=""/>
    <x v="0"/>
    <x v="1"/>
  </r>
  <r>
    <s v="3KE5"/>
    <s v="EC-PCA: Umlage im Ist ausführen"/>
    <x v="9"/>
    <s v=""/>
    <s v=""/>
    <x v="0"/>
    <x v="1"/>
  </r>
  <r>
    <s v="3KEH"/>
    <s v="EC-PCA: Zusätzl. Bil. u. GuV.Konten"/>
    <x v="9"/>
    <n v="6505"/>
    <s v="DIALOG"/>
    <x v="0"/>
    <x v="0"/>
  </r>
  <r>
    <s v="3KEI"/>
    <s v="Ableitungen für Default Profit Ctr"/>
    <x v="9"/>
    <n v="28623"/>
    <s v="DIALOG"/>
    <x v="0"/>
    <x v="0"/>
  </r>
  <r>
    <s v="3KOV"/>
    <s v="Zyklusübersicht"/>
    <x v="9"/>
    <n v="2"/>
    <s v="DIALOG"/>
    <x v="0"/>
    <x v="0"/>
  </r>
  <r>
    <s v="4KE1"/>
    <s v="EC-PCA: Ist-Verteilung anlegen"/>
    <x v="9"/>
    <n v="123"/>
    <s v="DIALOG"/>
    <x v="0"/>
    <x v="0"/>
  </r>
  <r>
    <s v="4KE2"/>
    <s v="EC-PCA: Ist-Verteilung ändern"/>
    <x v="9"/>
    <n v="4349"/>
    <s v="DIALOG"/>
    <x v="0"/>
    <x v="0"/>
  </r>
  <r>
    <s v="4KE3"/>
    <s v="EC-PCA: Ist-Verteilung anzeigen"/>
    <x v="9"/>
    <n v="74"/>
    <s v="DIALOG"/>
    <x v="0"/>
    <x v="0"/>
  </r>
  <r>
    <s v="4KE5"/>
    <s v="EC-PCA: Verteilung im Ist ausführen"/>
    <x v="9"/>
    <n v="985"/>
    <s v="DIALOG"/>
    <x v="0"/>
    <x v="0"/>
  </r>
  <r>
    <s v="6KEA"/>
    <s v="Profit Center: Änderungen anzeigen"/>
    <x v="9"/>
    <n v="12"/>
    <s v=""/>
    <x v="0"/>
    <x v="0"/>
  </r>
  <r>
    <s v="7KE1"/>
    <s v="Planung Kosten/Erlöse ändern"/>
    <x v="9"/>
    <n v="114"/>
    <s v=""/>
    <x v="0"/>
    <x v="0"/>
  </r>
  <r>
    <s v="7KE2"/>
    <s v="Planung Kosten/Erlöse anzeigen"/>
    <x v="9"/>
    <n v="8"/>
    <s v="DIALOG"/>
    <x v="0"/>
    <x v="0"/>
  </r>
  <r>
    <s v="7KEC"/>
    <s v="Planungslayout Kosten/Erl. anzeigen"/>
    <x v="9"/>
    <n v="60"/>
    <s v=""/>
    <x v="0"/>
    <x v="0"/>
  </r>
  <r>
    <s v="7KES"/>
    <s v="EC-PCA: Saldovortrag Plan"/>
    <x v="9"/>
    <n v="10"/>
    <s v=""/>
    <x v="0"/>
    <x v="0"/>
  </r>
  <r>
    <s v="7KEX"/>
    <s v="Flexibler Excel Upload"/>
    <x v="9"/>
    <n v="7"/>
    <s v="DIALOG"/>
    <x v="0"/>
    <x v="0"/>
  </r>
  <r>
    <s v="8KEG_03"/>
    <s v="Konditionsliste anzeigen"/>
    <x v="9"/>
    <n v="90"/>
    <s v="DIALOG"/>
    <x v="0"/>
    <x v="0"/>
  </r>
  <r>
    <s v="9KE0"/>
    <s v="Profit-Center-Beleg erfassen"/>
    <x v="9"/>
    <n v="12676"/>
    <s v="DIALOG"/>
    <x v="0"/>
    <x v="0"/>
  </r>
  <r>
    <s v="9KE6"/>
    <s v="Salden Stat. Kennzahlen anzeigen"/>
    <x v="9"/>
    <n v="23"/>
    <s v="DIALOG"/>
    <x v="0"/>
    <x v="0"/>
  </r>
  <r>
    <s v="9KE9"/>
    <s v="Profit-Center-Beleg anzeigen"/>
    <x v="9"/>
    <n v="972"/>
    <s v="DIALOG"/>
    <x v="0"/>
    <x v="0"/>
  </r>
  <r>
    <s v="AAVN"/>
    <s v="Versicherungsbasiswert Neurechnen"/>
    <x v="11"/>
    <n v="420"/>
    <s v=""/>
    <x v="0"/>
    <x v="0"/>
  </r>
  <r>
    <s v="AB01"/>
    <s v="Anlagenbewegung erfassen"/>
    <x v="11"/>
    <n v="10"/>
    <s v="UPDATE"/>
    <x v="0"/>
    <x v="0"/>
  </r>
  <r>
    <s v="AB02"/>
    <s v="Ändern Anlagenbeleg"/>
    <x v="11"/>
    <n v="108"/>
    <s v="DIALOG"/>
    <x v="0"/>
    <x v="0"/>
  </r>
  <r>
    <s v="AB03"/>
    <s v="Anzeigen Anlagenbeleg"/>
    <x v="11"/>
    <n v="58"/>
    <s v="DIALOG"/>
    <x v="0"/>
    <x v="0"/>
  </r>
  <r>
    <s v="AB08"/>
    <s v="Anlageneinzelposten stornieren"/>
    <x v="11"/>
    <n v="6974"/>
    <s v="DIALOG"/>
    <x v="0"/>
    <x v="0"/>
  </r>
  <r>
    <s v="ABAA"/>
    <s v="Ausserplanmässige Abschreibung"/>
    <x v="11"/>
    <n v="6"/>
    <s v=""/>
    <x v="0"/>
    <x v="0"/>
  </r>
  <r>
    <s v="ABAON"/>
    <s v="Abgang d. Verkauf o. Debitor"/>
    <x v="11"/>
    <n v="6576"/>
    <s v="DIALOG"/>
    <x v="0"/>
    <x v="0"/>
  </r>
  <r>
    <s v="ABAPDOCU"/>
    <s v="Anzeige der ABAP-Dokumentation"/>
    <x v="5"/>
    <n v="8"/>
    <s v=""/>
    <x v="0"/>
    <x v="0"/>
  </r>
  <r>
    <s v="ABAVN"/>
    <s v="Abgang durch Verschrottung"/>
    <x v="11"/>
    <n v="57458"/>
    <s v="DIALOG"/>
    <x v="0"/>
    <x v="0"/>
  </r>
  <r>
    <s v="ABGF"/>
    <s v="Gutschrift im Folgejahr der Rechnung"/>
    <x v="11"/>
    <s v=""/>
    <s v=""/>
    <x v="0"/>
    <x v="1"/>
  </r>
  <r>
    <s v="ABGL"/>
    <s v="Gutschrift im Rechnungsjahr erfassen"/>
    <x v="11"/>
    <s v=""/>
    <s v=""/>
    <x v="0"/>
    <x v="1"/>
  </r>
  <r>
    <s v="ABNAN"/>
    <s v="Nachaktivierung"/>
    <x v="11"/>
    <s v=""/>
    <s v=""/>
    <x v="0"/>
    <x v="1"/>
  </r>
  <r>
    <s v="ABNE"/>
    <s v="Nachträglicher Erlös"/>
    <x v="11"/>
    <s v=""/>
    <s v=""/>
    <x v="0"/>
    <x v="1"/>
  </r>
  <r>
    <s v="ABNV"/>
    <s v="Nummernkreispflege: FIAA-BELNR"/>
    <x v="11"/>
    <n v="6"/>
    <s v=""/>
    <x v="0"/>
    <x v="0"/>
  </r>
  <r>
    <s v="ABSO"/>
    <s v="Sonstige Bewegung"/>
    <x v="11"/>
    <n v="65"/>
    <s v="DIALOG"/>
    <x v="0"/>
    <x v="0"/>
  </r>
  <r>
    <s v="ABST2"/>
    <s v="Abstimmungsanalyse FI-AA"/>
    <x v="11"/>
    <s v=""/>
    <s v=""/>
    <x v="0"/>
    <x v="1"/>
  </r>
  <r>
    <s v="ABT1N"/>
    <s v="Anlagen Transfer"/>
    <x v="11"/>
    <n v="21699"/>
    <s v="DIALOG"/>
    <x v="0"/>
    <x v="0"/>
  </r>
  <r>
    <s v="ABUM"/>
    <s v="Umbuchung von"/>
    <x v="11"/>
    <n v="6"/>
    <s v="DIALOG"/>
    <x v="0"/>
    <x v="0"/>
  </r>
  <r>
    <s v="ABUMN"/>
    <s v="Umbuchung buchungskreis-intern"/>
    <x v="11"/>
    <n v="39830"/>
    <s v="DIALOG"/>
    <x v="0"/>
    <x v="0"/>
  </r>
  <r>
    <s v="ABZE"/>
    <s v="Zugang aus Eigenfertigung"/>
    <x v="11"/>
    <s v=""/>
    <s v=""/>
    <x v="0"/>
    <x v="1"/>
  </r>
  <r>
    <s v="ABZON"/>
    <s v="Zugang Gegenbuchung automatisch"/>
    <x v="11"/>
    <n v="2453"/>
    <s v="DIALOG"/>
    <x v="0"/>
    <x v="0"/>
  </r>
  <r>
    <s v="ABZP"/>
    <s v="Zugang von verbundenem Unternehmen"/>
    <x v="11"/>
    <s v=""/>
    <s v=""/>
    <x v="0"/>
    <x v="1"/>
  </r>
  <r>
    <s v="AC03"/>
    <s v="Leistungsstamm"/>
    <x v="12"/>
    <s v=""/>
    <s v=""/>
    <x v="0"/>
    <x v="9"/>
  </r>
  <r>
    <s v="AFAB"/>
    <s v="Abschreibung buchen"/>
    <x v="11"/>
    <n v="1480"/>
    <s v="DIALOG"/>
    <x v="0"/>
    <x v="0"/>
  </r>
  <r>
    <s v="AFAMA"/>
    <s v="View-Pflege Methode AfA-Schlüssel"/>
    <x v="11"/>
    <s v=""/>
    <s v=""/>
    <x v="0"/>
    <x v="1"/>
  </r>
  <r>
    <s v="AFAMP"/>
    <s v="View-Pflege Periodenmethode"/>
    <x v="11"/>
    <s v=""/>
    <s v=""/>
    <x v="0"/>
    <x v="1"/>
  </r>
  <r>
    <s v="AFAR"/>
    <s v="Abschreibung neu rechnen"/>
    <x v="11"/>
    <n v="1090"/>
    <s v="DIALOG"/>
    <x v="0"/>
    <x v="0"/>
  </r>
  <r>
    <s v="AFBP"/>
    <s v="AfA-Buchungsprotokoll erstellen"/>
    <x v="11"/>
    <s v=""/>
    <s v=""/>
    <x v="0"/>
    <x v="1"/>
  </r>
  <r>
    <s v="AIAB"/>
    <s v="AiB Aufteilungsregelzuordnung"/>
    <x v="11"/>
    <s v=""/>
    <s v=""/>
    <x v="0"/>
    <x v="1"/>
  </r>
  <r>
    <s v="AIBU"/>
    <s v="Umbuchen Anlage im Bau"/>
    <x v="11"/>
    <s v=""/>
    <s v=""/>
    <x v="0"/>
    <x v="1"/>
  </r>
  <r>
    <s v="AIST"/>
    <s v="Anlage im Bau Abrechnung stornieren"/>
    <x v="11"/>
    <s v=""/>
    <s v=""/>
    <x v="0"/>
    <x v="1"/>
  </r>
  <r>
    <s v="AJAB"/>
    <s v="Jahresabschluss"/>
    <x v="11"/>
    <n v="880"/>
    <s v="DIALOG"/>
    <x v="0"/>
    <x v="0"/>
  </r>
  <r>
    <s v="AJRW"/>
    <s v="Jahreswechsel"/>
    <x v="11"/>
    <n v="50"/>
    <s v="DIALOG"/>
    <x v="0"/>
    <x v="0"/>
  </r>
  <r>
    <s v="AL08"/>
    <s v="List of all logged on users"/>
    <x v="5"/>
    <n v="523"/>
    <s v="DIALOG"/>
    <x v="0"/>
    <x v="0"/>
  </r>
  <r>
    <s v="AL11"/>
    <s v="Display SAP-Directories"/>
    <x v="5"/>
    <n v="51069"/>
    <s v="DIALOG"/>
    <x v="0"/>
    <x v="0"/>
  </r>
  <r>
    <s v="ANKA"/>
    <s v="Verzeichnis der Anlagenklassen"/>
    <x v="11"/>
    <s v=""/>
    <s v=""/>
    <x v="0"/>
    <x v="1"/>
  </r>
  <r>
    <s v="AO21"/>
    <s v="Bildaufbau Bewertungsbereiche"/>
    <x v="11"/>
    <s v=""/>
    <s v=""/>
    <x v="0"/>
    <x v="1"/>
  </r>
  <r>
    <s v="AO67"/>
    <s v="Bewegungsart definieren"/>
    <x v="11"/>
    <s v=""/>
    <s v=""/>
    <x v="0"/>
    <x v="1"/>
  </r>
  <r>
    <s v="AO73"/>
    <s v="Bewegungsart definieren"/>
    <x v="11"/>
    <n v="40"/>
    <s v=""/>
    <x v="0"/>
    <x v="0"/>
  </r>
  <r>
    <s v="AO74"/>
    <s v="Bewegungsart definieren"/>
    <x v="11"/>
    <n v="40"/>
    <s v=""/>
    <x v="0"/>
    <x v="0"/>
  </r>
  <r>
    <s v="AO76"/>
    <s v="Bewegungsart definieren"/>
    <x v="11"/>
    <s v=""/>
    <s v=""/>
    <x v="0"/>
    <x v="1"/>
  </r>
  <r>
    <s v="AO77"/>
    <s v="Bewegungsart definieren"/>
    <x v="11"/>
    <s v=""/>
    <s v=""/>
    <x v="0"/>
    <x v="1"/>
  </r>
  <r>
    <s v="AO78"/>
    <s v="Bewegungsart definieren"/>
    <x v="11"/>
    <s v=""/>
    <s v=""/>
    <x v="0"/>
    <x v="1"/>
  </r>
  <r>
    <s v="AO80"/>
    <s v="Bewegungsart definieren"/>
    <x v="11"/>
    <s v=""/>
    <s v=""/>
    <x v="0"/>
    <x v="1"/>
  </r>
  <r>
    <s v="AO81"/>
    <s v="Bewegungsart definieren"/>
    <x v="11"/>
    <n v="20"/>
    <s v=""/>
    <x v="0"/>
    <x v="0"/>
  </r>
  <r>
    <s v="AO82"/>
    <s v="Bewegungsart definieren"/>
    <x v="11"/>
    <s v=""/>
    <s v=""/>
    <x v="0"/>
    <x v="1"/>
  </r>
  <r>
    <s v="AO90"/>
    <s v="Kontierung Zugänge"/>
    <x v="11"/>
    <n v="320"/>
    <s v="DIALOG"/>
    <x v="0"/>
    <x v="0"/>
  </r>
  <r>
    <s v="AOBJ"/>
    <s v="Definition Archivierungsobjekte"/>
    <x v="11"/>
    <n v="375"/>
    <s v="DIALOG"/>
    <x v="0"/>
    <x v="0"/>
  </r>
  <r>
    <s v="AR01"/>
    <s v="Aufruf Anlagen-Bestandsliste"/>
    <x v="11"/>
    <n v="8418"/>
    <s v="DIALOG"/>
    <x v="0"/>
    <x v="0"/>
  </r>
  <r>
    <s v="AR02"/>
    <s v="Aufruf Anlagen-Gitter"/>
    <x v="11"/>
    <n v="7877"/>
    <s v="DIALOG"/>
    <x v="0"/>
    <x v="0"/>
  </r>
  <r>
    <s v="AR03"/>
    <s v="Aufruf Abschreibungsliste"/>
    <x v="11"/>
    <n v="22"/>
    <s v="DIALOG"/>
    <x v="0"/>
    <x v="0"/>
  </r>
  <r>
    <s v="AR04"/>
    <s v="Aufruf Liste Abschreibungen + Zinsen"/>
    <x v="11"/>
    <s v=""/>
    <s v=""/>
    <x v="0"/>
    <x v="1"/>
  </r>
  <r>
    <s v="AR30"/>
    <s v="Anzeigen Arbeitsvorrat"/>
    <x v="11"/>
    <n v="5"/>
    <s v="DIALOG"/>
    <x v="0"/>
    <x v="0"/>
  </r>
  <r>
    <s v="AR31"/>
    <s v="Bearbeiten Arbeitsvorrat"/>
    <x v="11"/>
    <n v="676"/>
    <s v="DIALOG"/>
    <x v="0"/>
    <x v="0"/>
  </r>
  <r>
    <s v="ARQ0"/>
    <s v="FIAA - Ad Hoc Berichte"/>
    <x v="11"/>
    <s v=""/>
    <s v=""/>
    <x v="0"/>
    <x v="1"/>
  </r>
  <r>
    <s v="AS01"/>
    <s v="Anlagen-Stammsatz anlegen"/>
    <x v="11"/>
    <n v="151266"/>
    <s v="DIALOG"/>
    <x v="0"/>
    <x v="0"/>
  </r>
  <r>
    <s v="AS02"/>
    <s v="Anlagen-Stammsatz ändern"/>
    <x v="11"/>
    <n v="331614"/>
    <s v="DIALOG"/>
    <x v="0"/>
    <x v="0"/>
  </r>
  <r>
    <s v="AS03"/>
    <s v="Anlagen-Stammsatz anzeigen"/>
    <x v="11"/>
    <n v="307191"/>
    <s v="DIALOG"/>
    <x v="0"/>
    <x v="0"/>
  </r>
  <r>
    <s v="AS04"/>
    <s v="Anlagenänderungen"/>
    <x v="11"/>
    <n v="116"/>
    <s v=""/>
    <x v="0"/>
    <x v="0"/>
  </r>
  <r>
    <s v="AS05"/>
    <s v="Anlagen-Stammsatz sperren"/>
    <x v="11"/>
    <n v="145"/>
    <s v="DIALOG"/>
    <x v="0"/>
    <x v="0"/>
  </r>
  <r>
    <s v="AS06"/>
    <s v="Anlagen-Stammsatz löschen/Löschvmrk"/>
    <x v="11"/>
    <n v="2253"/>
    <s v="DIALOG"/>
    <x v="0"/>
    <x v="0"/>
  </r>
  <r>
    <s v="AS08"/>
    <s v="Nummernkreise Anlagennnr"/>
    <x v="11"/>
    <n v="376"/>
    <s v="DIALOG"/>
    <x v="0"/>
    <x v="0"/>
  </r>
  <r>
    <s v="AS11"/>
    <s v="Anlagen-Unternummer anlegen"/>
    <x v="11"/>
    <n v="29427"/>
    <s v="DIALOG"/>
    <x v="0"/>
    <x v="0"/>
  </r>
  <r>
    <s v="AS23"/>
    <s v="Anlagenkomplex anzeigen"/>
    <x v="11"/>
    <s v=""/>
    <s v=""/>
    <x v="0"/>
    <x v="1"/>
  </r>
  <r>
    <s v="ASKB"/>
    <s v="Periodische Anlagenbuchungen"/>
    <x v="11"/>
    <n v="281"/>
    <s v="DIALOG"/>
    <x v="0"/>
    <x v="0"/>
  </r>
  <r>
    <s v="AUN0"/>
    <s v="FI-AA Umfeldermittler"/>
    <x v="11"/>
    <s v=""/>
    <s v=""/>
    <x v="0"/>
    <x v="1"/>
  </r>
  <r>
    <s v="AUN1"/>
    <s v="FI-AA Umfeldermittler"/>
    <x v="11"/>
    <n v="1150"/>
    <s v=""/>
    <x v="0"/>
    <x v="0"/>
  </r>
  <r>
    <s v="AUN10"/>
    <s v="FI-AA Umfeldermittler"/>
    <x v="11"/>
    <n v="210"/>
    <s v=""/>
    <x v="0"/>
    <x v="0"/>
  </r>
  <r>
    <s v="AUN3"/>
    <s v="FI-AA Umfeldermittler"/>
    <x v="11"/>
    <n v="360"/>
    <s v=""/>
    <x v="0"/>
    <x v="0"/>
  </r>
  <r>
    <s v="AUVA"/>
    <s v="FI-AA Unvollständige Anlagen"/>
    <x v="11"/>
    <n v="66"/>
    <s v="DIALOG"/>
    <x v="0"/>
    <x v="0"/>
  </r>
  <r>
    <s v="AW01N"/>
    <s v="Asset Explorer"/>
    <x v="11"/>
    <n v="154"/>
    <s v="DIALOG"/>
    <x v="0"/>
    <x v="0"/>
  </r>
  <r>
    <s v="BAUP"/>
    <s v="Übernahme der Bankdaten"/>
    <x v="13"/>
    <n v="1421"/>
    <s v="DIALOG"/>
    <x v="0"/>
    <x v="0"/>
  </r>
  <r>
    <s v="BCT0"/>
    <s v="Kontakt anlegen"/>
    <x v="14"/>
    <s v=""/>
    <s v=""/>
    <x v="0"/>
    <x v="10"/>
  </r>
  <r>
    <s v="BCT1"/>
    <s v="Kontakt ändern"/>
    <x v="14"/>
    <n v="2"/>
    <s v="DIALOG"/>
    <x v="0"/>
    <x v="11"/>
  </r>
  <r>
    <s v="BCT2"/>
    <s v="Kontakt anzeigen"/>
    <x v="14"/>
    <n v="24"/>
    <s v="DIALOG"/>
    <x v="0"/>
    <x v="11"/>
  </r>
  <r>
    <s v="BD16"/>
    <s v="Kostenstelle senden"/>
    <x v="15"/>
    <n v="161"/>
    <s v="DIALOG"/>
    <x v="0"/>
    <x v="12"/>
  </r>
  <r>
    <s v="BD17"/>
    <s v="Kostenstelle holen"/>
    <x v="15"/>
    <s v=""/>
    <s v=""/>
    <x v="0"/>
    <x v="13"/>
  </r>
  <r>
    <s v="BD18"/>
    <s v="Sachkonto senden"/>
    <x v="15"/>
    <s v=""/>
    <s v=""/>
    <x v="0"/>
    <x v="13"/>
  </r>
  <r>
    <s v="BD19"/>
    <s v="Sachkonto holen"/>
    <x v="16"/>
    <s v=""/>
    <s v=""/>
    <x v="0"/>
    <x v="1"/>
  </r>
  <r>
    <s v="BD52"/>
    <s v="Änd.zeiger aktiv. pro Änd.beleg-Pos."/>
    <x v="5"/>
    <n v="42"/>
    <s v=""/>
    <x v="0"/>
    <x v="0"/>
  </r>
  <r>
    <s v="BD64"/>
    <s v="Verteilungsmodellpflege"/>
    <x v="5"/>
    <n v="843"/>
    <s v="DIALOG"/>
    <x v="0"/>
    <x v="0"/>
  </r>
  <r>
    <s v="BD79"/>
    <s v="Pflege IDoc-Umsetzungsregeln"/>
    <x v="5"/>
    <s v=""/>
    <s v=""/>
    <x v="0"/>
    <x v="1"/>
  </r>
  <r>
    <s v="BD87"/>
    <s v="Statusmonitor für ALE-Nachrichten"/>
    <x v="5"/>
    <n v="48094"/>
    <s v="DIALOG"/>
    <x v="0"/>
    <x v="0"/>
  </r>
  <r>
    <s v="BDM5"/>
    <s v="Technische Konsistenzprüfung"/>
    <x v="5"/>
    <s v=""/>
    <s v=""/>
    <x v="0"/>
    <x v="1"/>
  </r>
  <r>
    <s v="BF34"/>
    <s v="Kundenbausteine pro Event"/>
    <x v="5"/>
    <n v="48"/>
    <s v=""/>
    <x v="0"/>
    <x v="0"/>
  </r>
  <r>
    <s v="BF44"/>
    <s v="Kundenbausteine pro Prozess"/>
    <x v="5"/>
    <n v="66"/>
    <s v="DIALOG"/>
    <x v="0"/>
    <x v="0"/>
  </r>
  <r>
    <s v="BGM1"/>
    <s v="Mustergarantie anlegen"/>
    <x v="2"/>
    <n v="19"/>
    <s v="DIALOG"/>
    <x v="0"/>
    <x v="14"/>
  </r>
  <r>
    <s v="BGM3"/>
    <s v="Mustergarantie anzeigen"/>
    <x v="2"/>
    <n v="27"/>
    <s v="DIALOG"/>
    <x v="0"/>
    <x v="14"/>
  </r>
  <r>
    <s v="BIC2M"/>
    <s v=""/>
    <x v="0"/>
    <n v="258"/>
    <s v="DIALOG"/>
    <x v="0"/>
    <x v="0"/>
  </r>
  <r>
    <s v="BP"/>
    <s v="Geschäftspartner bearbeiten"/>
    <x v="17"/>
    <n v="669824"/>
    <s v="DIALOG"/>
    <x v="0"/>
    <x v="0"/>
  </r>
  <r>
    <s v="BPSHOW00"/>
    <s v="Analysereport Budgetierung/Gesamtpl."/>
    <x v="18"/>
    <n v="321"/>
    <s v=""/>
    <x v="0"/>
    <x v="0"/>
  </r>
  <r>
    <s v="BS02"/>
    <s v="Statusschemata pflegen"/>
    <x v="13"/>
    <s v=""/>
    <s v=""/>
    <x v="0"/>
    <x v="1"/>
  </r>
  <r>
    <s v="BUA1"/>
    <s v="Ansprechpartner anlegen"/>
    <x v="17"/>
    <n v="933"/>
    <s v="DIALOG"/>
    <x v="0"/>
    <x v="0"/>
  </r>
  <r>
    <s v="BUA2"/>
    <s v="Ansprechpartner ändern"/>
    <x v="17"/>
    <n v="450"/>
    <s v="DIALOG"/>
    <x v="0"/>
    <x v="0"/>
  </r>
  <r>
    <s v="BUA3"/>
    <s v="Ansprechpartner änzeigen"/>
    <x v="17"/>
    <n v="618"/>
    <s v="DIALOG"/>
    <x v="0"/>
    <x v="0"/>
  </r>
  <r>
    <s v="BUCF"/>
    <s v="GP-Cust: Nummernkreise"/>
    <x v="17"/>
    <n v="60"/>
    <s v="DIALOG"/>
    <x v="0"/>
    <x v="0"/>
  </r>
  <r>
    <s v="BUCP"/>
    <s v="GP-Cust: Feldmodifikation Fremdanw."/>
    <x v="17"/>
    <s v=""/>
    <s v=""/>
    <x v="0"/>
    <x v="1"/>
  </r>
  <r>
    <s v="BUG3"/>
    <s v="Geschäftspartner allgemein anzeigen"/>
    <x v="17"/>
    <n v="20"/>
    <s v="DIALOG"/>
    <x v="0"/>
    <x v="0"/>
  </r>
  <r>
    <s v="BUI1"/>
    <s v="Interessent anlegen"/>
    <x v="17"/>
    <n v="2"/>
    <s v=""/>
    <x v="0"/>
    <x v="0"/>
  </r>
  <r>
    <s v="BUM2"/>
    <s v="Mitarbeiter ändern (BP)"/>
    <x v="17"/>
    <n v="56"/>
    <s v=""/>
    <x v="0"/>
    <x v="0"/>
  </r>
  <r>
    <s v="BUM3"/>
    <s v="Mitarbeiter anzeigen (BP)"/>
    <x v="17"/>
    <n v="28"/>
    <s v=""/>
    <x v="0"/>
    <x v="0"/>
  </r>
  <r>
    <s v="BUP0"/>
    <s v="BDT, mehrfacher Aufruf (Fugrp BUSS)"/>
    <x v="17"/>
    <n v="1122"/>
    <s v="DIALOG"/>
    <x v="0"/>
    <x v="0"/>
  </r>
  <r>
    <s v="BUPA_PRE_DA"/>
    <s v="Gesch.partner zum Löschen vormerken"/>
    <x v="17"/>
    <n v="272"/>
    <s v="DIALOG"/>
    <x v="0"/>
    <x v="0"/>
  </r>
  <r>
    <s v="BUSP"/>
    <s v="Trägerdynpros generieren"/>
    <x v="17"/>
    <n v="3"/>
    <s v="DIALOG"/>
    <x v="0"/>
    <x v="0"/>
  </r>
  <r>
    <s v="CA10"/>
    <s v="Vorlagetext Plan/Auftrag"/>
    <x v="19"/>
    <n v="6049"/>
    <s v="DIALOG"/>
    <x v="0"/>
    <x v="0"/>
  </r>
  <r>
    <s v="CA80"/>
    <s v="Verwendung Arbeitsplatz in -Plänen"/>
    <x v="19"/>
    <n v="38"/>
    <s v=""/>
    <x v="0"/>
    <x v="0"/>
  </r>
  <r>
    <s v="CA82"/>
    <s v="VWnachweise Arbeitsplatz EQUI"/>
    <x v="19"/>
    <n v="18"/>
    <s v="DIALOG"/>
    <x v="0"/>
    <x v="0"/>
  </r>
  <r>
    <s v="CA85"/>
    <s v="Ersetzen Arbeitsplatz"/>
    <x v="19"/>
    <n v="8"/>
    <s v="DIALOG"/>
    <x v="0"/>
    <x v="0"/>
  </r>
  <r>
    <s v="CA87"/>
    <s v="Massenersetzen Arbeitsplatz EQUI"/>
    <x v="19"/>
    <n v="58"/>
    <s v="DIALOG"/>
    <x v="0"/>
    <x v="0"/>
  </r>
  <r>
    <s v="CAA1"/>
    <s v="Vertragskonto anlegen"/>
    <x v="14"/>
    <n v="15642"/>
    <s v="DIALOG"/>
    <x v="0"/>
    <x v="0"/>
  </r>
  <r>
    <s v="CAA2"/>
    <s v="Vertragskonto ändern"/>
    <x v="14"/>
    <n v="1653"/>
    <s v="DIALOG"/>
    <x v="0"/>
    <x v="0"/>
  </r>
  <r>
    <s v="CAA3"/>
    <s v="Vertragskonto anzeigen"/>
    <x v="14"/>
    <n v="10888"/>
    <s v="DIALOG"/>
    <x v="0"/>
    <x v="15"/>
  </r>
  <r>
    <s v="CARP"/>
    <s v="GP-Cust: Feldmodifikation Fremdanw."/>
    <x v="14"/>
    <n v="6"/>
    <s v="DIALOG"/>
    <x v="0"/>
    <x v="16"/>
  </r>
  <r>
    <s v="CASD"/>
    <s v="CA-Steuerung: Rollentypen"/>
    <x v="14"/>
    <s v=""/>
    <s v=""/>
    <x v="0"/>
    <x v="17"/>
  </r>
  <r>
    <s v="CAT2"/>
    <s v="Arbeitszeitblatt: Zeiten pflegen"/>
    <x v="13"/>
    <s v=""/>
    <s v=""/>
    <x v="0"/>
    <x v="1"/>
  </r>
  <r>
    <s v="CAT3"/>
    <s v="Arbeitszeitblatt: Zeiten anzeigen"/>
    <x v="13"/>
    <s v=""/>
    <s v=""/>
    <x v="0"/>
    <x v="1"/>
  </r>
  <r>
    <s v="CAUSE"/>
    <s v="Ursachen: Lösungswege prüfen"/>
    <x v="19"/>
    <s v=""/>
    <s v=""/>
    <x v="0"/>
    <x v="1"/>
  </r>
  <r>
    <s v="CC03"/>
    <s v="Anzeigen Änderungsstammsatz"/>
    <x v="17"/>
    <s v=""/>
    <s v=""/>
    <x v="0"/>
    <x v="1"/>
  </r>
  <r>
    <s v="CC04"/>
    <s v="Anzeigen Produktstruktur"/>
    <x v="20"/>
    <n v="14438"/>
    <s v="DIALOG"/>
    <x v="0"/>
    <x v="0"/>
  </r>
  <r>
    <s v="CFCSTART"/>
    <s v="Starte Clarification Controller"/>
    <x v="14"/>
    <n v="644"/>
    <s v="UPDATE"/>
    <x v="0"/>
    <x v="6"/>
  </r>
  <r>
    <s v="CIC0"/>
    <s v="Customer-Interaction-Center"/>
    <x v="6"/>
    <n v="61090665"/>
    <s v="DIALOG"/>
    <x v="0"/>
    <x v="0"/>
  </r>
  <r>
    <s v="CJ01"/>
    <s v="Projektstrukturplan anlegen"/>
    <x v="21"/>
    <n v="264"/>
    <s v=""/>
    <x v="0"/>
    <x v="0"/>
  </r>
  <r>
    <s v="CJ02"/>
    <s v="Projektstrukturplan ändern"/>
    <x v="21"/>
    <n v="194476"/>
    <s v="DIALOG"/>
    <x v="0"/>
    <x v="0"/>
  </r>
  <r>
    <s v="CJ03"/>
    <s v="Projektstrukturplan anzeigen"/>
    <x v="21"/>
    <n v="96685"/>
    <s v="DIALOG"/>
    <x v="0"/>
    <x v="0"/>
  </r>
  <r>
    <s v="CJ07"/>
    <s v="Projektdefinition ändern"/>
    <x v="21"/>
    <n v="9"/>
    <s v="DIALOG"/>
    <x v="0"/>
    <x v="0"/>
  </r>
  <r>
    <s v="CJ08"/>
    <s v="Projektdefinition anzeigen"/>
    <x v="21"/>
    <n v="201"/>
    <s v="DIALOG"/>
    <x v="0"/>
    <x v="0"/>
  </r>
  <r>
    <s v="CJ11"/>
    <s v="PSP-Element anlegen"/>
    <x v="21"/>
    <n v="1422"/>
    <s v="DIALOG"/>
    <x v="0"/>
    <x v="0"/>
  </r>
  <r>
    <s v="CJ12"/>
    <s v="PSP-Element ändern"/>
    <x v="21"/>
    <n v="330"/>
    <s v="DIALOG"/>
    <x v="0"/>
    <x v="0"/>
  </r>
  <r>
    <s v="CJ13"/>
    <s v="PSP-Element anzeigen"/>
    <x v="21"/>
    <n v="22624"/>
    <s v="DIALOG"/>
    <x v="0"/>
    <x v="0"/>
  </r>
  <r>
    <s v="CJ20"/>
    <s v="Strukturplanung"/>
    <x v="21"/>
    <n v="887"/>
    <s v="DIALOG"/>
    <x v="0"/>
    <x v="0"/>
  </r>
  <r>
    <s v="CJ20N"/>
    <s v="Project Builder"/>
    <x v="21"/>
    <n v="2870"/>
    <s v="DIALOG"/>
    <x v="0"/>
    <x v="0"/>
  </r>
  <r>
    <s v="CJ2A"/>
    <s v="Strukturplanung anzeigen"/>
    <x v="21"/>
    <n v="22103"/>
    <s v="DIALOG"/>
    <x v="0"/>
    <x v="0"/>
  </r>
  <r>
    <s v="CJ2C"/>
    <s v="Projektplantafel: anzeigen"/>
    <x v="21"/>
    <n v="1062"/>
    <s v="DIALOG"/>
    <x v="0"/>
    <x v="0"/>
  </r>
  <r>
    <s v="CJ31"/>
    <s v="Anzeigen Originalbudget Projekt"/>
    <x v="15"/>
    <s v=""/>
    <s v=""/>
    <x v="0"/>
    <x v="18"/>
  </r>
  <r>
    <s v="CJ33"/>
    <s v="Anzeigen Freigabe Projekt"/>
    <x v="15"/>
    <s v=""/>
    <s v=""/>
    <x v="0"/>
    <x v="18"/>
  </r>
  <r>
    <s v="CJ40"/>
    <s v="Ändern Projektplan"/>
    <x v="15"/>
    <n v="792"/>
    <s v="DIALOG"/>
    <x v="0"/>
    <x v="18"/>
  </r>
  <r>
    <s v="CJ41"/>
    <s v="Anzeigen Projektplan"/>
    <x v="15"/>
    <n v="206"/>
    <s v="DIALOG"/>
    <x v="0"/>
    <x v="18"/>
  </r>
  <r>
    <s v="CJ74"/>
    <s v="Projekte Einzelposten Istkosten"/>
    <x v="21"/>
    <s v=""/>
    <s v=""/>
    <x v="0"/>
    <x v="1"/>
  </r>
  <r>
    <s v="CJ88"/>
    <s v="Ist-Abrechnung: Projekte / Netzpläne"/>
    <x v="15"/>
    <n v="25491"/>
    <s v="DIALOG"/>
    <x v="0"/>
    <x v="19"/>
  </r>
  <r>
    <s v="CJ8G"/>
    <s v="Ist-Abrechnung: Projekte/Netzpläne"/>
    <x v="15"/>
    <n v="129"/>
    <s v="DIALOG"/>
    <x v="0"/>
    <x v="20"/>
  </r>
  <r>
    <s v="CJ93"/>
    <s v="Standard-PSP anzeigen"/>
    <x v="21"/>
    <n v="218"/>
    <s v="DIALOG"/>
    <x v="0"/>
    <x v="0"/>
  </r>
  <r>
    <s v="CJE3"/>
    <s v="Hierarchiebericht anzeigen"/>
    <x v="21"/>
    <n v="22"/>
    <s v="DIALOG"/>
    <x v="0"/>
    <x v="0"/>
  </r>
  <r>
    <s v="CJE6"/>
    <s v="Formular zu Projektbericht anzeigen"/>
    <x v="21"/>
    <n v="22"/>
    <s v="DIALOG"/>
    <x v="0"/>
    <x v="0"/>
  </r>
  <r>
    <s v="CJI3"/>
    <s v="Projekte Einzelposten Istkosten"/>
    <x v="21"/>
    <n v="71536"/>
    <s v="DIALOG"/>
    <x v="0"/>
    <x v="0"/>
  </r>
  <r>
    <s v="CJI4"/>
    <s v="Projekte Einzelposten Plankosten"/>
    <x v="21"/>
    <n v="30"/>
    <s v="DIALOG"/>
    <x v="0"/>
    <x v="0"/>
  </r>
  <r>
    <s v="CJI5"/>
    <s v="Projekte Einzelposten Obligo"/>
    <x v="21"/>
    <n v="17085"/>
    <s v="DIALOG"/>
    <x v="0"/>
    <x v="0"/>
  </r>
  <r>
    <s v="CJI8"/>
    <s v="Projekte Einzelposten Budget"/>
    <x v="21"/>
    <s v=""/>
    <s v=""/>
    <x v="0"/>
    <x v="1"/>
  </r>
  <r>
    <s v="CJIA"/>
    <s v="Projekte EP Zahlungen Ist + Obligo"/>
    <x v="21"/>
    <n v="30"/>
    <s v=""/>
    <x v="0"/>
    <x v="0"/>
  </r>
  <r>
    <s v="CJIC"/>
    <s v="Projekte EP Abrechnung Pflege"/>
    <x v="22"/>
    <n v="41"/>
    <s v="DIALOG"/>
    <x v="0"/>
    <x v="0"/>
  </r>
  <r>
    <s v="CJID"/>
    <s v="Projekte EP Abrechnung Anzeige"/>
    <x v="22"/>
    <n v="36"/>
    <s v="DIALOG"/>
    <x v="0"/>
    <x v="0"/>
  </r>
  <r>
    <s v="CJIF"/>
    <s v="Projekte EP Ergebnisermittlung"/>
    <x v="21"/>
    <n v="4"/>
    <s v=""/>
    <x v="0"/>
    <x v="0"/>
  </r>
  <r>
    <s v="CJV3"/>
    <s v="Anzeigen Projektversion (Simulation)"/>
    <x v="21"/>
    <n v="42"/>
    <s v=""/>
    <x v="0"/>
    <x v="0"/>
  </r>
  <r>
    <s v="CK13N"/>
    <s v="Anzeigen Materialkalkulation"/>
    <x v="23"/>
    <n v="15"/>
    <s v=""/>
    <x v="0"/>
    <x v="0"/>
  </r>
  <r>
    <s v="CKM9"/>
    <s v="Erklären Customizing zum Werk"/>
    <x v="23"/>
    <s v=""/>
    <s v=""/>
    <x v="0"/>
    <x v="1"/>
  </r>
  <r>
    <s v="CKMPCD"/>
    <s v="Preisänderungsbeleg anzeigen"/>
    <x v="23"/>
    <n v="8"/>
    <s v="DIALOG"/>
    <x v="0"/>
    <x v="0"/>
  </r>
  <r>
    <s v="CL01"/>
    <s v="Klasse anlegen"/>
    <x v="13"/>
    <n v="59"/>
    <s v=""/>
    <x v="0"/>
    <x v="0"/>
  </r>
  <r>
    <s v="CL02"/>
    <s v="Klassenverwaltung"/>
    <x v="13"/>
    <n v="12061"/>
    <s v="DIALOG"/>
    <x v="0"/>
    <x v="0"/>
  </r>
  <r>
    <s v="CL20N"/>
    <s v="Zuordnungen eines Objekts"/>
    <x v="13"/>
    <s v=""/>
    <s v=""/>
    <x v="0"/>
    <x v="1"/>
  </r>
  <r>
    <s v="CL24N"/>
    <s v="Zuordnungen einer Klasse"/>
    <x v="13"/>
    <n v="75658"/>
    <s v="DIALOG"/>
    <x v="0"/>
    <x v="0"/>
  </r>
  <r>
    <s v="CL2A"/>
    <s v="Klassifizierungsstatus"/>
    <x v="13"/>
    <n v="2"/>
    <s v="DIALOG"/>
    <x v="0"/>
    <x v="0"/>
  </r>
  <r>
    <s v="CL2B"/>
    <s v="Klassenarten"/>
    <x v="13"/>
    <s v=""/>
    <s v=""/>
    <x v="0"/>
    <x v="1"/>
  </r>
  <r>
    <s v="CL30N"/>
    <s v="Objektsuche in Klassen"/>
    <x v="13"/>
    <n v="554"/>
    <s v=""/>
    <x v="0"/>
    <x v="0"/>
  </r>
  <r>
    <s v="CL31"/>
    <s v="Objektsuche in Klassenart"/>
    <x v="13"/>
    <n v="27"/>
    <s v=""/>
    <x v="0"/>
    <x v="0"/>
  </r>
  <r>
    <s v="CL6AN"/>
    <s v="Klassenverzeichnis (ALV)"/>
    <x v="13"/>
    <n v="56"/>
    <s v="DIALOG"/>
    <x v="0"/>
    <x v="0"/>
  </r>
  <r>
    <s v="CL6B"/>
    <s v="Objektverzeichnis"/>
    <x v="13"/>
    <s v=""/>
    <s v=""/>
    <x v="0"/>
    <x v="1"/>
  </r>
  <r>
    <s v="CL6BN"/>
    <s v="Objektverzeichnis (ALV)"/>
    <x v="13"/>
    <n v="15"/>
    <s v=""/>
    <x v="0"/>
    <x v="0"/>
  </r>
  <r>
    <s v="CL6D"/>
    <s v="Klassen ohne Vorgänger"/>
    <x v="13"/>
    <s v=""/>
    <s v=""/>
    <x v="0"/>
    <x v="1"/>
  </r>
  <r>
    <s v="CLHP"/>
    <s v="Grafische Hierarchiepflege"/>
    <x v="13"/>
    <n v="3"/>
    <s v=""/>
    <x v="0"/>
    <x v="0"/>
  </r>
  <r>
    <s v="CLMM"/>
    <s v="Massenänderung von Bewertungen"/>
    <x v="13"/>
    <n v="2"/>
    <s v=""/>
    <x v="0"/>
    <x v="0"/>
  </r>
  <r>
    <s v="CM10"/>
    <s v="Kapazitätsabgleich"/>
    <x v="19"/>
    <n v="2"/>
    <s v=""/>
    <x v="0"/>
    <x v="0"/>
  </r>
  <r>
    <s v="CM24"/>
    <s v="Kapazitätsabgl.: PM Einzelkap. tab."/>
    <x v="19"/>
    <n v="7904"/>
    <s v="DIALOG"/>
    <x v="0"/>
    <x v="0"/>
  </r>
  <r>
    <s v="CM25"/>
    <s v="Kapazitätsabgl.: Variabel"/>
    <x v="19"/>
    <n v="64"/>
    <s v="DIALOG"/>
    <x v="0"/>
    <x v="0"/>
  </r>
  <r>
    <s v="CM30"/>
    <s v="Kapazitätsabgl.: PM Einzelkap. graf."/>
    <x v="19"/>
    <n v="60"/>
    <s v="DIALOG"/>
    <x v="0"/>
    <x v="0"/>
  </r>
  <r>
    <s v="CM33"/>
    <s v="Kapazitätsabgl.: PM Arbeitspl. graf."/>
    <x v="19"/>
    <n v="138"/>
    <s v="DIALOG"/>
    <x v="0"/>
    <x v="0"/>
  </r>
  <r>
    <s v="CM34"/>
    <s v="Kapazitätsabgl.: PM Arbeitspl. tab."/>
    <x v="19"/>
    <n v="65"/>
    <s v="DIALOG"/>
    <x v="0"/>
    <x v="0"/>
  </r>
  <r>
    <s v="CMOD"/>
    <s v="Erweiterungen"/>
    <x v="20"/>
    <n v="1062"/>
    <s v="DIALOG"/>
    <x v="0"/>
    <x v="0"/>
  </r>
  <r>
    <s v="CN41"/>
    <s v="Strukturübersicht"/>
    <x v="21"/>
    <n v="367"/>
    <s v="DIALOG"/>
    <x v="0"/>
    <x v="0"/>
  </r>
  <r>
    <s v="CN41N"/>
    <s v="Überblick Projektstruktur"/>
    <x v="21"/>
    <n v="21"/>
    <s v="DIALOG"/>
    <x v="0"/>
    <x v="0"/>
  </r>
  <r>
    <s v="CN42N"/>
    <s v="Übersicht: Projektdefinitionen"/>
    <x v="21"/>
    <n v="10"/>
    <s v=""/>
    <x v="0"/>
    <x v="0"/>
  </r>
  <r>
    <s v="CN43"/>
    <s v="Übersicht: PSP-Elemente"/>
    <x v="21"/>
    <n v="1544"/>
    <s v="DIALOG"/>
    <x v="0"/>
    <x v="0"/>
  </r>
  <r>
    <s v="CN43N"/>
    <s v="Übersicht: PSP-Elemente"/>
    <x v="21"/>
    <n v="233"/>
    <s v="DIALOG"/>
    <x v="0"/>
    <x v="0"/>
  </r>
  <r>
    <s v="CN44"/>
    <s v="Übersicht: Planaufträge"/>
    <x v="21"/>
    <n v="2"/>
    <s v="DIALOG"/>
    <x v="0"/>
    <x v="0"/>
  </r>
  <r>
    <s v="CN45"/>
    <s v="Übersicht: Aufträge"/>
    <x v="21"/>
    <n v="34"/>
    <s v="DIALOG"/>
    <x v="0"/>
    <x v="0"/>
  </r>
  <r>
    <s v="CN45N"/>
    <s v="Übersicht: Aufträge"/>
    <x v="21"/>
    <n v="32"/>
    <s v="DIALOG"/>
    <x v="0"/>
    <x v="0"/>
  </r>
  <r>
    <s v="CNB2"/>
    <s v="Bestellungen zum Projekt"/>
    <x v="21"/>
    <n v="256"/>
    <s v="DIALOG"/>
    <x v="0"/>
    <x v="0"/>
  </r>
  <r>
    <s v="CNR3"/>
    <s v="Arbeitsplatz anzeigen"/>
    <x v="19"/>
    <n v="4"/>
    <s v="DIALOG"/>
    <x v="0"/>
    <x v="0"/>
  </r>
  <r>
    <s v="CO02"/>
    <s v="Ändern Fertigungsauftrag"/>
    <x v="19"/>
    <n v="18"/>
    <s v="DIALOG"/>
    <x v="0"/>
    <x v="0"/>
  </r>
  <r>
    <s v="CO09"/>
    <s v="Verfügbarkeitsübersicht"/>
    <x v="19"/>
    <n v="40"/>
    <s v="DIALOG"/>
    <x v="0"/>
    <x v="0"/>
  </r>
  <r>
    <s v="CO1P"/>
    <s v="Vorgemerkte Rückmeldeprozesse"/>
    <x v="21"/>
    <n v="18"/>
    <s v="DIALOG"/>
    <x v="0"/>
    <x v="0"/>
  </r>
  <r>
    <s v="CO43"/>
    <s v="Zuschläge IST:  FertAuftr   Sammelv."/>
    <x v="15"/>
    <s v=""/>
    <s v=""/>
    <x v="0"/>
    <x v="1"/>
  </r>
  <r>
    <s v="CO88"/>
    <s v="Ist-Abrechnung: Fert-/Prozeßaufträge"/>
    <x v="15"/>
    <s v=""/>
    <s v=""/>
    <x v="0"/>
    <x v="1"/>
  </r>
  <r>
    <s v="COCPCPR"/>
    <s v="Cockpit für Controlling-Integration"/>
    <x v="24"/>
    <n v="240"/>
    <s v="DIALOG"/>
    <x v="0"/>
    <x v="0"/>
  </r>
  <r>
    <s v="COFC"/>
    <s v="Nachbearbeitung Fehler Istkosten"/>
    <x v="19"/>
    <n v="288"/>
    <s v="DIALOG"/>
    <x v="0"/>
    <x v="0"/>
  </r>
  <r>
    <s v="COGI"/>
    <s v="Nachbearbeitung fehlerh. Warenbeweg."/>
    <x v="19"/>
    <n v="37"/>
    <s v=""/>
    <x v="0"/>
    <x v="0"/>
  </r>
  <r>
    <s v="COINTCOCP"/>
    <s v="Cockpit für Controlling-Integration"/>
    <x v="24"/>
    <n v="8"/>
    <s v="UPDATE"/>
    <x v="0"/>
    <x v="0"/>
  </r>
  <r>
    <s v="CON1"/>
    <s v="Nachbew.  IST:  FertAuftr   Einzelv."/>
    <x v="15"/>
    <s v=""/>
    <s v=""/>
    <x v="0"/>
    <x v="1"/>
  </r>
  <r>
    <s v="CP02"/>
    <s v="Geschäftsprozeß ändern"/>
    <x v="19"/>
    <n v="36"/>
    <s v="DIALOG"/>
    <x v="0"/>
    <x v="0"/>
  </r>
  <r>
    <s v="CPT1"/>
    <s v="Anlegen Template"/>
    <x v="15"/>
    <s v=""/>
    <s v=""/>
    <x v="0"/>
    <x v="1"/>
  </r>
  <r>
    <s v="CPTB"/>
    <s v="Template-Verrechnung Ist: Aufträge"/>
    <x v="15"/>
    <n v="18"/>
    <s v=""/>
    <x v="0"/>
    <x v="0"/>
  </r>
  <r>
    <s v="CPTD"/>
    <s v="Templ.-Verr. Ist: Fertigungsaufträge"/>
    <x v="19"/>
    <s v=""/>
    <s v=""/>
    <x v="0"/>
    <x v="1"/>
  </r>
  <r>
    <s v="CR03"/>
    <s v="Arbeitsplatz anzeigen"/>
    <x v="19"/>
    <n v="9400"/>
    <s v="DIALOG"/>
    <x v="0"/>
    <x v="0"/>
  </r>
  <r>
    <s v="CR05"/>
    <s v="Arbeitsplatzliste"/>
    <x v="19"/>
    <n v="9915"/>
    <s v="DIALOG"/>
    <x v="0"/>
    <x v="0"/>
  </r>
  <r>
    <s v="CR06"/>
    <s v="Arbeitsplatz Kostenstellenzuordn."/>
    <x v="19"/>
    <n v="3947"/>
    <s v="DIALOG"/>
    <x v="0"/>
    <x v="0"/>
  </r>
  <r>
    <s v="CR07"/>
    <s v="Arbeitsplatzkapazitäten"/>
    <x v="19"/>
    <n v="52"/>
    <s v="DIALOG"/>
    <x v="0"/>
    <x v="0"/>
  </r>
  <r>
    <s v="CR08"/>
    <s v="Arbeitsplatzhierarchie"/>
    <x v="19"/>
    <n v="252"/>
    <s v="DIALOG"/>
    <x v="0"/>
    <x v="0"/>
  </r>
  <r>
    <s v="CR10"/>
    <s v="Arbeitsplatz Änderungsbelege"/>
    <x v="19"/>
    <n v="16"/>
    <s v="DIALOG"/>
    <x v="0"/>
    <x v="0"/>
  </r>
  <r>
    <s v="CR13"/>
    <s v="Anzeigen Kapazität"/>
    <x v="19"/>
    <n v="2"/>
    <s v="DIALOG"/>
    <x v="0"/>
    <x v="0"/>
  </r>
  <r>
    <s v="CR15"/>
    <s v="Verwendung Kapazität"/>
    <x v="19"/>
    <n v="24"/>
    <s v="DIALOG"/>
    <x v="0"/>
    <x v="0"/>
  </r>
  <r>
    <s v="CR23"/>
    <s v="Anzeigen Hierarchie"/>
    <x v="19"/>
    <n v="20"/>
    <s v="DIALOG"/>
    <x v="0"/>
    <x v="0"/>
  </r>
  <r>
    <s v="CRAA"/>
    <s v="Arbeitsplatz anzeigen"/>
    <x v="19"/>
    <s v=""/>
    <s v=""/>
    <x v="0"/>
    <x v="1"/>
  </r>
  <r>
    <s v="CRAH"/>
    <s v="Arbeitsplatz anlegen"/>
    <x v="19"/>
    <n v="68"/>
    <s v="UPDATE"/>
    <x v="0"/>
    <x v="0"/>
  </r>
  <r>
    <s v="CRAV"/>
    <s v="Arbeitsplatz aendern"/>
    <x v="2"/>
    <n v="339"/>
    <s v="UPDATE"/>
    <x v="0"/>
    <x v="0"/>
  </r>
  <r>
    <s v="CRMSRVCOCP"/>
    <s v="Cockpit für Controlling-Integration"/>
    <x v="24"/>
    <n v="3158"/>
    <s v="DIALOG"/>
    <x v="0"/>
    <x v="0"/>
  </r>
  <r>
    <s v="CRQ3"/>
    <s v="Arbeitsplatz anzeigen"/>
    <x v="25"/>
    <n v="34"/>
    <s v="DIALOG"/>
    <x v="0"/>
    <x v="21"/>
  </r>
  <r>
    <s v="CS01"/>
    <s v="Anlegen Materialstückliste"/>
    <x v="2"/>
    <n v="965"/>
    <s v="DIALOG"/>
    <x v="0"/>
    <x v="0"/>
  </r>
  <r>
    <s v="CS02"/>
    <s v="Ändern Materialstückliste"/>
    <x v="2"/>
    <n v="2207"/>
    <s v="DIALOG"/>
    <x v="0"/>
    <x v="0"/>
  </r>
  <r>
    <s v="CS03"/>
    <s v="Anzeigen Materialstückliste"/>
    <x v="2"/>
    <n v="1834"/>
    <s v="DIALOG"/>
    <x v="0"/>
    <x v="0"/>
  </r>
  <r>
    <s v="CS05"/>
    <s v="Ändern Stücklistengruppe Material"/>
    <x v="2"/>
    <n v="10"/>
    <s v="DIALOG"/>
    <x v="0"/>
    <x v="0"/>
  </r>
  <r>
    <s v="CS06"/>
    <s v="Anzeigen Stücklistengruppe Material"/>
    <x v="2"/>
    <n v="33"/>
    <s v="DIALOG"/>
    <x v="0"/>
    <x v="0"/>
  </r>
  <r>
    <s v="CS07"/>
    <s v="Anlegen Werkszuordnung MaterialStl"/>
    <x v="2"/>
    <n v="20"/>
    <s v="DIALOG"/>
    <x v="0"/>
    <x v="0"/>
  </r>
  <r>
    <s v="CS09"/>
    <s v="Anzeigen Werkszuordnung MaterialStl"/>
    <x v="2"/>
    <n v="59"/>
    <s v="DIALOG"/>
    <x v="0"/>
    <x v="0"/>
  </r>
  <r>
    <s v="CS14"/>
    <s v="Stücklistenvergleich"/>
    <x v="2"/>
    <n v="3"/>
    <s v="DIALOG"/>
    <x v="0"/>
    <x v="0"/>
  </r>
  <r>
    <s v="CS15"/>
    <s v="Materialverwendung einstufig"/>
    <x v="2"/>
    <n v="30"/>
    <s v="DIALOG"/>
    <x v="0"/>
    <x v="0"/>
  </r>
  <r>
    <s v="CS20"/>
    <s v="Massenänderungen: Einstiegsbild"/>
    <x v="2"/>
    <n v="8"/>
    <s v=""/>
    <x v="0"/>
    <x v="0"/>
  </r>
  <r>
    <s v="CS80"/>
    <s v="Änderungsbelege Materialstückliste"/>
    <x v="2"/>
    <n v="12"/>
    <s v="DIALOG"/>
    <x v="0"/>
    <x v="0"/>
  </r>
  <r>
    <s v="CT03"/>
    <s v="Merkmal anzeigen"/>
    <x v="13"/>
    <n v="2"/>
    <s v="DIALOG"/>
    <x v="0"/>
    <x v="0"/>
  </r>
  <r>
    <s v="CT04"/>
    <s v="Merkmalverwaltung"/>
    <x v="13"/>
    <n v="1823"/>
    <s v="DIALOG"/>
    <x v="0"/>
    <x v="0"/>
  </r>
  <r>
    <s v="CT10"/>
    <s v="Merkmalverzeichnis"/>
    <x v="13"/>
    <n v="48"/>
    <s v="DIALOG"/>
    <x v="0"/>
    <x v="0"/>
  </r>
  <r>
    <s v="CT12"/>
    <s v="Verwendungsnachweis Merkmalumfeld"/>
    <x v="13"/>
    <n v="2"/>
    <s v=""/>
    <x v="0"/>
    <x v="0"/>
  </r>
  <r>
    <s v="CU01"/>
    <s v="Anlegen Beziehungswissen"/>
    <x v="13"/>
    <n v="9"/>
    <s v="DIALOG"/>
    <x v="0"/>
    <x v="0"/>
  </r>
  <r>
    <s v="CU03"/>
    <s v="Anzeigen Beziehungswissen"/>
    <x v="13"/>
    <n v="48"/>
    <s v="DIALOG"/>
    <x v="0"/>
    <x v="0"/>
  </r>
  <r>
    <s v="CU04"/>
    <s v="Beziehungsliste"/>
    <x v="13"/>
    <n v="12"/>
    <s v="DIALOG"/>
    <x v="0"/>
    <x v="0"/>
  </r>
  <r>
    <s v="CV03N"/>
    <s v="Dokument anzeigen"/>
    <x v="13"/>
    <n v="62"/>
    <s v="DIALOG"/>
    <x v="0"/>
    <x v="0"/>
  </r>
  <r>
    <s v="CV04N"/>
    <s v="Dokument suchen"/>
    <x v="13"/>
    <n v="2"/>
    <s v="DIALOG"/>
    <x v="0"/>
    <x v="0"/>
  </r>
  <r>
    <s v="DA_CONTROL"/>
    <s v="Steuerung Datenarchivierung"/>
    <x v="5"/>
    <n v="36"/>
    <s v="DIALOG"/>
    <x v="0"/>
    <x v="0"/>
  </r>
  <r>
    <s v="DA_SARA"/>
    <s v="Prüfen / Löschen zentral"/>
    <x v="5"/>
    <s v=""/>
    <s v=""/>
    <x v="0"/>
    <x v="1"/>
  </r>
  <r>
    <s v="DB02"/>
    <s v="Monitor für Tabellen und Indices"/>
    <x v="5"/>
    <n v="7"/>
    <s v=""/>
    <x v="0"/>
    <x v="0"/>
  </r>
  <r>
    <s v="DB13"/>
    <s v="DBA-Einplanungskalender"/>
    <x v="5"/>
    <s v=""/>
    <s v=""/>
    <x v="0"/>
    <x v="1"/>
  </r>
  <r>
    <s v="DB15"/>
    <s v="Datenarchivierung: DB-Tabellen"/>
    <x v="5"/>
    <n v="104"/>
    <s v="DIALOG"/>
    <x v="0"/>
    <x v="0"/>
  </r>
  <r>
    <s v="DBACOCKPIT"/>
    <s v="DBA Cockpit starten"/>
    <x v="26"/>
    <n v="1980"/>
    <s v="DIALOG"/>
    <x v="0"/>
    <x v="0"/>
  </r>
  <r>
    <s v="DBCO"/>
    <s v="DB-Verbindungspflege"/>
    <x v="5"/>
    <s v=""/>
    <s v=""/>
    <x v="0"/>
    <x v="1"/>
  </r>
  <r>
    <s v="DMEE"/>
    <s v="DMEE: Formatbaum Pflegetool"/>
    <x v="13"/>
    <n v="12"/>
    <s v="DIALOG"/>
    <x v="0"/>
    <x v="0"/>
  </r>
  <r>
    <s v="DP90"/>
    <s v="SM: aufwandsbezogene Faktura"/>
    <x v="21"/>
    <n v="48076"/>
    <s v="DIALOG"/>
    <x v="0"/>
    <x v="0"/>
  </r>
  <r>
    <s v="Drittsystem"/>
    <s v="Durchführung in Drittsystem (Non-SAP)"/>
    <x v="27"/>
    <s v=""/>
    <s v=""/>
    <x v="1"/>
    <x v="0"/>
  </r>
  <r>
    <s v="E25T"/>
    <s v="AbrAuftrg/nicht fakt.AbrBelege ausw."/>
    <x v="6"/>
    <n v="3072"/>
    <s v="DIALOG"/>
    <x v="0"/>
    <x v="0"/>
  </r>
  <r>
    <s v="E40A"/>
    <s v="Terminsätze anzeigen"/>
    <x v="6"/>
    <n v="2404"/>
    <s v="DIALOG"/>
    <x v="0"/>
    <x v="15"/>
  </r>
  <r>
    <s v="E40B"/>
    <s v="Terminsätze ändern"/>
    <x v="6"/>
    <n v="24"/>
    <s v="DIALOG"/>
    <x v="0"/>
    <x v="15"/>
  </r>
  <r>
    <s v="E41A"/>
    <s v="Portion anzeigen"/>
    <x v="6"/>
    <n v="702"/>
    <s v="DIALOG"/>
    <x v="0"/>
    <x v="15"/>
  </r>
  <r>
    <s v="E41B"/>
    <s v="Portion anlegen"/>
    <x v="6"/>
    <n v="248"/>
    <s v="DIALOG"/>
    <x v="0"/>
    <x v="15"/>
  </r>
  <r>
    <s v="E41C"/>
    <s v="Portion ändern"/>
    <x v="6"/>
    <n v="237"/>
    <s v="DIALOG"/>
    <x v="0"/>
    <x v="15"/>
  </r>
  <r>
    <s v="E41D"/>
    <s v="Liste der Terminstammsätze"/>
    <x v="6"/>
    <n v="4"/>
    <s v="DIALOG"/>
    <x v="0"/>
    <x v="0"/>
  </r>
  <r>
    <s v="E41F"/>
    <s v="Ableseeinheiten anzeigen"/>
    <x v="6"/>
    <n v="16381"/>
    <s v="DIALOG"/>
    <x v="0"/>
    <x v="15"/>
  </r>
  <r>
    <s v="E41G"/>
    <s v="Ableseeinheit ändern"/>
    <x v="6"/>
    <n v="13758"/>
    <s v="DIALOG"/>
    <x v="0"/>
    <x v="15"/>
  </r>
  <r>
    <s v="E41H"/>
    <s v="Ableseeinheit anlegen"/>
    <x v="6"/>
    <n v="4616"/>
    <s v="DIALOG"/>
    <x v="0"/>
    <x v="0"/>
  </r>
  <r>
    <s v="E41I"/>
    <s v="Ableseeinheit löschen"/>
    <x v="6"/>
    <n v="245"/>
    <s v="DIALOG"/>
    <x v="0"/>
    <x v="15"/>
  </r>
  <r>
    <s v="E41L"/>
    <s v="Liste zugeord.Abl. zu führ. Abl."/>
    <x v="6"/>
    <n v="4"/>
    <s v=""/>
    <x v="0"/>
    <x v="15"/>
  </r>
  <r>
    <s v="E43A"/>
    <s v="Terminsätze generieren für Satzarten"/>
    <x v="6"/>
    <n v="2639"/>
    <s v="DIALOG"/>
    <x v="0"/>
    <x v="0"/>
  </r>
  <r>
    <s v="E43C"/>
    <s v="Liste der Terminsätze"/>
    <x v="6"/>
    <n v="6060"/>
    <s v="DIALOG"/>
    <x v="0"/>
    <x v="0"/>
  </r>
  <r>
    <s v="E61D"/>
    <s v="Löschen Abschlagsplan"/>
    <x v="6"/>
    <n v="12749"/>
    <s v="DIALOG"/>
    <x v="0"/>
    <x v="0"/>
  </r>
  <r>
    <s v="EA_DOWNLOAD"/>
    <s v="Download der Abrechnungsstammdaten"/>
    <x v="6"/>
    <n v="45"/>
    <s v=""/>
    <x v="0"/>
    <x v="0"/>
  </r>
  <r>
    <s v="EA_UPLOAD"/>
    <s v="Upload der Abrechnungsstammdaten"/>
    <x v="6"/>
    <n v="33"/>
    <s v="DIALOG"/>
    <x v="0"/>
    <x v="0"/>
  </r>
  <r>
    <s v="EA00"/>
    <s v="Test-Abrechnung eines Vertrages"/>
    <x v="6"/>
    <n v="15380"/>
    <s v="DIALOG"/>
    <x v="0"/>
    <x v="0"/>
  </r>
  <r>
    <s v="EA05"/>
    <s v="Aussteuerungen anzeigen u. freigeben"/>
    <x v="6"/>
    <n v="36557"/>
    <s v="DIALOG"/>
    <x v="0"/>
    <x v="0"/>
  </r>
  <r>
    <s v="EA10"/>
    <s v="Fakturierung Belege"/>
    <x v="6"/>
    <n v="321"/>
    <s v="DIALOG"/>
    <x v="0"/>
    <x v="0"/>
  </r>
  <r>
    <s v="EA12"/>
    <s v="Abschläge anfordern"/>
    <x v="6"/>
    <n v="3"/>
    <s v="DIALOG"/>
    <x v="0"/>
    <x v="0"/>
  </r>
  <r>
    <s v="EA13"/>
    <s v="Storno von Druck-/Abrechnungsbeleg"/>
    <x v="6"/>
    <n v="2389"/>
    <s v="DIALOG"/>
    <x v="0"/>
    <x v="0"/>
  </r>
  <r>
    <s v="EA14"/>
    <s v="Storno Druck-/Abrechnungsbeleg"/>
    <x v="6"/>
    <n v="6"/>
    <s v="DIALOG"/>
    <x v="0"/>
    <x v="0"/>
  </r>
  <r>
    <s v="EA15"/>
    <s v="Stornierung von Fakturabelegen"/>
    <x v="6"/>
    <n v="36"/>
    <s v="DIALOG"/>
    <x v="0"/>
    <x v="0"/>
  </r>
  <r>
    <s v="EA16"/>
    <s v="Anlegen Manuelle Nachberechnung"/>
    <x v="6"/>
    <n v="9345"/>
    <s v="DIALOG"/>
    <x v="0"/>
    <x v="0"/>
  </r>
  <r>
    <s v="EA17"/>
    <s v="Ändern Manuelle Nachberechnung"/>
    <x v="6"/>
    <n v="3047"/>
    <s v="DIALOG"/>
    <x v="0"/>
    <x v="0"/>
  </r>
  <r>
    <s v="EA18"/>
    <s v="Anzeigen Manuelle Nachberechnung"/>
    <x v="6"/>
    <n v="172"/>
    <s v="DIALOG"/>
    <x v="0"/>
    <x v="0"/>
  </r>
  <r>
    <s v="EA19"/>
    <s v="Rechnung erstellen (Einzelerstellung"/>
    <x v="6"/>
    <n v="1449"/>
    <s v="DIALOG"/>
    <x v="0"/>
    <x v="0"/>
  </r>
  <r>
    <s v="EA20"/>
    <s v="Stornieren Abrechnungsbeleg"/>
    <x v="6"/>
    <n v="172195"/>
    <s v="DIALOG"/>
    <x v="0"/>
    <x v="0"/>
  </r>
  <r>
    <s v="EA21"/>
    <s v="Anpassungsstorno Abrechnungsbelege"/>
    <x v="6"/>
    <n v="169"/>
    <s v="DIALOG"/>
    <x v="0"/>
    <x v="15"/>
  </r>
  <r>
    <s v="EA22"/>
    <s v="Abrechnungsbeleg anzeigen"/>
    <x v="6"/>
    <n v="3633"/>
    <s v="DIALOG"/>
    <x v="0"/>
    <x v="0"/>
  </r>
  <r>
    <s v="EA24"/>
    <s v="SpezStorno aus AbrAuftrag entfernen"/>
    <x v="6"/>
    <n v="33"/>
    <s v="DIALOG"/>
    <x v="0"/>
    <x v="0"/>
  </r>
  <r>
    <s v="EA26"/>
    <s v="Massenakt.: Rechnung erstellen"/>
    <x v="6"/>
    <n v="2691"/>
    <s v="DIALOG"/>
    <x v="0"/>
    <x v="0"/>
  </r>
  <r>
    <s v="EA29"/>
    <s v="Massenakt.: Rechnungsdruck"/>
    <x v="6"/>
    <n v="9252"/>
    <s v="DIALOG"/>
    <x v="0"/>
    <x v="0"/>
  </r>
  <r>
    <s v="EA31"/>
    <s v="Tarif ändern"/>
    <x v="6"/>
    <s v=""/>
    <s v=""/>
    <x v="0"/>
    <x v="0"/>
  </r>
  <r>
    <s v="EA32"/>
    <s v="Tarif anzeigen"/>
    <x v="6"/>
    <n v="3"/>
    <s v="DIALOG"/>
    <x v="0"/>
    <x v="0"/>
  </r>
  <r>
    <s v="EA37"/>
    <s v="Schema anzeigen"/>
    <x v="6"/>
    <n v="477"/>
    <s v="DIALOG"/>
    <x v="0"/>
    <x v="0"/>
  </r>
  <r>
    <s v="EA38"/>
    <s v="Massenakt.: Abrechnung"/>
    <x v="6"/>
    <n v="2613"/>
    <s v="DIALOG"/>
    <x v="0"/>
    <x v="0"/>
  </r>
  <r>
    <s v="EA40"/>
    <s v="Anzeigen Druckbeleg"/>
    <x v="6"/>
    <n v="126819"/>
    <s v="DIALOG"/>
    <x v="0"/>
    <x v="0"/>
  </r>
  <r>
    <s v="EA43"/>
    <s v="Terminsätze generieren einer Satzart"/>
    <x v="6"/>
    <n v="741"/>
    <s v="DIALOG"/>
    <x v="0"/>
    <x v="0"/>
  </r>
  <r>
    <s v="EA44"/>
    <s v="Terminsätze löschen"/>
    <x v="6"/>
    <n v="252"/>
    <s v="DIALOG"/>
    <x v="0"/>
    <x v="0"/>
  </r>
  <r>
    <s v="EA44M"/>
    <s v="Massenlöschen Terminsätze"/>
    <x v="6"/>
    <n v="24"/>
    <s v="DIALOG"/>
    <x v="0"/>
    <x v="0"/>
  </r>
  <r>
    <s v="EA45"/>
    <s v="Verbrauchs- u. Teilrechung erstellen"/>
    <x v="6"/>
    <n v="3"/>
    <s v="DIALOG"/>
    <x v="0"/>
    <x v="7"/>
  </r>
  <r>
    <s v="EA55"/>
    <s v="Tariftyp Anzeigen"/>
    <x v="6"/>
    <n v="387"/>
    <s v="DIALOG"/>
    <x v="0"/>
    <x v="0"/>
  </r>
  <r>
    <s v="EA60"/>
    <s v="Drucken Druckbeleg"/>
    <x v="6"/>
    <n v="16611"/>
    <s v="DIALOG"/>
    <x v="0"/>
    <x v="0"/>
  </r>
  <r>
    <s v="EA61"/>
    <s v="Abschlagsplan anlegen"/>
    <x v="6"/>
    <n v="47528"/>
    <s v="DIALOG"/>
    <x v="0"/>
    <x v="0"/>
  </r>
  <r>
    <s v="EA62"/>
    <s v="Abschlagsplan ändern"/>
    <x v="6"/>
    <n v="971"/>
    <s v="DIALOG"/>
    <x v="0"/>
    <x v="0"/>
  </r>
  <r>
    <s v="EA63"/>
    <s v="Abschlagsplan anzeigen"/>
    <x v="6"/>
    <n v="985"/>
    <s v="DIALOG"/>
    <x v="0"/>
    <x v="15"/>
  </r>
  <r>
    <s v="EA65"/>
    <s v="Portionswechsel"/>
    <x v="6"/>
    <n v="46343"/>
    <s v="DIALOG"/>
    <x v="0"/>
    <x v="0"/>
  </r>
  <r>
    <s v="EA87"/>
    <s v="Tariffindung"/>
    <x v="6"/>
    <s v=""/>
    <s v=""/>
    <x v="0"/>
    <x v="0"/>
  </r>
  <r>
    <s v="EA89"/>
    <s v="Preis anlegen"/>
    <x v="6"/>
    <n v="102"/>
    <s v=""/>
    <x v="0"/>
    <x v="0"/>
  </r>
  <r>
    <s v="EA90"/>
    <s v="Preis ändern"/>
    <x v="6"/>
    <s v=""/>
    <s v=""/>
    <x v="0"/>
    <x v="0"/>
  </r>
  <r>
    <s v="EA91"/>
    <s v="Preis anzeigen"/>
    <x v="6"/>
    <n v="261"/>
    <s v="DIALOG"/>
    <x v="0"/>
    <x v="0"/>
  </r>
  <r>
    <s v="EA99"/>
    <s v="Auswertung Varianten"/>
    <x v="6"/>
    <n v="3"/>
    <s v="DIALOG"/>
    <x v="0"/>
    <x v="0"/>
  </r>
  <r>
    <s v="EAMABI"/>
    <s v="Massenabrechnung"/>
    <x v="6"/>
    <n v="255"/>
    <s v="DIALOG"/>
    <x v="0"/>
    <x v="0"/>
  </r>
  <r>
    <s v="EAMACH"/>
    <s v="Massenbigcheck"/>
    <x v="6"/>
    <n v="39"/>
    <s v="DIALOG"/>
    <x v="0"/>
    <x v="0"/>
  </r>
  <r>
    <s v="EAMS00"/>
    <s v="Massenabrechnung von Sim.indizes"/>
    <x v="6"/>
    <n v="649"/>
    <s v="DIALOG"/>
    <x v="0"/>
    <x v="0"/>
  </r>
  <r>
    <s v="EAMS01"/>
    <s v="Massenakt.: Abrechnung SimIndizes"/>
    <x v="6"/>
    <n v="15542"/>
    <s v="DIALOG"/>
    <x v="0"/>
    <x v="0"/>
  </r>
  <r>
    <s v="EAMS10"/>
    <s v="Simulationsindizes anlegen"/>
    <x v="6"/>
    <n v="3539"/>
    <s v="DIALOG"/>
    <x v="0"/>
    <x v="0"/>
  </r>
  <r>
    <s v="EAMS11"/>
    <s v="Monitoring der Massensimulation"/>
    <x v="6"/>
    <n v="27519"/>
    <s v="DIALOG"/>
    <x v="0"/>
    <x v="0"/>
  </r>
  <r>
    <s v="EAMS12"/>
    <s v="Statistik de Simulationsindizes"/>
    <x v="6"/>
    <n v="5380"/>
    <s v="DIALOG"/>
    <x v="0"/>
    <x v="0"/>
  </r>
  <r>
    <s v="EAMS13"/>
    <s v="Simulationsindizes löschen"/>
    <x v="6"/>
    <n v="681"/>
    <s v="DIALOG"/>
    <x v="0"/>
    <x v="0"/>
  </r>
  <r>
    <s v="EAMS20"/>
    <s v="Simulationsperioden definieren"/>
    <x v="6"/>
    <n v="4841"/>
    <s v="DIALOG"/>
    <x v="0"/>
    <x v="0"/>
  </r>
  <r>
    <s v="EARELINVOICE"/>
    <s v="Abrechnung im Hintergrund freigeben"/>
    <x v="6"/>
    <n v="6"/>
    <s v="DIALOG"/>
    <x v="0"/>
    <x v="0"/>
  </r>
  <r>
    <s v="EASIBI"/>
    <s v="Erstellen Einzelrechnung"/>
    <x v="6"/>
    <n v="272994"/>
    <s v="DIALOG"/>
    <x v="0"/>
    <x v="0"/>
  </r>
  <r>
    <s v="EASICH"/>
    <s v="Einzelbigcheck"/>
    <x v="6"/>
    <n v="73786"/>
    <s v="DIALOG"/>
    <x v="0"/>
    <x v="0"/>
  </r>
  <r>
    <s v="EASISI"/>
    <s v="Erstellen Einzelsimulation"/>
    <x v="6"/>
    <n v="1403"/>
    <s v="DIALOG"/>
    <x v="0"/>
    <x v="0"/>
  </r>
  <r>
    <s v="EC16"/>
    <s v="ECOP 97: Kostenrechnungskreis"/>
    <x v="13"/>
    <s v=""/>
    <s v=""/>
    <x v="0"/>
    <x v="1"/>
  </r>
  <r>
    <s v="EC30"/>
    <s v="Tarifdaten pflegen"/>
    <x v="6"/>
    <n v="488"/>
    <s v="DIALOG"/>
    <x v="0"/>
    <x v="0"/>
  </r>
  <r>
    <s v="EC31"/>
    <s v="Tarifdaten anzeigen"/>
    <x v="6"/>
    <n v="1"/>
    <s v="DIALOG"/>
    <x v="0"/>
    <x v="15"/>
  </r>
  <r>
    <s v="EC50E"/>
    <s v="Einzugsbeleg anlegen"/>
    <x v="6"/>
    <n v="9759"/>
    <s v="DIALOG"/>
    <x v="0"/>
    <x v="0"/>
  </r>
  <r>
    <s v="EC51E"/>
    <s v="Einzugsbeleg ändern"/>
    <x v="6"/>
    <n v="273"/>
    <s v="DIALOG"/>
    <x v="0"/>
    <x v="15"/>
  </r>
  <r>
    <s v="EC52E"/>
    <s v="Einzugsbeleg anzeigen"/>
    <x v="6"/>
    <n v="74"/>
    <s v="DIALOG"/>
    <x v="0"/>
    <x v="15"/>
  </r>
  <r>
    <s v="EC53E"/>
    <s v="Einzugsbeleg stornieren"/>
    <x v="6"/>
    <n v="135"/>
    <s v="DIALOG"/>
    <x v="0"/>
    <x v="15"/>
  </r>
  <r>
    <s v="EC55E"/>
    <s v="Auszug"/>
    <x v="6"/>
    <n v="48574"/>
    <s v="DIALOG"/>
    <x v="0"/>
    <x v="0"/>
  </r>
  <r>
    <s v="EC56E"/>
    <s v="Auszug ändern"/>
    <x v="6"/>
    <n v="127"/>
    <s v="DIALOG"/>
    <x v="0"/>
    <x v="15"/>
  </r>
  <r>
    <s v="EC57E"/>
    <s v="Auszug anzeigen"/>
    <x v="6"/>
    <n v="12"/>
    <s v="DIALOG"/>
    <x v="0"/>
    <x v="15"/>
  </r>
  <r>
    <s v="EC58E"/>
    <s v="Auszug stornieren"/>
    <x v="6"/>
    <n v="503"/>
    <s v="DIALOG"/>
    <x v="0"/>
    <x v="15"/>
  </r>
  <r>
    <s v="EC86"/>
    <s v="Sperrbeleg ändern"/>
    <x v="6"/>
    <n v="422"/>
    <s v="DIALOG"/>
    <x v="0"/>
    <x v="15"/>
  </r>
  <r>
    <s v="EC87"/>
    <s v="Sperrbeleg anzeigen"/>
    <x v="6"/>
    <n v="93"/>
    <s v="DIALOG"/>
    <x v="0"/>
    <x v="15"/>
  </r>
  <r>
    <s v="ECENV_CO"/>
    <s v="Datenumfeld zum Anschlußobjekt"/>
    <x v="6"/>
    <n v="2"/>
    <s v="DIALOG"/>
    <x v="0"/>
    <x v="15"/>
  </r>
  <r>
    <s v="ECENV_DV"/>
    <s v="Datenumfeld zum Geräte"/>
    <x v="6"/>
    <n v="27"/>
    <s v="DIALOG"/>
    <x v="0"/>
    <x v="15"/>
  </r>
  <r>
    <s v="ECVBP02"/>
    <s v="Kundendatenübersicht"/>
    <x v="6"/>
    <n v="184"/>
    <s v="DIALOG"/>
    <x v="0"/>
    <x v="15"/>
  </r>
  <r>
    <s v="ECVCO00"/>
    <s v="Anschlussobjektübersicht"/>
    <x v="6"/>
    <n v="23"/>
    <s v="DIALOG"/>
    <x v="0"/>
    <x v="15"/>
  </r>
  <r>
    <s v="EE72"/>
    <s v="Versorgungsind.: Arbeitsauftrag änd."/>
    <x v="6"/>
    <n v="6719"/>
    <s v="DIALOG"/>
    <x v="0"/>
    <x v="22"/>
  </r>
  <r>
    <s v="EE73"/>
    <s v="Versorgungsind.: Arbeitsauftrag anz."/>
    <x v="6"/>
    <n v="786"/>
    <s v="DIALOG"/>
    <x v="0"/>
    <x v="22"/>
  </r>
  <r>
    <s v="EEDMIDESERVPROV01"/>
    <s v="Serviceanbieter anlegen"/>
    <x v="6"/>
    <s v=""/>
    <s v=""/>
    <x v="0"/>
    <x v="0"/>
  </r>
  <r>
    <s v="EEDMIDESERVPROV02"/>
    <s v="Serviceanbieter ändern"/>
    <x v="6"/>
    <s v=""/>
    <s v=""/>
    <x v="0"/>
    <x v="0"/>
  </r>
  <r>
    <s v="EEDMIDESERVPROV03"/>
    <s v="Serviceanbieter anzeigen"/>
    <x v="6"/>
    <s v=""/>
    <s v=""/>
    <x v="0"/>
    <x v="0"/>
  </r>
  <r>
    <s v="EFCS"/>
    <s v="Druck-Workbench: Formularklasse"/>
    <x v="13"/>
    <s v=""/>
    <s v=""/>
    <x v="0"/>
    <x v="1"/>
  </r>
  <r>
    <s v="EFRM"/>
    <s v="Druck-Workbench: Anwendungsformular"/>
    <x v="13"/>
    <n v="6904"/>
    <s v="DIALOG"/>
    <x v="0"/>
    <x v="0"/>
  </r>
  <r>
    <s v="EG01"/>
    <s v="Gerätetyp anlegen"/>
    <x v="6"/>
    <n v="48"/>
    <s v="DIALOG"/>
    <x v="0"/>
    <x v="0"/>
  </r>
  <r>
    <s v="EG02"/>
    <s v="Gerätetyp ändern"/>
    <x v="6"/>
    <n v="321"/>
    <s v="DIALOG"/>
    <x v="0"/>
    <x v="6"/>
  </r>
  <r>
    <s v="EG03"/>
    <s v="Gerätetyp anzeigen"/>
    <x v="6"/>
    <n v="497"/>
    <s v="DIALOG"/>
    <x v="0"/>
    <x v="6"/>
  </r>
  <r>
    <s v="EG04"/>
    <s v="Zählwerksgruppe anlegen"/>
    <x v="6"/>
    <n v="4"/>
    <s v="DIALOG"/>
    <x v="0"/>
    <x v="0"/>
  </r>
  <r>
    <s v="EG05"/>
    <s v="Zählwerksgruppe ändern"/>
    <x v="6"/>
    <n v="20"/>
    <s v=""/>
    <x v="0"/>
    <x v="6"/>
  </r>
  <r>
    <s v="EG06"/>
    <s v="Zählwerksgruppe anzeigen"/>
    <x v="6"/>
    <n v="14"/>
    <s v="DIALOG"/>
    <x v="0"/>
    <x v="6"/>
  </r>
  <r>
    <s v="EG27"/>
    <s v="Gerätegruppe anlegen"/>
    <x v="6"/>
    <n v="25"/>
    <s v="DIALOG"/>
    <x v="0"/>
    <x v="0"/>
  </r>
  <r>
    <s v="EG28"/>
    <s v="Gerätegruppe ändern"/>
    <x v="6"/>
    <n v="626"/>
    <s v="DIALOG"/>
    <x v="0"/>
    <x v="0"/>
  </r>
  <r>
    <s v="EG29"/>
    <s v="Gerätegruppe anzeigen"/>
    <x v="6"/>
    <n v="123"/>
    <s v="DIALOG"/>
    <x v="0"/>
    <x v="6"/>
  </r>
  <r>
    <s v="EG30"/>
    <s v="Wechsel gesamt"/>
    <x v="6"/>
    <n v="62577"/>
    <s v="DIALOG"/>
    <x v="0"/>
    <x v="0"/>
  </r>
  <r>
    <s v="EG31"/>
    <s v="Einbau gesamt"/>
    <x v="6"/>
    <n v="16390"/>
    <s v="DIALOG"/>
    <x v="0"/>
    <x v="0"/>
  </r>
  <r>
    <s v="EG32"/>
    <s v="Ausbau gesamt"/>
    <x v="6"/>
    <n v="6651"/>
    <s v="DIALOG"/>
    <x v="0"/>
    <x v="0"/>
  </r>
  <r>
    <s v="EG33"/>
    <s v="Einbau technisch"/>
    <x v="6"/>
    <n v="185"/>
    <s v="DIALOG"/>
    <x v="0"/>
    <x v="0"/>
  </r>
  <r>
    <s v="EG34"/>
    <s v="Einbau abrechnungstechnisch"/>
    <x v="6"/>
    <n v="35380"/>
    <s v="DIALOG"/>
    <x v="0"/>
    <x v="0"/>
  </r>
  <r>
    <s v="EG35"/>
    <s v="Ausbau abrechnungstechnisch"/>
    <x v="6"/>
    <n v="29221"/>
    <s v="DIALOG"/>
    <x v="0"/>
    <x v="0"/>
  </r>
  <r>
    <s v="EG36"/>
    <s v="Ausbau technisch"/>
    <x v="6"/>
    <n v="11306"/>
    <s v="DIALOG"/>
    <x v="0"/>
    <x v="0"/>
  </r>
  <r>
    <s v="EG42"/>
    <s v="Umbau Gerät"/>
    <x v="6"/>
    <n v="247"/>
    <s v="DIALOG"/>
    <x v="0"/>
    <x v="6"/>
  </r>
  <r>
    <s v="EG43"/>
    <s v="Anzeigen Geräteinfosatz"/>
    <x v="6"/>
    <n v="21"/>
    <s v="DIALOG"/>
    <x v="0"/>
    <x v="6"/>
  </r>
  <r>
    <s v="EG50"/>
    <s v="Storno Einbau/Ausbau/Wechsel"/>
    <x v="6"/>
    <n v="3781"/>
    <s v="DIALOG"/>
    <x v="0"/>
    <x v="0"/>
  </r>
  <r>
    <s v="EG51"/>
    <s v="Storno Einbau"/>
    <x v="6"/>
    <n v="2623"/>
    <s v="DIALOG"/>
    <x v="0"/>
    <x v="0"/>
  </r>
  <r>
    <s v="EG52"/>
    <s v="Storno Wechsel technisch"/>
    <x v="6"/>
    <n v="140"/>
    <s v="DIALOG"/>
    <x v="0"/>
    <x v="6"/>
  </r>
  <r>
    <s v="EG53"/>
    <s v="Storno Ausbau technisch"/>
    <x v="6"/>
    <n v="9812"/>
    <s v="DIALOG"/>
    <x v="0"/>
    <x v="0"/>
  </r>
  <r>
    <s v="EG61"/>
    <s v="Anzeigen Logisches Zählwerk"/>
    <x v="6"/>
    <s v=""/>
    <s v=""/>
    <x v="0"/>
    <x v="6"/>
  </r>
  <r>
    <s v="EG70"/>
    <s v="Pflegen Tarifdaten"/>
    <x v="6"/>
    <n v="36"/>
    <s v="DIALOG"/>
    <x v="0"/>
    <x v="6"/>
  </r>
  <r>
    <s v="EG71"/>
    <s v="Anzeigen Tarifdaten"/>
    <x v="6"/>
    <n v="3"/>
    <s v="DIALOG"/>
    <x v="0"/>
    <x v="6"/>
  </r>
  <r>
    <s v="EG72"/>
    <s v="Pflegen Gerätezuordnung"/>
    <x v="6"/>
    <n v="390"/>
    <s v="DIALOG"/>
    <x v="0"/>
    <x v="6"/>
  </r>
  <r>
    <s v="EG73"/>
    <s v="Anzeigen Gerätezuordnung"/>
    <x v="6"/>
    <n v="88"/>
    <s v="DIALOG"/>
    <x v="0"/>
    <x v="6"/>
  </r>
  <r>
    <s v="EG75"/>
    <s v="Zählwerksbeziehungen anlegen"/>
    <x v="6"/>
    <n v="117"/>
    <s v=""/>
    <x v="0"/>
    <x v="0"/>
  </r>
  <r>
    <s v="EG76"/>
    <s v="Zählwerksbeziehungen ändern"/>
    <x v="6"/>
    <n v="231"/>
    <s v="DIALOG"/>
    <x v="0"/>
    <x v="0"/>
  </r>
  <r>
    <s v="EG77"/>
    <s v="Zählwerksbeziehungen anzeigen"/>
    <x v="6"/>
    <n v="42"/>
    <s v="DIALOG"/>
    <x v="0"/>
    <x v="0"/>
  </r>
  <r>
    <s v="EG88"/>
    <s v="Turnuswechselliste anlegen"/>
    <x v="6"/>
    <n v="66"/>
    <s v="DIALOG"/>
    <x v="0"/>
    <x v="0"/>
  </r>
  <r>
    <s v="EG89"/>
    <s v="Turnuswechselliste Anzeigen"/>
    <x v="6"/>
    <n v="325657"/>
    <s v="DIALOG"/>
    <x v="0"/>
    <x v="0"/>
  </r>
  <r>
    <s v="EG90"/>
    <s v="Wechselaufträge/-meldungen anlegen"/>
    <x v="6"/>
    <n v="2264"/>
    <s v="DIALOG"/>
    <x v="0"/>
    <x v="0"/>
  </r>
  <r>
    <s v="EG97"/>
    <s v="Beglaubigung durchführen"/>
    <x v="6"/>
    <n v="14789"/>
    <s v="DIALOG"/>
    <x v="0"/>
    <x v="0"/>
  </r>
  <r>
    <s v="EI72"/>
    <s v="CO-PA Fortschreibung statistisch"/>
    <x v="6"/>
    <n v="207"/>
    <s v="DIALOG"/>
    <x v="0"/>
    <x v="0"/>
  </r>
  <r>
    <s v="EL01"/>
    <s v="Auftragserstellung ausführen"/>
    <x v="6"/>
    <n v="124947"/>
    <s v="DIALOG"/>
    <x v="0"/>
    <x v="0"/>
  </r>
  <r>
    <s v="EL06"/>
    <s v="Massenauftragserstellung ausführen"/>
    <x v="6"/>
    <n v="953"/>
    <s v="DIALOG"/>
    <x v="0"/>
    <x v="0"/>
  </r>
  <r>
    <s v="EL09"/>
    <s v="Auftragserstellung ausführen"/>
    <x v="6"/>
    <s v=""/>
    <s v=""/>
    <x v="0"/>
    <x v="23"/>
  </r>
  <r>
    <s v="EL20"/>
    <s v="Schnellerfassung"/>
    <x v="6"/>
    <s v=""/>
    <s v=""/>
    <x v="0"/>
    <x v="6"/>
  </r>
  <r>
    <s v="EL22"/>
    <s v="Schnellerfassung mit Korrektur"/>
    <x v="6"/>
    <s v=""/>
    <s v=""/>
    <x v="0"/>
    <x v="6"/>
  </r>
  <r>
    <s v="EL27"/>
    <s v="Korrektur unplausibler Ergebnisse"/>
    <x v="6"/>
    <n v="28786"/>
    <s v="DIALOG"/>
    <x v="0"/>
    <x v="0"/>
  </r>
  <r>
    <s v="EL28"/>
    <s v="Einzelerfassung"/>
    <x v="6"/>
    <n v="864946"/>
    <s v="DIALOG"/>
    <x v="0"/>
    <x v="0"/>
  </r>
  <r>
    <s v="EL29"/>
    <s v="Korrektur plausibler Ergebnisse"/>
    <x v="6"/>
    <n v="4970"/>
    <s v="DIALOG"/>
    <x v="0"/>
    <x v="0"/>
  </r>
  <r>
    <s v="EL30"/>
    <s v="Ableseergebnisse schätzen"/>
    <x v="6"/>
    <n v="11907"/>
    <s v="DIALOG"/>
    <x v="0"/>
    <x v="0"/>
  </r>
  <r>
    <s v="EL31"/>
    <s v="Manuel. Überwachung"/>
    <x v="6"/>
    <n v="18325"/>
    <s v="DIALOG"/>
    <x v="0"/>
    <x v="0"/>
  </r>
  <r>
    <s v="EL32"/>
    <s v="Autom. Überwachung"/>
    <x v="6"/>
    <s v=""/>
    <s v=""/>
    <x v="0"/>
    <x v="24"/>
  </r>
  <r>
    <s v="EL35"/>
    <s v="Ableseauftrag ausgeben"/>
    <x v="6"/>
    <n v="21991"/>
    <s v="DIALOG"/>
    <x v="0"/>
    <x v="0"/>
  </r>
  <r>
    <s v="EL37"/>
    <s v="Ableseauftragerstellung stornieren"/>
    <x v="6"/>
    <n v="27536"/>
    <s v="DIALOG"/>
    <x v="0"/>
    <x v="0"/>
  </r>
  <r>
    <s v="EL42"/>
    <s v="Ableseeinheiten anzeigen"/>
    <x v="6"/>
    <n v="42"/>
    <s v="DIALOG"/>
    <x v="0"/>
    <x v="6"/>
  </r>
  <r>
    <s v="EL43"/>
    <s v="Übersicht Geräte"/>
    <x v="6"/>
    <n v="8"/>
    <s v="DIALOG"/>
    <x v="0"/>
    <x v="6"/>
  </r>
  <r>
    <s v="EL60"/>
    <s v="Aktivierung EB für Einzelanlage"/>
    <x v="6"/>
    <n v="3"/>
    <s v="DIALOG"/>
    <x v="0"/>
    <x v="24"/>
  </r>
  <r>
    <s v="ELEU"/>
    <s v="Anzeigen IDoc"/>
    <x v="6"/>
    <n v="30"/>
    <s v="DIALOG"/>
    <x v="0"/>
    <x v="24"/>
  </r>
  <r>
    <s v="ELMU"/>
    <s v="Upload ausführen"/>
    <x v="6"/>
    <n v="15"/>
    <s v="DIALOG"/>
    <x v="0"/>
    <x v="24"/>
  </r>
  <r>
    <s v="EM10"/>
    <s v="Warenbewegung mittels Serialnummern"/>
    <x v="6"/>
    <n v="30277"/>
    <s v="DIALOG"/>
    <x v="0"/>
    <x v="0"/>
  </r>
  <r>
    <s v="EMMACCAT1M"/>
    <s v="Fallkategorie anlegen von Nachricht"/>
    <x v="14"/>
    <s v=""/>
    <s v=""/>
    <x v="0"/>
    <x v="25"/>
  </r>
  <r>
    <s v="ENVD"/>
    <s v="CIC: Datenumfeldpflege"/>
    <x v="6"/>
    <n v="76"/>
    <s v="DIALOG"/>
    <x v="0"/>
    <x v="24"/>
  </r>
  <r>
    <s v="ES21"/>
    <s v="Vertrag ändern"/>
    <x v="6"/>
    <n v="115"/>
    <s v="DIALOG"/>
    <x v="0"/>
    <x v="6"/>
  </r>
  <r>
    <s v="ES22"/>
    <s v="Vertrag anzeigen"/>
    <x v="6"/>
    <n v="606"/>
    <s v="DIALOG"/>
    <x v="0"/>
    <x v="6"/>
  </r>
  <r>
    <s v="ES27"/>
    <s v="Vertragsübergreifende Pflege"/>
    <x v="6"/>
    <n v="120"/>
    <s v="DIALOG"/>
    <x v="0"/>
    <x v="0"/>
  </r>
  <r>
    <s v="ES28"/>
    <s v="Vertragsübergreifende Anzeige"/>
    <x v="6"/>
    <n v="3"/>
    <s v="DIALOG"/>
    <x v="0"/>
    <x v="6"/>
  </r>
  <r>
    <s v="ES30"/>
    <s v="Anlage anlegen"/>
    <x v="6"/>
    <n v="1128"/>
    <s v="DIALOG"/>
    <x v="0"/>
    <x v="0"/>
  </r>
  <r>
    <s v="ES31"/>
    <s v="Anlage ändern"/>
    <x v="6"/>
    <n v="2716"/>
    <s v="DIALOG"/>
    <x v="0"/>
    <x v="0"/>
  </r>
  <r>
    <s v="ES32"/>
    <s v="Anlage anzeigen"/>
    <x v="6"/>
    <n v="5107"/>
    <s v="DIALOG"/>
    <x v="0"/>
    <x v="6"/>
  </r>
  <r>
    <s v="ES55"/>
    <s v="Anschlussobjekt anlegen"/>
    <x v="6"/>
    <n v="34493"/>
    <s v="DIALOG"/>
    <x v="0"/>
    <x v="0"/>
  </r>
  <r>
    <s v="ES56"/>
    <s v="Anschlussobjekt ändern"/>
    <x v="6"/>
    <n v="7010"/>
    <s v="DIALOG"/>
    <x v="0"/>
    <x v="0"/>
  </r>
  <r>
    <s v="ES57"/>
    <s v="Anschlussobjekt anzeigen"/>
    <x v="6"/>
    <n v="8195"/>
    <s v="DIALOG"/>
    <x v="0"/>
    <x v="0"/>
  </r>
  <r>
    <s v="ES60"/>
    <s v="Verbrauchsstelle anlegen"/>
    <x v="6"/>
    <n v="1601"/>
    <s v="DIALOG"/>
    <x v="0"/>
    <x v="0"/>
  </r>
  <r>
    <s v="ES61"/>
    <s v="Verbrauchsstelle ändern"/>
    <x v="6"/>
    <n v="26295"/>
    <s v="DIALOG"/>
    <x v="0"/>
    <x v="6"/>
  </r>
  <r>
    <s v="ES62"/>
    <s v="Verbrauchsstelle anzeigen"/>
    <x v="6"/>
    <n v="855354"/>
    <s v="DIALOG"/>
    <x v="0"/>
    <x v="6"/>
  </r>
  <r>
    <s v="ES64"/>
    <s v="Ändern Anschlussobjekt VBS/GPL"/>
    <x v="6"/>
    <n v="2557"/>
    <s v="DIALOG"/>
    <x v="0"/>
    <x v="0"/>
  </r>
  <r>
    <s v="ES65"/>
    <s v="Geräteplatz anlegen"/>
    <x v="6"/>
    <n v="198"/>
    <s v="DIALOG"/>
    <x v="0"/>
    <x v="6"/>
  </r>
  <r>
    <s v="ES66"/>
    <s v="Geräteplatz ändern"/>
    <x v="6"/>
    <n v="284"/>
    <s v="DIALOG"/>
    <x v="0"/>
    <x v="6"/>
  </r>
  <r>
    <s v="ES67"/>
    <s v="Geräteplatz anzeigen"/>
    <x v="6"/>
    <n v="98"/>
    <s v="DIALOG"/>
    <x v="0"/>
    <x v="6"/>
  </r>
  <r>
    <s v="ESIMD"/>
    <s v="IS-U Archivierung: Reorg.Sim. Belege"/>
    <x v="6"/>
    <n v="18"/>
    <s v="DIALOG"/>
    <x v="0"/>
    <x v="26"/>
  </r>
  <r>
    <s v="EWCT"/>
    <s v="Währungstestumrechner"/>
    <x v="13"/>
    <n v="76"/>
    <s v="DIALOG"/>
    <x v="0"/>
    <x v="0"/>
  </r>
  <r>
    <s v="EWZ5"/>
    <s v="Benutzer sperren"/>
    <x v="13"/>
    <n v="18516"/>
    <s v="DIALOG"/>
    <x v="0"/>
    <x v="0"/>
  </r>
  <r>
    <s v="F.01"/>
    <s v="ABAP/4 Report: Bilanz"/>
    <x v="0"/>
    <n v="80623"/>
    <s v="DIALOG"/>
    <x v="0"/>
    <x v="0"/>
  </r>
  <r>
    <s v="F.03"/>
    <s v="Abstimmung"/>
    <x v="0"/>
    <s v=""/>
    <s v=""/>
    <x v="0"/>
    <x v="1"/>
  </r>
  <r>
    <s v="F.07"/>
    <s v="Hauptbuch: Saldovortrag"/>
    <x v="0"/>
    <s v=""/>
    <s v=""/>
    <x v="0"/>
    <x v="1"/>
  </r>
  <r>
    <s v="F.08"/>
    <s v="Hauptbuch: Saldenliste"/>
    <x v="0"/>
    <n v="962"/>
    <s v="DIALOG"/>
    <x v="0"/>
    <x v="0"/>
  </r>
  <r>
    <s v="F.14"/>
    <s v="ABAP/4 Report: Dauerbuchungen ausf."/>
    <x v="0"/>
    <n v="418"/>
    <s v="DIALOG"/>
    <x v="0"/>
    <x v="0"/>
  </r>
  <r>
    <s v="F.15"/>
    <s v="ABAP/4 Report: Dauerbuchungen listen"/>
    <x v="0"/>
    <n v="134"/>
    <s v="DIALOG"/>
    <x v="0"/>
    <x v="0"/>
  </r>
  <r>
    <s v="F.16"/>
    <s v="ABAP/4 Report: Saldovortrag Hauptb."/>
    <x v="0"/>
    <n v="174"/>
    <s v="DIALOG"/>
    <x v="0"/>
    <x v="0"/>
  </r>
  <r>
    <s v="F.1A"/>
    <s v="Statistik Debitoren-/Kreditoren"/>
    <x v="0"/>
    <n v="10"/>
    <s v=""/>
    <x v="0"/>
    <x v="0"/>
  </r>
  <r>
    <s v="F.1B"/>
    <s v="Index Zentralen und Filialen"/>
    <x v="0"/>
    <n v="2"/>
    <s v="DIALOG"/>
    <x v="0"/>
    <x v="0"/>
  </r>
  <r>
    <s v="F.20"/>
    <s v="Debitoren: Kontenverzeichnis"/>
    <x v="0"/>
    <n v="24"/>
    <s v="DIALOG"/>
    <x v="0"/>
    <x v="0"/>
  </r>
  <r>
    <s v="F.23"/>
    <s v="Debitoren: Saldenliste"/>
    <x v="0"/>
    <s v=""/>
    <s v=""/>
    <x v="0"/>
    <x v="1"/>
  </r>
  <r>
    <s v="F.27"/>
    <s v="Periodische Kontoauszüge"/>
    <x v="0"/>
    <n v="5"/>
    <s v=""/>
    <x v="0"/>
    <x v="0"/>
  </r>
  <r>
    <s v="F.30"/>
    <s v="Debitoren: Infosystem auswerten"/>
    <x v="0"/>
    <n v="2"/>
    <s v="DIALOG"/>
    <x v="0"/>
    <x v="0"/>
  </r>
  <r>
    <s v="F.40"/>
    <s v="Kreditoren: Kontenverzeichnis"/>
    <x v="0"/>
    <n v="195"/>
    <s v="DIALOG"/>
    <x v="0"/>
    <x v="0"/>
  </r>
  <r>
    <s v="F.41"/>
    <s v="Kreditoren: Offene Posten"/>
    <x v="0"/>
    <n v="2"/>
    <s v="DIALOG"/>
    <x v="0"/>
    <x v="0"/>
  </r>
  <r>
    <s v="F.42"/>
    <s v="Kreditoren: Saldenliste"/>
    <x v="0"/>
    <n v="825"/>
    <s v="DIALOG"/>
    <x v="0"/>
    <x v="0"/>
  </r>
  <r>
    <s v="F.46"/>
    <s v="Kreditoren: Infosystem auswerten"/>
    <x v="0"/>
    <n v="5"/>
    <s v="DIALOG"/>
    <x v="0"/>
    <x v="0"/>
  </r>
  <r>
    <s v="F.50"/>
    <s v="Hauptbuch: Nachbelastung GuV"/>
    <x v="0"/>
    <n v="2"/>
    <s v="DIALOG"/>
    <x v="0"/>
    <x v="0"/>
  </r>
  <r>
    <s v="F.56"/>
    <s v="Dauerbelege löschen"/>
    <x v="16"/>
    <n v="45"/>
    <s v=""/>
    <x v="0"/>
    <x v="0"/>
  </r>
  <r>
    <s v="F.62"/>
    <s v="Korrespondenz: Interne Belege druck."/>
    <x v="0"/>
    <n v="1264"/>
    <s v="DIALOG"/>
    <x v="0"/>
    <x v="0"/>
  </r>
  <r>
    <s v="F.80"/>
    <s v="Massenstornierung von Belegen"/>
    <x v="0"/>
    <n v="3348"/>
    <s v="DIALOG"/>
    <x v="0"/>
    <x v="0"/>
  </r>
  <r>
    <s v="F.81"/>
    <s v="Umkehrbuchung für Abgrenzungsbelege"/>
    <x v="0"/>
    <s v=""/>
    <s v=""/>
    <x v="0"/>
    <x v="1"/>
  </r>
  <r>
    <s v="F-01"/>
    <s v="Musterbeleg erfassen"/>
    <x v="0"/>
    <n v="6"/>
    <s v=""/>
    <x v="0"/>
    <x v="0"/>
  </r>
  <r>
    <s v="F-02"/>
    <s v="Sachkontenbuchung erfassen"/>
    <x v="0"/>
    <n v="497597"/>
    <s v="DIALOG"/>
    <x v="0"/>
    <x v="0"/>
  </r>
  <r>
    <s v="F-03"/>
    <s v="Ausgleichen Sachkonto"/>
    <x v="0"/>
    <n v="698781"/>
    <s v="DIALOG"/>
    <x v="0"/>
    <x v="0"/>
  </r>
  <r>
    <s v="F-06"/>
    <s v="Zahlungseingang buchen"/>
    <x v="16"/>
    <s v=""/>
    <s v=""/>
    <x v="0"/>
    <x v="1"/>
  </r>
  <r>
    <s v="F-07"/>
    <s v="Zahlungsausgang buchen"/>
    <x v="0"/>
    <n v="8"/>
    <s v=""/>
    <x v="0"/>
    <x v="0"/>
  </r>
  <r>
    <s v="F101"/>
    <s v="ABAP/4 Reporting: Bilanzkorrektur"/>
    <x v="0"/>
    <n v="246"/>
    <s v="DIALOG"/>
    <x v="0"/>
    <x v="0"/>
  </r>
  <r>
    <s v="F110"/>
    <s v="Parameter für maschinelle Zahlung"/>
    <x v="28"/>
    <n v="695643"/>
    <s v="DIALOG"/>
    <x v="0"/>
    <x v="0"/>
  </r>
  <r>
    <s v="F110S"/>
    <s v="Automat. Einplanen d. Zahlprogrammes"/>
    <x v="0"/>
    <n v="3132"/>
    <s v="DIALOG"/>
    <x v="0"/>
    <x v="0"/>
  </r>
  <r>
    <s v="F111"/>
    <s v="Parameter für Zahlung von Z.-Anford."/>
    <x v="29"/>
    <n v="1110"/>
    <s v="DIALOG"/>
    <x v="0"/>
    <x v="0"/>
  </r>
  <r>
    <s v="F150"/>
    <s v="Mahnlauf"/>
    <x v="30"/>
    <n v="9948"/>
    <s v="DIALOG"/>
    <x v="0"/>
    <x v="0"/>
  </r>
  <r>
    <s v="F-19"/>
    <s v="Statistische Buchung zurücknehmen"/>
    <x v="0"/>
    <n v="26"/>
    <s v="DIALOG"/>
    <x v="0"/>
    <x v="0"/>
  </r>
  <r>
    <s v="F-21"/>
    <s v="Umbuchung erfassen"/>
    <x v="0"/>
    <n v="81988"/>
    <s v="DIALOG"/>
    <x v="0"/>
    <x v="0"/>
  </r>
  <r>
    <s v="F-22"/>
    <s v="Debitoren Rechnung erfassen"/>
    <x v="0"/>
    <n v="4"/>
    <s v=""/>
    <x v="0"/>
    <x v="0"/>
  </r>
  <r>
    <s v="F-27"/>
    <s v="Debitoren Gutschrift erfassen"/>
    <x v="0"/>
    <s v=""/>
    <s v=""/>
    <x v="0"/>
    <x v="1"/>
  </r>
  <r>
    <s v="F-28"/>
    <s v="Zahlungseingang buchen"/>
    <x v="0"/>
    <n v="4"/>
    <s v=""/>
    <x v="0"/>
    <x v="0"/>
  </r>
  <r>
    <s v="F-29"/>
    <s v="Debitorenanzahlung buchen"/>
    <x v="0"/>
    <n v="4"/>
    <s v=""/>
    <x v="0"/>
    <x v="0"/>
  </r>
  <r>
    <s v="F-30"/>
    <s v="Umbuchen und Ausgleichen"/>
    <x v="0"/>
    <n v="12"/>
    <s v="DIALOG"/>
    <x v="0"/>
    <x v="0"/>
  </r>
  <r>
    <s v="F-31"/>
    <s v="Zahlungsausgang buchen"/>
    <x v="0"/>
    <n v="16"/>
    <s v="DIALOG"/>
    <x v="0"/>
    <x v="0"/>
  </r>
  <r>
    <s v="F-32"/>
    <s v="Ausgleichen Debitor"/>
    <x v="0"/>
    <n v="50827"/>
    <s v="DIALOG"/>
    <x v="0"/>
    <x v="0"/>
  </r>
  <r>
    <s v="F-37"/>
    <s v="Anzahlungsanforderung Debitor"/>
    <x v="0"/>
    <s v=""/>
    <s v=""/>
    <x v="0"/>
    <x v="1"/>
  </r>
  <r>
    <s v="F-38"/>
    <s v="Statistische Buchung erfassen"/>
    <x v="0"/>
    <n v="38"/>
    <s v="DIALOG"/>
    <x v="0"/>
    <x v="0"/>
  </r>
  <r>
    <s v="F-39"/>
    <s v="Debitorenanzahlung auflösen"/>
    <x v="0"/>
    <s v=""/>
    <s v=""/>
    <x v="0"/>
    <x v="1"/>
  </r>
  <r>
    <s v="F-41"/>
    <s v="Kreditoren Gutschr. erfassen"/>
    <x v="0"/>
    <n v="33"/>
    <s v="DIALOG"/>
    <x v="0"/>
    <x v="0"/>
  </r>
  <r>
    <s v="F-42"/>
    <s v="Umbuchung erfassen"/>
    <x v="0"/>
    <n v="31316"/>
    <s v="DIALOG"/>
    <x v="0"/>
    <x v="0"/>
  </r>
  <r>
    <s v="F-43"/>
    <s v="Kreditoren Rechnung erfassen"/>
    <x v="0"/>
    <n v="701755"/>
    <s v="DIALOG"/>
    <x v="0"/>
    <x v="0"/>
  </r>
  <r>
    <s v="F-44"/>
    <s v="Ausgleichen Kreditor"/>
    <x v="0"/>
    <n v="422756"/>
    <s v="DIALOG"/>
    <x v="0"/>
    <x v="0"/>
  </r>
  <r>
    <s v="F-47"/>
    <s v="Anzahlungsanforderung"/>
    <x v="0"/>
    <s v=""/>
    <s v=""/>
    <x v="0"/>
    <x v="1"/>
  </r>
  <r>
    <s v="F48A"/>
    <s v="Belegarchivierung"/>
    <x v="0"/>
    <n v="68"/>
    <s v=""/>
    <x v="0"/>
    <x v="0"/>
  </r>
  <r>
    <s v="F-51"/>
    <s v="Umbuchen und Ausgleichen"/>
    <x v="0"/>
    <n v="21770"/>
    <s v="DIALOG"/>
    <x v="0"/>
    <x v="0"/>
  </r>
  <r>
    <s v="F-53"/>
    <s v="Zahlungsausgang buchen"/>
    <x v="0"/>
    <s v=""/>
    <s v=""/>
    <x v="0"/>
    <x v="1"/>
  </r>
  <r>
    <s v="F53A"/>
    <s v="Archivierung von Sachkonten"/>
    <x v="0"/>
    <n v="20"/>
    <s v="DIALOG"/>
    <x v="0"/>
    <x v="0"/>
  </r>
  <r>
    <s v="F-55"/>
    <s v="Statistische Buchung erfassen"/>
    <x v="0"/>
    <n v="676"/>
    <s v="DIALOG"/>
    <x v="0"/>
    <x v="0"/>
  </r>
  <r>
    <s v="F-56"/>
    <s v="Statistische Buchung zurücknehmen"/>
    <x v="0"/>
    <n v="944"/>
    <s v="DIALOG"/>
    <x v="0"/>
    <x v="0"/>
  </r>
  <r>
    <s v="F-58"/>
    <s v="Zahlung mit Druck"/>
    <x v="0"/>
    <s v=""/>
    <s v=""/>
    <x v="0"/>
    <x v="1"/>
  </r>
  <r>
    <s v="F-59"/>
    <s v="Zahlungsanforderung"/>
    <x v="0"/>
    <n v="2"/>
    <s v="DIALOG"/>
    <x v="0"/>
    <x v="0"/>
  </r>
  <r>
    <s v="F61A"/>
    <s v="Archivierung Banken"/>
    <x v="0"/>
    <n v="4"/>
    <s v="DIALOG"/>
    <x v="0"/>
    <x v="0"/>
  </r>
  <r>
    <s v="F-63"/>
    <s v="Rechnung Kreditor vorerfassen"/>
    <x v="0"/>
    <n v="9"/>
    <s v="DIALOG"/>
    <x v="0"/>
    <x v="0"/>
  </r>
  <r>
    <s v="F-64"/>
    <s v="Rechnung Debitor vorerfassen"/>
    <x v="0"/>
    <s v=""/>
    <s v=""/>
    <x v="0"/>
    <x v="1"/>
  </r>
  <r>
    <s v="F64A"/>
    <s v="Verkehrszahlenarchivierung"/>
    <x v="0"/>
    <n v="9"/>
    <s v="DIALOG"/>
    <x v="0"/>
    <x v="0"/>
  </r>
  <r>
    <s v="F-65"/>
    <s v="Vorerfassung"/>
    <x v="0"/>
    <n v="4"/>
    <s v="DIALOG"/>
    <x v="0"/>
    <x v="0"/>
  </r>
  <r>
    <s v="F-90"/>
    <s v="Anlagenzugang d. Kauf m. Kreditor"/>
    <x v="0"/>
    <s v=""/>
    <s v=""/>
    <x v="0"/>
    <x v="1"/>
  </r>
  <r>
    <s v="F-92"/>
    <s v="Anlagenabgang d. Verkauf m. Debitor"/>
    <x v="0"/>
    <n v="6"/>
    <s v=""/>
    <x v="0"/>
    <x v="0"/>
  </r>
  <r>
    <s v="FAGL_ACTIVATE_OP"/>
    <s v="Aktivierung offene Posten Verwaltung"/>
    <x v="16"/>
    <s v=""/>
    <s v=""/>
    <x v="0"/>
    <x v="1"/>
  </r>
  <r>
    <s v="FAGLB03"/>
    <s v="Saldenanzeige"/>
    <x v="16"/>
    <s v=""/>
    <s v=""/>
    <x v="0"/>
    <x v="1"/>
  </r>
  <r>
    <s v="FAGLF101"/>
    <s v="Rasterung/Umgliederung"/>
    <x v="16"/>
    <s v=""/>
    <s v=""/>
    <x v="0"/>
    <x v="1"/>
  </r>
  <r>
    <s v="FAGLGVTR"/>
    <s v="Hauptbuch: Saldovortrag"/>
    <x v="16"/>
    <s v=""/>
    <s v=""/>
    <x v="0"/>
    <x v="1"/>
  </r>
  <r>
    <s v="FAGLL03"/>
    <s v="Einzelposten Sachkonten (neu)"/>
    <x v="16"/>
    <s v=""/>
    <s v=""/>
    <x v="0"/>
    <x v="1"/>
  </r>
  <r>
    <s v="FB00"/>
    <s v="Bearbeitungsoptionen Buchhaltung"/>
    <x v="0"/>
    <n v="4790"/>
    <s v="DIALOG"/>
    <x v="0"/>
    <x v="0"/>
  </r>
  <r>
    <s v="FB01"/>
    <s v="Beleg buchen"/>
    <x v="0"/>
    <n v="86162"/>
    <s v="DIALOG"/>
    <x v="0"/>
    <x v="0"/>
  </r>
  <r>
    <s v="FB02"/>
    <s v="Beleg ändern"/>
    <x v="0"/>
    <n v="1684955"/>
    <s v="DIALOG"/>
    <x v="0"/>
    <x v="0"/>
  </r>
  <r>
    <s v="FB03"/>
    <s v="Beleg anzeigen"/>
    <x v="18"/>
    <n v="3787385"/>
    <s v="DIALOG"/>
    <x v="0"/>
    <x v="0"/>
  </r>
  <r>
    <s v="FB03L"/>
    <s v="Beleganzeige Hauptbuchsicht"/>
    <x v="16"/>
    <n v="102"/>
    <s v="DIALOG"/>
    <x v="0"/>
    <x v="0"/>
  </r>
  <r>
    <s v="FB04"/>
    <s v="Belegänderungen"/>
    <x v="0"/>
    <n v="192"/>
    <s v="DIALOG"/>
    <x v="0"/>
    <x v="0"/>
  </r>
  <r>
    <s v="FB05"/>
    <s v="Buchen mit Ausgleichen"/>
    <x v="0"/>
    <n v="296"/>
    <s v="DIALOG"/>
    <x v="0"/>
    <x v="0"/>
  </r>
  <r>
    <s v="FB07"/>
    <s v="Kontrollsummen"/>
    <x v="0"/>
    <n v="43164"/>
    <s v="DIALOG"/>
    <x v="0"/>
    <x v="0"/>
  </r>
  <r>
    <s v="FB08"/>
    <s v="Beleg stornieren"/>
    <x v="0"/>
    <n v="22689"/>
    <s v="DIALOG"/>
    <x v="0"/>
    <x v="0"/>
  </r>
  <r>
    <s v="FB09"/>
    <s v="Belegpositionen ändern"/>
    <x v="0"/>
    <s v=""/>
    <s v=""/>
    <x v="0"/>
    <x v="1"/>
  </r>
  <r>
    <s v="FB09D"/>
    <s v="Belegpositionen anzeigen"/>
    <x v="0"/>
    <n v="10"/>
    <s v=""/>
    <x v="0"/>
    <x v="0"/>
  </r>
  <r>
    <s v="FB10"/>
    <s v="Re/Gu Schnellerfassung"/>
    <x v="0"/>
    <n v="3"/>
    <s v=""/>
    <x v="0"/>
    <x v="0"/>
  </r>
  <r>
    <s v="FB11"/>
    <s v="Gemerkten Beleg buchen"/>
    <x v="0"/>
    <n v="66"/>
    <s v="DIALOG"/>
    <x v="0"/>
    <x v="0"/>
  </r>
  <r>
    <s v="FB12"/>
    <s v="Anforderung von Korrespondenz"/>
    <x v="0"/>
    <n v="32"/>
    <s v="DIALOG"/>
    <x v="0"/>
    <x v="0"/>
  </r>
  <r>
    <s v="FB1D"/>
    <s v="Ausgleichen Debitor"/>
    <x v="0"/>
    <n v="6703"/>
    <s v="UPDATE"/>
    <x v="0"/>
    <x v="0"/>
  </r>
  <r>
    <s v="FB1K"/>
    <s v="Ausgleichen Kreditor"/>
    <x v="0"/>
    <n v="50101"/>
    <s v="UPDATE"/>
    <x v="0"/>
    <x v="0"/>
  </r>
  <r>
    <s v="FB1S"/>
    <s v="Ausgleichen Sachkonto"/>
    <x v="16"/>
    <n v="3292425"/>
    <s v="UPDATE"/>
    <x v="0"/>
    <x v="0"/>
  </r>
  <r>
    <s v="FB21"/>
    <s v="Statistische Buchung erfassen"/>
    <x v="0"/>
    <n v="274"/>
    <s v="UPDATE"/>
    <x v="0"/>
    <x v="0"/>
  </r>
  <r>
    <s v="FB22"/>
    <s v="Statist. Buchung zurücknehmen"/>
    <x v="0"/>
    <n v="232"/>
    <s v="UPDATE"/>
    <x v="0"/>
    <x v="0"/>
  </r>
  <r>
    <s v="FB31"/>
    <s v="Merkposten erfassen"/>
    <x v="0"/>
    <s v=""/>
    <s v=""/>
    <x v="0"/>
    <x v="1"/>
  </r>
  <r>
    <s v="FB41"/>
    <s v="Buchen Steuer-Zahllast"/>
    <x v="16"/>
    <n v="4738"/>
    <s v="DIALOG"/>
    <x v="0"/>
    <x v="0"/>
  </r>
  <r>
    <s v="FB50"/>
    <s v="Sachkontenbuchung Einbildtransaktion"/>
    <x v="0"/>
    <n v="18042"/>
    <s v="DIALOG"/>
    <x v="0"/>
    <x v="0"/>
  </r>
  <r>
    <s v="FB60"/>
    <s v="Erfassung eingehender Rechnungen"/>
    <x v="0"/>
    <n v="101582"/>
    <s v="DIALOG"/>
    <x v="0"/>
    <x v="0"/>
  </r>
  <r>
    <s v="FB65"/>
    <s v="Erfassung eingehender Gutschriften"/>
    <x v="0"/>
    <s v=""/>
    <s v=""/>
    <x v="0"/>
    <x v="1"/>
  </r>
  <r>
    <s v="FB70"/>
    <s v="Erfassung ausgehender Rechnungen"/>
    <x v="0"/>
    <s v=""/>
    <s v=""/>
    <x v="0"/>
    <x v="1"/>
  </r>
  <r>
    <s v="FB75"/>
    <s v="Erfassung ausgehender Gutschriften"/>
    <x v="0"/>
    <s v=""/>
    <s v=""/>
    <x v="0"/>
    <x v="1"/>
  </r>
  <r>
    <s v="FB99"/>
    <s v="Archivierbarkeitsprüfung von Belegen"/>
    <x v="0"/>
    <n v="12"/>
    <s v="DIALOG"/>
    <x v="0"/>
    <x v="0"/>
  </r>
  <r>
    <s v="FBA1"/>
    <s v="Anzahlungsanforderung Debitor"/>
    <x v="0"/>
    <s v=""/>
    <s v=""/>
    <x v="0"/>
    <x v="1"/>
  </r>
  <r>
    <s v="FBA2"/>
    <s v="Debitorenanzahlung buchen"/>
    <x v="0"/>
    <s v=""/>
    <s v=""/>
    <x v="0"/>
    <x v="1"/>
  </r>
  <r>
    <s v="FBA3"/>
    <s v="Debitorenanzahlung auflösen"/>
    <x v="0"/>
    <s v=""/>
    <s v=""/>
    <x v="0"/>
    <x v="1"/>
  </r>
  <r>
    <s v="FBA6"/>
    <s v="Anzahlungsanforderung Kreditor"/>
    <x v="0"/>
    <s v=""/>
    <s v=""/>
    <x v="0"/>
    <x v="1"/>
  </r>
  <r>
    <s v="FBB1"/>
    <s v="Fremdwährungsbewertung buchen"/>
    <x v="16"/>
    <s v=""/>
    <s v=""/>
    <x v="0"/>
    <x v="1"/>
  </r>
  <r>
    <s v="FBCJ"/>
    <s v="Kassenbuch"/>
    <x v="16"/>
    <n v="184602"/>
    <s v="DIALOG"/>
    <x v="0"/>
    <x v="0"/>
  </r>
  <r>
    <s v="FBD1"/>
    <s v="Dauerbuchung erfassen"/>
    <x v="0"/>
    <n v="13523"/>
    <s v="DIALOG"/>
    <x v="0"/>
    <x v="0"/>
  </r>
  <r>
    <s v="FBD2"/>
    <s v="Dauerbuchung ändern"/>
    <x v="0"/>
    <n v="21634"/>
    <s v="DIALOG"/>
    <x v="0"/>
    <x v="0"/>
  </r>
  <r>
    <s v="FBD3"/>
    <s v="Dauerbuchung anzeigen"/>
    <x v="0"/>
    <n v="37909"/>
    <s v="DIALOG"/>
    <x v="0"/>
    <x v="0"/>
  </r>
  <r>
    <s v="FBD4"/>
    <s v="Dauerbelegänderungen anzeigen"/>
    <x v="0"/>
    <n v="150"/>
    <s v="DIALOG"/>
    <x v="0"/>
    <x v="0"/>
  </r>
  <r>
    <s v="FBD5"/>
    <s v="Dauerbuchung realisieren"/>
    <x v="0"/>
    <n v="17220"/>
    <s v="DIALOG"/>
    <x v="0"/>
    <x v="0"/>
  </r>
  <r>
    <s v="FBE3"/>
    <s v="Avis anzeigen"/>
    <x v="0"/>
    <s v=""/>
    <s v=""/>
    <x v="0"/>
    <x v="1"/>
  </r>
  <r>
    <s v="FBL1"/>
    <s v="Kreditoren Einzelposten anzeigen"/>
    <x v="0"/>
    <n v="2370"/>
    <s v="DIALOG"/>
    <x v="0"/>
    <x v="0"/>
  </r>
  <r>
    <s v="FBL1N"/>
    <s v="Einzelposten Kreditoren"/>
    <x v="16"/>
    <n v="8949708"/>
    <s v="DIALOG"/>
    <x v="0"/>
    <x v="0"/>
  </r>
  <r>
    <s v="FBL3"/>
    <s v="Sachkonten Einzelposten anzeigen"/>
    <x v="16"/>
    <n v="352"/>
    <s v="DIALOG"/>
    <x v="0"/>
    <x v="0"/>
  </r>
  <r>
    <s v="FBL3N"/>
    <s v="Einzelposten Sachkonten"/>
    <x v="16"/>
    <n v="3686103"/>
    <s v="DIALOG"/>
    <x v="0"/>
    <x v="0"/>
  </r>
  <r>
    <s v="FBL4N"/>
    <s v="Einzelposten Sachkonten"/>
    <x v="16"/>
    <s v=""/>
    <s v=""/>
    <x v="0"/>
    <x v="1"/>
  </r>
  <r>
    <s v="FBL5"/>
    <s v="Debitoren Einzelposten anzeigen"/>
    <x v="0"/>
    <n v="2"/>
    <s v="DIALOG"/>
    <x v="0"/>
    <x v="0"/>
  </r>
  <r>
    <s v="FBL5N"/>
    <s v="Einzelposten Debitoren"/>
    <x v="16"/>
    <n v="878212"/>
    <s v="DIALOG"/>
    <x v="0"/>
    <x v="0"/>
  </r>
  <r>
    <s v="FBM1"/>
    <s v="Musterbeleg erfassen"/>
    <x v="0"/>
    <n v="21"/>
    <s v="DIALOG"/>
    <x v="0"/>
    <x v="0"/>
  </r>
  <r>
    <s v="FBM2"/>
    <s v="Musterbeleg ändern"/>
    <x v="0"/>
    <n v="8"/>
    <s v=""/>
    <x v="0"/>
    <x v="0"/>
  </r>
  <r>
    <s v="FBM3"/>
    <s v="Musterbeleg anzeigen"/>
    <x v="0"/>
    <n v="58"/>
    <s v="DIALOG"/>
    <x v="0"/>
    <x v="0"/>
  </r>
  <r>
    <s v="FBM4"/>
    <s v="Musterbelegänderungen anzeigen"/>
    <x v="0"/>
    <n v="6"/>
    <s v=""/>
    <x v="0"/>
    <x v="0"/>
  </r>
  <r>
    <s v="FBMA"/>
    <s v="Mahnverfahren anzeigen"/>
    <x v="30"/>
    <n v="1545"/>
    <s v="DIALOG"/>
    <x v="0"/>
    <x v="0"/>
  </r>
  <r>
    <s v="FBMP"/>
    <s v="Mahnverfahren pflegen"/>
    <x v="30"/>
    <n v="1610"/>
    <s v="DIALOG"/>
    <x v="0"/>
    <x v="0"/>
  </r>
  <r>
    <s v="FBN1"/>
    <s v="Nummernkreise Buchhaltungsbeleg"/>
    <x v="0"/>
    <n v="4742"/>
    <s v="DIALOG"/>
    <x v="0"/>
    <x v="0"/>
  </r>
  <r>
    <s v="FBP1"/>
    <s v="Zahlungsanforderung erfassen"/>
    <x v="0"/>
    <s v=""/>
    <s v=""/>
    <x v="0"/>
    <x v="1"/>
  </r>
  <r>
    <s v="FBR2"/>
    <s v="Beleg buchen"/>
    <x v="0"/>
    <n v="63194"/>
    <s v="DIALOG"/>
    <x v="0"/>
    <x v="0"/>
  </r>
  <r>
    <s v="FBRA"/>
    <s v="Rücknahme Ausgleich"/>
    <x v="0"/>
    <n v="11616"/>
    <s v="DIALOG"/>
    <x v="0"/>
    <x v="0"/>
  </r>
  <r>
    <s v="FBS1"/>
    <s v="Abgrenzungsbeleg erfassen"/>
    <x v="0"/>
    <s v=""/>
    <s v=""/>
    <x v="0"/>
    <x v="1"/>
  </r>
  <r>
    <s v="FBU2"/>
    <s v="Übergreifenden Beleg ändern"/>
    <x v="0"/>
    <n v="36"/>
    <s v="DIALOG"/>
    <x v="0"/>
    <x v="0"/>
  </r>
  <r>
    <s v="FBU3"/>
    <s v="Übergreifenden Beleg anzeigen"/>
    <x v="0"/>
    <n v="69999"/>
    <s v="DIALOG"/>
    <x v="0"/>
    <x v="0"/>
  </r>
  <r>
    <s v="FBU8"/>
    <s v="Übergreifenden Beleg stornieren"/>
    <x v="0"/>
    <n v="3039"/>
    <s v="DIALOG"/>
    <x v="0"/>
    <x v="0"/>
  </r>
  <r>
    <s v="FBV0"/>
    <s v="Vorerfaßten Beleg buchen"/>
    <x v="0"/>
    <n v="631"/>
    <s v="DIALOG"/>
    <x v="0"/>
    <x v="0"/>
  </r>
  <r>
    <s v="FBV1"/>
    <s v="Beleg vorerfassen"/>
    <x v="0"/>
    <n v="1346"/>
    <s v="DIALOG"/>
    <x v="0"/>
    <x v="0"/>
  </r>
  <r>
    <s v="FBV2"/>
    <s v="Vorerfaßten Beleg ändern"/>
    <x v="0"/>
    <n v="231"/>
    <s v="DIALOG"/>
    <x v="0"/>
    <x v="0"/>
  </r>
  <r>
    <s v="FBV3"/>
    <s v="Vorerfaßten Beleg anzeigen"/>
    <x v="0"/>
    <n v="531"/>
    <s v="DIALOG"/>
    <x v="0"/>
    <x v="0"/>
  </r>
  <r>
    <s v="FBV4"/>
    <s v="Vorerf. Beleg (Kopf) ändern"/>
    <x v="0"/>
    <s v=""/>
    <s v=""/>
    <x v="0"/>
    <x v="1"/>
  </r>
  <r>
    <s v="FBV5"/>
    <s v="Belegänderungen vorerfaßter Belege"/>
    <x v="0"/>
    <s v=""/>
    <s v=""/>
    <x v="0"/>
    <x v="1"/>
  </r>
  <r>
    <s v="FBVB"/>
    <s v="Vorerfassten Beleg buchen"/>
    <x v="0"/>
    <n v="27"/>
    <s v="DIALOG"/>
    <x v="0"/>
    <x v="0"/>
  </r>
  <r>
    <s v="FBZ0"/>
    <s v="Zahlungsvorschl. anzeigen/bearbeiten"/>
    <x v="0"/>
    <n v="1720060"/>
    <s v="DIALOG"/>
    <x v="0"/>
    <x v="0"/>
  </r>
  <r>
    <s v="FBZ1"/>
    <s v="Zahlungseingang buchen"/>
    <x v="0"/>
    <s v=""/>
    <s v=""/>
    <x v="0"/>
    <x v="1"/>
  </r>
  <r>
    <s v="FBZ2"/>
    <s v="Zahlungsausgang buchen"/>
    <x v="0"/>
    <s v=""/>
    <s v=""/>
    <x v="0"/>
    <x v="1"/>
  </r>
  <r>
    <s v="FBZ4"/>
    <s v="Zahlung mit Druck"/>
    <x v="0"/>
    <s v=""/>
    <s v=""/>
    <x v="0"/>
    <x v="1"/>
  </r>
  <r>
    <s v="FBZ8"/>
    <s v="Zahlungslauf anzeigen"/>
    <x v="0"/>
    <n v="395"/>
    <s v="DIALOG"/>
    <x v="0"/>
    <x v="0"/>
  </r>
  <r>
    <s v="FBZA"/>
    <s v="Konfiguration Zahlprogramm anzeigen"/>
    <x v="31"/>
    <s v=""/>
    <s v=""/>
    <x v="0"/>
    <x v="1"/>
  </r>
  <r>
    <s v="FBZP"/>
    <s v="Konfiguration Zahlprogramm pflegen"/>
    <x v="0"/>
    <n v="383"/>
    <s v="DIALOG"/>
    <x v="0"/>
    <x v="0"/>
  </r>
  <r>
    <s v="FD01"/>
    <s v="Anlegen Debitor (Buchhaltung)"/>
    <x v="0"/>
    <n v="18494"/>
    <s v="DIALOG"/>
    <x v="0"/>
    <x v="0"/>
  </r>
  <r>
    <s v="FD02"/>
    <s v="Ändern Debitor (Buchhaltung)"/>
    <x v="0"/>
    <n v="49404"/>
    <s v="DIALOG"/>
    <x v="0"/>
    <x v="0"/>
  </r>
  <r>
    <s v="FD03"/>
    <s v="Anzeigen Debitor (Buchhaltung)"/>
    <x v="0"/>
    <n v="199840"/>
    <s v="DIALOG"/>
    <x v="0"/>
    <x v="0"/>
  </r>
  <r>
    <s v="FD04"/>
    <s v="Debitoränderungen (Buchhaltung)"/>
    <x v="0"/>
    <n v="45"/>
    <s v="DIALOG"/>
    <x v="0"/>
    <x v="0"/>
  </r>
  <r>
    <s v="FD05"/>
    <s v="Sperren Debitor (Buchhaltung)"/>
    <x v="0"/>
    <n v="735"/>
    <s v="DIALOG"/>
    <x v="0"/>
    <x v="0"/>
  </r>
  <r>
    <s v="FD06"/>
    <s v="Löschvormerk. Debitor (Buchhaltung)"/>
    <x v="0"/>
    <n v="268"/>
    <s v="DIALOG"/>
    <x v="0"/>
    <x v="0"/>
  </r>
  <r>
    <s v="FD10N"/>
    <s v="Saldenanzeige Debitoren"/>
    <x v="0"/>
    <n v="352"/>
    <s v="DIALOG"/>
    <x v="0"/>
    <x v="0"/>
  </r>
  <r>
    <s v="FD11"/>
    <s v="Kontenanalyse Debitor"/>
    <x v="30"/>
    <n v="4"/>
    <s v="DIALOG"/>
    <x v="0"/>
    <x v="0"/>
  </r>
  <r>
    <s v="FDTA"/>
    <s v="Verwaltung der TemSe/REGUT-Daten"/>
    <x v="28"/>
    <n v="4291"/>
    <s v="DIALOG"/>
    <x v="0"/>
    <x v="0"/>
  </r>
  <r>
    <s v="FEBA"/>
    <s v="Nachbearbeiten Elektron. Kontoauszug"/>
    <x v="32"/>
    <n v="14"/>
    <s v=""/>
    <x v="0"/>
    <x v="0"/>
  </r>
  <r>
    <s v="FEBAN"/>
    <s v="Nachbearbeitung Kontoauszüge"/>
    <x v="0"/>
    <n v="40351"/>
    <s v="DIALOG"/>
    <x v="0"/>
    <x v="0"/>
  </r>
  <r>
    <s v="FEBAN_BROWSER"/>
    <s v="Zeigt den Verwendungszweck an"/>
    <x v="29"/>
    <n v="318"/>
    <s v="DIALOG"/>
    <x v="0"/>
    <x v="0"/>
  </r>
  <r>
    <s v="FEBP"/>
    <s v="Buchen Elektron. Kontoauszug"/>
    <x v="32"/>
    <s v=""/>
    <s v=""/>
    <x v="0"/>
    <x v="1"/>
  </r>
  <r>
    <s v="FEBSTS"/>
    <s v="Simulation Suchmustersuche"/>
    <x v="32"/>
    <n v="6"/>
    <s v=""/>
    <x v="0"/>
    <x v="0"/>
  </r>
  <r>
    <s v="FF_5"/>
    <s v="Einlesen Elektronischer Kontoauszug"/>
    <x v="29"/>
    <n v="386"/>
    <s v="DIALOG"/>
    <x v="0"/>
    <x v="0"/>
  </r>
  <r>
    <s v="FF_6"/>
    <s v="Anzeigen Elektronischer Kontoauszug"/>
    <x v="29"/>
    <n v="320960"/>
    <s v="DIALOG"/>
    <x v="0"/>
    <x v="0"/>
  </r>
  <r>
    <s v="FGI0"/>
    <s v="Bericht ausführen"/>
    <x v="16"/>
    <s v=""/>
    <s v=""/>
    <x v="0"/>
    <x v="1"/>
  </r>
  <r>
    <s v="FGI1"/>
    <s v="Bericht anlegen"/>
    <x v="16"/>
    <s v=""/>
    <s v=""/>
    <x v="0"/>
    <x v="1"/>
  </r>
  <r>
    <s v="FGI3"/>
    <s v="Bericht anzeigen"/>
    <x v="16"/>
    <s v=""/>
    <s v=""/>
    <x v="0"/>
    <x v="1"/>
  </r>
  <r>
    <s v="FGI6"/>
    <s v="Formular anzeigen"/>
    <x v="16"/>
    <s v=""/>
    <s v=""/>
    <x v="0"/>
    <x v="1"/>
  </r>
  <r>
    <s v="FGIQ"/>
    <s v="Berichte aus Mandt 000 importieren"/>
    <x v="16"/>
    <s v=""/>
    <s v=""/>
    <x v="0"/>
    <x v="1"/>
  </r>
  <r>
    <s v="FI01"/>
    <s v="Anlegen Bank"/>
    <x v="13"/>
    <n v="4446"/>
    <s v="DIALOG"/>
    <x v="0"/>
    <x v="0"/>
  </r>
  <r>
    <s v="FI02"/>
    <s v="Ändern Bank"/>
    <x v="13"/>
    <n v="2146"/>
    <s v="DIALOG"/>
    <x v="0"/>
    <x v="0"/>
  </r>
  <r>
    <s v="FI03"/>
    <s v="Anzeigen Bank"/>
    <x v="13"/>
    <n v="1189"/>
    <s v="DIALOG"/>
    <x v="0"/>
    <x v="0"/>
  </r>
  <r>
    <s v="FI04"/>
    <s v="Bankänderungen anzeigen"/>
    <x v="13"/>
    <n v="8"/>
    <s v=""/>
    <x v="0"/>
    <x v="0"/>
  </r>
  <r>
    <s v="FI06"/>
    <s v="Bank Löschv. setzen"/>
    <x v="13"/>
    <n v="764"/>
    <s v=""/>
    <x v="0"/>
    <x v="0"/>
  </r>
  <r>
    <s v="FI08"/>
    <s v="Verteilung der Bankstammdaten"/>
    <x v="13"/>
    <n v="844"/>
    <s v="DIALOG"/>
    <x v="0"/>
    <x v="0"/>
  </r>
  <r>
    <s v="FI12"/>
    <s v="Ändern Hausbanken/Bankkonten"/>
    <x v="0"/>
    <n v="417"/>
    <s v="DIALOG"/>
    <x v="0"/>
    <x v="0"/>
  </r>
  <r>
    <s v="FIBAN"/>
    <s v="IBAN pflegen"/>
    <x v="13"/>
    <n v="2073"/>
    <s v="DIALOG"/>
    <x v="0"/>
    <x v="0"/>
  </r>
  <r>
    <s v="FIBF"/>
    <s v="Pflegetransaktion BTE"/>
    <x v="0"/>
    <n v="108"/>
    <s v="DIALOG"/>
    <x v="0"/>
    <x v="0"/>
  </r>
  <r>
    <s v="FILE"/>
    <s v="Dateinamen/pfade mandantenunabhängig"/>
    <x v="5"/>
    <n v="69"/>
    <s v="DIALOG"/>
    <x v="0"/>
    <x v="0"/>
  </r>
  <r>
    <s v="FINT"/>
    <s v="Postenverzinsung"/>
    <x v="0"/>
    <n v="1026"/>
    <s v="DIALOG"/>
    <x v="0"/>
    <x v="0"/>
  </r>
  <r>
    <s v="FINTSHOW"/>
    <s v="Übersicht Zinsläufe Postenverzinsung"/>
    <x v="0"/>
    <n v="102"/>
    <s v="DIALOG"/>
    <x v="0"/>
    <x v="0"/>
  </r>
  <r>
    <s v="Fiori-App"/>
    <s v="Durchführung über Fiori"/>
    <x v="33"/>
    <s v=""/>
    <s v=""/>
    <x v="0"/>
    <x v="0"/>
  </r>
  <r>
    <s v="FK01"/>
    <s v="Anlegen Kreditor (Buchhaltung)"/>
    <x v="0"/>
    <n v="3657"/>
    <s v="DIALOG"/>
    <x v="0"/>
    <x v="0"/>
  </r>
  <r>
    <s v="FK02"/>
    <s v="Ändern Kreditor (Buchhaltung)"/>
    <x v="0"/>
    <n v="53532"/>
    <s v="DIALOG"/>
    <x v="0"/>
    <x v="0"/>
  </r>
  <r>
    <s v="FK03"/>
    <s v="Anzeigen Kreditor (Buchhaltung)"/>
    <x v="1"/>
    <n v="1375912"/>
    <s v="DIALOG"/>
    <x v="1"/>
    <x v="0"/>
  </r>
  <r>
    <s v="FK04"/>
    <s v="Kreditoränderungen (Buchhaltung)"/>
    <x v="0"/>
    <n v="2335"/>
    <s v="DIALOG"/>
    <x v="0"/>
    <x v="0"/>
  </r>
  <r>
    <s v="FK05"/>
    <s v="Sperren Kreditor (Buchhaltung)"/>
    <x v="0"/>
    <n v="252"/>
    <s v="DIALOG"/>
    <x v="0"/>
    <x v="0"/>
  </r>
  <r>
    <s v="FK06"/>
    <s v="Löschvormerk. Kreditor (Buchhaltung)"/>
    <x v="0"/>
    <n v="30"/>
    <s v="DIALOG"/>
    <x v="0"/>
    <x v="0"/>
  </r>
  <r>
    <s v="FK10N"/>
    <s v="Saldenanzeige Kreditoren"/>
    <x v="0"/>
    <n v="3009"/>
    <s v="DIALOG"/>
    <x v="0"/>
    <x v="0"/>
  </r>
  <r>
    <s v="FKI3"/>
    <s v="Bericht anzeigen"/>
    <x v="16"/>
    <s v=""/>
    <s v=""/>
    <x v="0"/>
    <x v="1"/>
  </r>
  <r>
    <s v="FKLOCK01"/>
    <s v="Bedingte Sperren prüfen"/>
    <x v="14"/>
    <n v="132"/>
    <s v="DIALOG"/>
    <x v="0"/>
    <x v="0"/>
  </r>
  <r>
    <s v="FKLOCK2"/>
    <s v="Betriebswirtschaftl. Sperren setzen"/>
    <x v="14"/>
    <n v="321"/>
    <s v="DIALOG"/>
    <x v="0"/>
    <x v="0"/>
  </r>
  <r>
    <s v="FKMT"/>
    <s v="FI Kontierungsmuster-Verwaltung"/>
    <x v="0"/>
    <s v=""/>
    <s v=""/>
    <x v="0"/>
    <x v="1"/>
  </r>
  <r>
    <s v="FLBPC2"/>
    <s v="GP mit Kreditor verknüpfen"/>
    <x v="34"/>
    <n v="24"/>
    <s v=""/>
    <x v="0"/>
    <x v="0"/>
  </r>
  <r>
    <s v="FLBPD2"/>
    <s v="GP mit Debitor verknüpfen"/>
    <x v="34"/>
    <n v="18"/>
    <s v=""/>
    <x v="0"/>
    <x v="0"/>
  </r>
  <r>
    <s v="FMZ3"/>
    <s v="Anzeigen Mittelbindung"/>
    <x v="18"/>
    <n v="1"/>
    <s v=""/>
    <x v="0"/>
    <x v="0"/>
  </r>
  <r>
    <s v="FNR7"/>
    <s v="Summen- u. Saldenliste"/>
    <x v="34"/>
    <s v=""/>
    <s v=""/>
    <x v="0"/>
    <x v="1"/>
  </r>
  <r>
    <s v="FOTV"/>
    <s v="Verwaltungsreport Datenübermittlung"/>
    <x v="0"/>
    <n v="1362"/>
    <s v="DIALOG"/>
    <x v="0"/>
    <x v="0"/>
  </r>
  <r>
    <s v="FP03"/>
    <s v="Abgabe an externes Inkassobüro"/>
    <x v="14"/>
    <n v="8336"/>
    <s v="DIALOG"/>
    <x v="0"/>
    <x v="6"/>
  </r>
  <r>
    <s v="FP03D"/>
    <s v="Forderungen an Inkassobüro abgeben"/>
    <x v="14"/>
    <n v="9"/>
    <s v="DIALOG"/>
    <x v="0"/>
    <x v="6"/>
  </r>
  <r>
    <s v="FP03E"/>
    <s v="Freigabe  von Posten zum Inkasso"/>
    <x v="14"/>
    <n v="14836"/>
    <s v="DIALOG"/>
    <x v="0"/>
    <x v="0"/>
  </r>
  <r>
    <s v="FP03EC"/>
    <s v="Abgabe Posten zum internen Inkasso"/>
    <x v="14"/>
    <s v=""/>
    <s v=""/>
    <x v="0"/>
    <x v="27"/>
  </r>
  <r>
    <s v="FP03H"/>
    <s v="Historie der Inkassoposten"/>
    <x v="14"/>
    <s v=""/>
    <s v=""/>
    <x v="0"/>
    <x v="6"/>
  </r>
  <r>
    <s v="FP03L"/>
    <s v="Liste der Inkassoposten"/>
    <x v="14"/>
    <s v=""/>
    <s v=""/>
    <x v="0"/>
    <x v="27"/>
  </r>
  <r>
    <s v="FP03M"/>
    <s v="Massenlauf: Freigabe zum Inkasso"/>
    <x v="14"/>
    <s v=""/>
    <s v=""/>
    <x v="0"/>
    <x v="27"/>
  </r>
  <r>
    <s v="FP03U"/>
    <s v="Forderungen von Inkassobüro rückruf."/>
    <x v="14"/>
    <s v=""/>
    <s v=""/>
    <x v="0"/>
    <x v="27"/>
  </r>
  <r>
    <s v="FP04"/>
    <s v="Ausbuchen"/>
    <x v="14"/>
    <n v="18318"/>
    <s v="DIALOG"/>
    <x v="0"/>
    <x v="0"/>
  </r>
  <r>
    <s v="FP04H"/>
    <s v="Anzeigen der Ausbuchungshistorie"/>
    <x v="14"/>
    <n v="1507"/>
    <s v="DIALOG"/>
    <x v="0"/>
    <x v="0"/>
  </r>
  <r>
    <s v="FP04M"/>
    <s v="Massenlauf: Ausbuchen"/>
    <x v="14"/>
    <n v="1809"/>
    <s v="DIALOG"/>
    <x v="0"/>
    <x v="0"/>
  </r>
  <r>
    <s v="FP05"/>
    <s v="Zahlungsstapel bearbeiten"/>
    <x v="14"/>
    <n v="110377"/>
    <s v="DIALOG"/>
    <x v="0"/>
    <x v="0"/>
  </r>
  <r>
    <s v="FP05CLE"/>
    <s v="Zahlungsstapel bearbeiten"/>
    <x v="14"/>
    <n v="23430"/>
    <s v="DIALOG"/>
    <x v="0"/>
    <x v="6"/>
  </r>
  <r>
    <s v="FP05CLE_CALL"/>
    <s v="Klärungsbearbeitung über CALL TRANS"/>
    <x v="14"/>
    <n v="159842"/>
    <s v="DIALOG"/>
    <x v="0"/>
    <x v="6"/>
  </r>
  <r>
    <s v="FP05FIK"/>
    <s v="Abstimmschl. für Zahlstapel ändern"/>
    <x v="14"/>
    <n v="231"/>
    <s v="DIALOG"/>
    <x v="0"/>
    <x v="0"/>
  </r>
  <r>
    <s v="FP06"/>
    <s v="Kontenpflege"/>
    <x v="14"/>
    <n v="123999"/>
    <s v="DIALOG"/>
    <x v="0"/>
    <x v="0"/>
  </r>
  <r>
    <s v="FP07"/>
    <s v="Ausgleich zurücknehmen"/>
    <x v="14"/>
    <n v="8294"/>
    <s v="DIALOG"/>
    <x v="0"/>
    <x v="0"/>
  </r>
  <r>
    <s v="FP08"/>
    <s v="Beleg stornieren"/>
    <x v="14"/>
    <n v="50620"/>
    <s v="DIALOG"/>
    <x v="0"/>
    <x v="0"/>
  </r>
  <r>
    <s v="FP08M"/>
    <s v="Massenstorno"/>
    <x v="14"/>
    <n v="1485"/>
    <s v="DIALOG"/>
    <x v="0"/>
    <x v="0"/>
  </r>
  <r>
    <s v="FP09"/>
    <s v="Rückläufer"/>
    <x v="14"/>
    <n v="18735"/>
    <s v="DIALOG"/>
    <x v="0"/>
    <x v="0"/>
  </r>
  <r>
    <s v="FP09FIK"/>
    <s v="Abstimmschl. für Rückl.stapel ändern"/>
    <x v="14"/>
    <n v="165"/>
    <s v="DIALOG"/>
    <x v="0"/>
    <x v="0"/>
  </r>
  <r>
    <s v="FP18"/>
    <s v="Rückzahlungsanforderung stornieren"/>
    <x v="14"/>
    <n v="85"/>
    <s v="DIALOG"/>
    <x v="0"/>
    <x v="0"/>
  </r>
  <r>
    <s v="FP25"/>
    <s v="Scheckstapel bearbeiten"/>
    <x v="14"/>
    <n v="15"/>
    <s v="DIALOG"/>
    <x v="0"/>
    <x v="0"/>
  </r>
  <r>
    <s v="FP30"/>
    <s v="Zahlung suchen"/>
    <x v="14"/>
    <n v="313532"/>
    <s v="DIALOG"/>
    <x v="0"/>
    <x v="0"/>
  </r>
  <r>
    <s v="FP30C"/>
    <s v="Klärungsfälle suchen"/>
    <x v="14"/>
    <n v="25202"/>
    <s v="DIALOG"/>
    <x v="0"/>
    <x v="0"/>
  </r>
  <r>
    <s v="FP30H"/>
    <s v="Freie Zahlungssuche"/>
    <x v="14"/>
    <n v="102"/>
    <s v="DIALOG"/>
    <x v="0"/>
    <x v="6"/>
  </r>
  <r>
    <s v="FP31"/>
    <s v="Zahlung suchen (aus Zahllauf)"/>
    <x v="14"/>
    <n v="28"/>
    <s v="DIALOG"/>
    <x v="0"/>
    <x v="0"/>
  </r>
  <r>
    <s v="FP40"/>
    <s v="Transferieren"/>
    <x v="14"/>
    <n v="1018"/>
    <s v="DIALOG"/>
    <x v="0"/>
    <x v="0"/>
  </r>
  <r>
    <s v="FPAV"/>
    <s v="FI-CA: Zahlungsavis"/>
    <x v="14"/>
    <s v=""/>
    <s v=""/>
    <x v="0"/>
    <x v="28"/>
  </r>
  <r>
    <s v="FPB3"/>
    <s v="Zahlungsstapelübernahme"/>
    <x v="14"/>
    <n v="18641"/>
    <s v="DIALOG"/>
    <x v="0"/>
    <x v="0"/>
  </r>
  <r>
    <s v="FPB4"/>
    <s v="Zahlungsstapelübernahme-Fehlerbearb."/>
    <x v="14"/>
    <n v="2143"/>
    <s v="DIALOG"/>
    <x v="0"/>
    <x v="0"/>
  </r>
  <r>
    <s v="FPB5"/>
    <s v="Rückläuferstapelübernahme"/>
    <x v="14"/>
    <n v="6774"/>
    <s v="DIALOG"/>
    <x v="0"/>
    <x v="0"/>
  </r>
  <r>
    <s v="FPB6"/>
    <s v="RLSÜbernahme-Fehlerbearbeitung"/>
    <x v="14"/>
    <n v="2"/>
    <s v=""/>
    <x v="0"/>
    <x v="29"/>
  </r>
  <r>
    <s v="FPB7"/>
    <s v="Übernahme aus elektron. Kontoauszug"/>
    <x v="14"/>
    <n v="12"/>
    <s v="DIALOG"/>
    <x v="0"/>
    <x v="30"/>
  </r>
  <r>
    <s v="FPCD"/>
    <s v="Zahlung buchen"/>
    <x v="14"/>
    <n v="15194"/>
    <s v="DIALOG"/>
    <x v="0"/>
    <x v="0"/>
  </r>
  <r>
    <s v="FPCI"/>
    <s v="Informationen für Inkassobüros"/>
    <x v="14"/>
    <n v="15"/>
    <s v="DIALOG"/>
    <x v="0"/>
    <x v="27"/>
  </r>
  <r>
    <s v="FPCOPARA"/>
    <s v="Korrespondenzdruck"/>
    <x v="14"/>
    <n v="33575"/>
    <s v="DIALOG"/>
    <x v="0"/>
    <x v="0"/>
  </r>
  <r>
    <s v="FPCPL"/>
    <s v="Klärungsbearbeitung: Zahlungsstapel"/>
    <x v="14"/>
    <n v="2475700"/>
    <s v="DIALOG"/>
    <x v="0"/>
    <x v="0"/>
  </r>
  <r>
    <s v="FPCR1"/>
    <s v="Bonität anzeigen"/>
    <x v="14"/>
    <n v="22"/>
    <s v="DIALOG"/>
    <x v="0"/>
    <x v="27"/>
  </r>
  <r>
    <s v="FPCRL"/>
    <s v="Klärungsbearbeitung: Rückläufer"/>
    <x v="14"/>
    <n v="203"/>
    <s v="DIALOG"/>
    <x v="0"/>
    <x v="0"/>
  </r>
  <r>
    <s v="FPE1"/>
    <s v="Beleg buchen"/>
    <x v="14"/>
    <n v="32529"/>
    <s v="DIALOG"/>
    <x v="0"/>
    <x v="0"/>
  </r>
  <r>
    <s v="FPE2"/>
    <s v="Ändern Beleg"/>
    <x v="14"/>
    <n v="6772"/>
    <s v="DIALOG"/>
    <x v="0"/>
    <x v="0"/>
  </r>
  <r>
    <s v="FPE2M"/>
    <s v="Massenänderung Belege"/>
    <x v="14"/>
    <n v="108"/>
    <s v="DIALOG"/>
    <x v="0"/>
    <x v="0"/>
  </r>
  <r>
    <s v="FPE3"/>
    <s v="Anzeigen Beleg"/>
    <x v="14"/>
    <n v="935963"/>
    <s v="DIALOG"/>
    <x v="0"/>
    <x v="0"/>
  </r>
  <r>
    <s v="FPE4"/>
    <s v="Anzeige Belegänderungen"/>
    <x v="14"/>
    <n v="14"/>
    <s v="DIALOG"/>
    <x v="0"/>
    <x v="0"/>
  </r>
  <r>
    <s v="FPF1"/>
    <s v="Abstimmschlüssel anlegen"/>
    <x v="14"/>
    <n v="9"/>
    <s v="DIALOG"/>
    <x v="0"/>
    <x v="31"/>
  </r>
  <r>
    <s v="FPF2"/>
    <s v="Abstimmschlüssel ändern"/>
    <x v="14"/>
    <n v="75"/>
    <s v="DIALOG"/>
    <x v="0"/>
    <x v="0"/>
  </r>
  <r>
    <s v="FPF3"/>
    <s v="Abstimmschlüssel anzeigen"/>
    <x v="14"/>
    <n v="10235"/>
    <s v="DIALOG"/>
    <x v="0"/>
    <x v="0"/>
  </r>
  <r>
    <s v="FPG0"/>
    <s v="Abweichende Buchungsdaten pflegen"/>
    <x v="14"/>
    <n v="153"/>
    <s v="DIALOG"/>
    <x v="0"/>
    <x v="0"/>
  </r>
  <r>
    <s v="FPG1"/>
    <s v="Buchungssummen ins Hauptbuch übern."/>
    <x v="14"/>
    <n v="630"/>
    <s v="DIALOG"/>
    <x v="0"/>
    <x v="0"/>
  </r>
  <r>
    <s v="FPG3"/>
    <s v="Übernahme ins CO-PA"/>
    <x v="14"/>
    <n v="243"/>
    <s v="DIALOG"/>
    <x v="0"/>
    <x v="0"/>
  </r>
  <r>
    <s v="FPG4"/>
    <s v="Autom. Schließen von Abstimmschl."/>
    <x v="14"/>
    <n v="363"/>
    <s v="DIALOG"/>
    <x v="0"/>
    <x v="0"/>
  </r>
  <r>
    <s v="FPG5"/>
    <s v="FI-CA Belege zu FI-GL Belege"/>
    <x v="14"/>
    <n v="13571"/>
    <s v="DIALOG"/>
    <x v="0"/>
    <x v="0"/>
  </r>
  <r>
    <s v="FPG7"/>
    <s v="CO-PA-Belege prüfen"/>
    <x v="14"/>
    <n v="3"/>
    <s v=""/>
    <x v="0"/>
    <x v="0"/>
  </r>
  <r>
    <s v="FPI1"/>
    <s v="FI-CA: Einzelbearbeitung Verzinsung"/>
    <x v="14"/>
    <n v="27257"/>
    <s v="DIALOG"/>
    <x v="0"/>
    <x v="0"/>
  </r>
  <r>
    <s v="FPI2"/>
    <s v="FI-CA: Barsicherheitszinsen"/>
    <x v="14"/>
    <s v=""/>
    <s v=""/>
    <x v="0"/>
    <x v="32"/>
  </r>
  <r>
    <s v="FPI4"/>
    <s v="FI-CA: Zinsberechnung anzeigen"/>
    <x v="14"/>
    <n v="2634"/>
    <s v="DIALOG"/>
    <x v="0"/>
    <x v="0"/>
  </r>
  <r>
    <s v="FPINTM1"/>
    <s v="Zinslauf"/>
    <x v="14"/>
    <n v="756"/>
    <s v="DIALOG"/>
    <x v="0"/>
    <x v="0"/>
  </r>
  <r>
    <s v="FPIPKEY"/>
    <s v="Ratenpläne zum Stichtag"/>
    <x v="14"/>
    <n v="12"/>
    <s v="DIALOG"/>
    <x v="0"/>
    <x v="0"/>
  </r>
  <r>
    <s v="FPL9"/>
    <s v="Kontenstand anzeigen"/>
    <x v="14"/>
    <n v="14179201"/>
    <s v="DIALOG"/>
    <x v="0"/>
    <x v="0"/>
  </r>
  <r>
    <s v="FPL9S"/>
    <s v="Kontenstand: interner Aufruf"/>
    <x v="14"/>
    <n v="3673"/>
    <s v="DIALOG"/>
    <x v="0"/>
    <x v="15"/>
  </r>
  <r>
    <s v="FPLKA"/>
    <s v="Auswerten BWL-Sperren"/>
    <x v="14"/>
    <n v="906"/>
    <s v="DIALOG"/>
    <x v="0"/>
    <x v="0"/>
  </r>
  <r>
    <s v="FPLKDEL"/>
    <s v="Gesetzte Massensperren löschen"/>
    <x v="14"/>
    <n v="6"/>
    <s v="DIALOG"/>
    <x v="0"/>
    <x v="0"/>
  </r>
  <r>
    <s v="FPM3"/>
    <s v="Anzeigen der Mahnhistorie"/>
    <x v="14"/>
    <n v="4702"/>
    <s v="DIALOG"/>
    <x v="0"/>
    <x v="0"/>
  </r>
  <r>
    <s v="FPM4"/>
    <s v="Anzeigen der Rückläuferhistorie"/>
    <x v="14"/>
    <n v="371"/>
    <s v="DIALOG"/>
    <x v="0"/>
    <x v="0"/>
  </r>
  <r>
    <s v="FPO1"/>
    <s v="FI-CA stichtagsbez. OP-Liste"/>
    <x v="14"/>
    <n v="361"/>
    <s v="DIALOG"/>
    <x v="0"/>
    <x v="0"/>
  </r>
  <r>
    <s v="FPO1P"/>
    <s v="OP-Liste zum Stichtag (parallel)"/>
    <x v="14"/>
    <n v="24"/>
    <s v="DIALOG"/>
    <x v="0"/>
    <x v="15"/>
  </r>
  <r>
    <s v="FPO2"/>
    <s v="Abstimmung der OP's zum Hauptbuch"/>
    <x v="14"/>
    <n v="353"/>
    <s v="DIALOG"/>
    <x v="0"/>
    <x v="0"/>
  </r>
  <r>
    <s v="FPO4"/>
    <s v="Posten-Auswertung"/>
    <x v="14"/>
    <n v="38218"/>
    <s v="DIALOG"/>
    <x v="0"/>
    <x v="0"/>
  </r>
  <r>
    <s v="FPO4P"/>
    <s v="OP-Liste zum Stichtag (parallel)"/>
    <x v="14"/>
    <s v=""/>
    <s v=""/>
    <x v="0"/>
    <x v="15"/>
  </r>
  <r>
    <s v="FPO7"/>
    <s v="Analyse extrahierter offener Posten"/>
    <x v="14"/>
    <n v="3"/>
    <s v=""/>
    <x v="0"/>
    <x v="33"/>
  </r>
  <r>
    <s v="FPP1"/>
    <s v="Vertragspartner anlegen"/>
    <x v="14"/>
    <n v="526922"/>
    <s v="DIALOG"/>
    <x v="0"/>
    <x v="0"/>
  </r>
  <r>
    <s v="FPP2"/>
    <s v="Vertragspartner ändern"/>
    <x v="14"/>
    <n v="3237"/>
    <s v="DIALOG"/>
    <x v="0"/>
    <x v="15"/>
  </r>
  <r>
    <s v="FPP3"/>
    <s v="Vertragspartner anzeigen"/>
    <x v="14"/>
    <n v="3854"/>
    <s v="DIALOG"/>
    <x v="0"/>
    <x v="15"/>
  </r>
  <r>
    <s v="FPR_PLCL"/>
    <s v="Einzelnachweis Klärungskonto"/>
    <x v="14"/>
    <n v="2"/>
    <s v="DIALOG"/>
    <x v="0"/>
    <x v="0"/>
  </r>
  <r>
    <s v="FPR1"/>
    <s v="Ratenplan anlegen"/>
    <x v="14"/>
    <n v="140"/>
    <s v="DIALOG"/>
    <x v="0"/>
    <x v="15"/>
  </r>
  <r>
    <s v="FPR2"/>
    <s v="Ratenplan ändern"/>
    <x v="14"/>
    <n v="390"/>
    <s v="DIALOG"/>
    <x v="0"/>
    <x v="15"/>
  </r>
  <r>
    <s v="FPR3"/>
    <s v="Ratenplan anzeigen"/>
    <x v="14"/>
    <n v="542"/>
    <s v="DIALOG"/>
    <x v="0"/>
    <x v="0"/>
  </r>
  <r>
    <s v="FPRA"/>
    <s v="Berichtigte Forderungen anzeigen"/>
    <x v="14"/>
    <n v="667"/>
    <s v="DIALOG"/>
    <x v="0"/>
    <x v="0"/>
  </r>
  <r>
    <s v="FPRECL"/>
    <s v="Umgliederungen buchen"/>
    <x v="14"/>
    <n v="4"/>
    <s v=""/>
    <x v="0"/>
    <x v="26"/>
  </r>
  <r>
    <s v="FPRH"/>
    <s v="Anzeigen von Ratenplahistorien"/>
    <x v="14"/>
    <n v="1194"/>
    <s v="DIALOG"/>
    <x v="0"/>
    <x v="15"/>
  </r>
  <r>
    <s v="FPRS"/>
    <s v="Offene Rückzahlungsanforderungen"/>
    <x v="14"/>
    <n v="159"/>
    <s v="DIALOG"/>
    <x v="0"/>
    <x v="15"/>
  </r>
  <r>
    <s v="FPRU"/>
    <s v="Übersicht Rückzahlungsanforderungen"/>
    <x v="14"/>
    <n v="1132"/>
    <s v="DIALOG"/>
    <x v="0"/>
    <x v="0"/>
  </r>
  <r>
    <s v="FPRV"/>
    <s v="Umbuchung berichtigte Forderungen"/>
    <x v="14"/>
    <n v="2574"/>
    <s v="DIALOG"/>
    <x v="0"/>
    <x v="15"/>
  </r>
  <r>
    <s v="FPS_RFKKBELJ00"/>
    <s v="Belegjournal"/>
    <x v="14"/>
    <n v="2"/>
    <s v="DIALOG"/>
    <x v="0"/>
    <x v="26"/>
  </r>
  <r>
    <s v="FPSA"/>
    <s v="VK Selektion"/>
    <x v="14"/>
    <n v="170"/>
    <s v="DIALOG"/>
    <x v="0"/>
    <x v="15"/>
  </r>
  <r>
    <s v="FPSEC1"/>
    <s v="Sicherheitsleistung anlegen"/>
    <x v="14"/>
    <n v="1157"/>
    <s v="DIALOG"/>
    <x v="0"/>
    <x v="15"/>
  </r>
  <r>
    <s v="FPSEC2"/>
    <s v="Sicherheitsleistung ändern"/>
    <x v="14"/>
    <n v="6"/>
    <s v="DIALOG"/>
    <x v="0"/>
    <x v="15"/>
  </r>
  <r>
    <s v="FPSEC3"/>
    <s v="Sicherheitsleistung anzeigen"/>
    <x v="14"/>
    <n v="32"/>
    <s v="DIALOG"/>
    <x v="0"/>
    <x v="15"/>
  </r>
  <r>
    <s v="FPSELP"/>
    <s v="Selektionen  zu Auswertungen"/>
    <x v="14"/>
    <n v="2624"/>
    <s v="DIALOG"/>
    <x v="0"/>
    <x v="0"/>
  </r>
  <r>
    <s v="FPSELP1"/>
    <s v="Layouts zu Auswertungen"/>
    <x v="14"/>
    <n v="3"/>
    <s v="DIALOG"/>
    <x v="0"/>
    <x v="15"/>
  </r>
  <r>
    <s v="FPSELPLOCK"/>
    <s v="Sperren gemäß Vorabselektion"/>
    <x v="14"/>
    <n v="21"/>
    <s v="DIALOG"/>
    <x v="0"/>
    <x v="0"/>
  </r>
  <r>
    <s v="FPSEPA"/>
    <s v="Anlegen von SEPA-Mandaten"/>
    <x v="14"/>
    <n v="2576"/>
    <s v="DIALOG"/>
    <x v="0"/>
    <x v="15"/>
  </r>
  <r>
    <s v="FPSEPA1"/>
    <s v="Ändern von SEPA-Mandaten"/>
    <x v="14"/>
    <n v="8319"/>
    <s v="DIALOG"/>
    <x v="0"/>
    <x v="15"/>
  </r>
  <r>
    <s v="FPSP"/>
    <s v="GP Selektion"/>
    <x v="14"/>
    <n v="472"/>
    <s v="DIALOG"/>
    <x v="0"/>
    <x v="15"/>
  </r>
  <r>
    <s v="FPT3"/>
    <s v="Überleitung abw. Periode"/>
    <x v="14"/>
    <n v="24"/>
    <s v=""/>
    <x v="0"/>
    <x v="26"/>
  </r>
  <r>
    <s v="FPT5"/>
    <s v="Belege zum Abstimmschlüssel anzeigen"/>
    <x v="14"/>
    <n v="324"/>
    <s v="DIALOG"/>
    <x v="0"/>
    <x v="0"/>
  </r>
  <r>
    <s v="FPT7"/>
    <s v="Nachweis Buchungssummen"/>
    <x v="14"/>
    <n v="87"/>
    <s v=""/>
    <x v="0"/>
    <x v="26"/>
  </r>
  <r>
    <s v="FPVA"/>
    <s v="Mahnvorschlag"/>
    <x v="14"/>
    <n v="25956"/>
    <s v="DIALOG"/>
    <x v="0"/>
    <x v="0"/>
  </r>
  <r>
    <s v="FPVB"/>
    <s v="Mahnaktivitätenlauf"/>
    <x v="14"/>
    <n v="1488"/>
    <s v="DIALOG"/>
    <x v="0"/>
    <x v="0"/>
  </r>
  <r>
    <s v="FPVC"/>
    <s v="Massenstorno von Mahnungen"/>
    <x v="14"/>
    <n v="465"/>
    <s v="DIALOG"/>
    <x v="0"/>
    <x v="0"/>
  </r>
  <r>
    <s v="FPY1"/>
    <s v="Zahlungslauf / Lastschriftlauf"/>
    <x v="14"/>
    <n v="23706"/>
    <s v="DIALOG"/>
    <x v="0"/>
    <x v="15"/>
  </r>
  <r>
    <s v="FPZW"/>
    <s v="Forderungsberichtigung"/>
    <x v="14"/>
    <n v="8295"/>
    <s v="DIALOG"/>
    <x v="0"/>
    <x v="0"/>
  </r>
  <r>
    <s v="FPZWH"/>
    <s v="Berichtigte Forderungen auswerten"/>
    <x v="14"/>
    <s v=""/>
    <s v=""/>
    <x v="0"/>
    <x v="26"/>
  </r>
  <r>
    <s v="FQC0"/>
    <s v="C FKK Kontenfindung (allgemein)"/>
    <x v="14"/>
    <s v=""/>
    <s v=""/>
    <x v="0"/>
    <x v="34"/>
  </r>
  <r>
    <s v="FQC1200"/>
    <s v="C FKK Kontenfindung */1200"/>
    <x v="14"/>
    <n v="1296"/>
    <s v="DIALOG"/>
    <x v="0"/>
    <x v="0"/>
  </r>
  <r>
    <s v="FQCR"/>
    <s v="Kontenfindung: Liste"/>
    <x v="14"/>
    <n v="2"/>
    <s v=""/>
    <x v="0"/>
    <x v="0"/>
  </r>
  <r>
    <s v="FQEVENTS"/>
    <s v="Zeitpunkte"/>
    <x v="14"/>
    <s v=""/>
    <s v=""/>
    <x v="0"/>
    <x v="35"/>
  </r>
  <r>
    <s v="FQI2"/>
    <s v="Zinsschlüssel Anzeige"/>
    <x v="14"/>
    <n v="11"/>
    <s v="DIALOG"/>
    <x v="0"/>
    <x v="36"/>
  </r>
  <r>
    <s v="FQKS"/>
    <s v="Kontenstand: Sortiervarianten"/>
    <x v="14"/>
    <n v="34"/>
    <s v="DIALOG"/>
    <x v="0"/>
    <x v="37"/>
  </r>
  <r>
    <s v="FQKX"/>
    <s v="TFK021L(Kontenstand: Listtypen)"/>
    <x v="14"/>
    <n v="72"/>
    <s v="DIALOG"/>
    <x v="0"/>
    <x v="37"/>
  </r>
  <r>
    <s v="FQZP"/>
    <s v="FI-CA: KoFi - Rückn.Ausgl. Neuer OP"/>
    <x v="14"/>
    <n v="9"/>
    <s v=""/>
    <x v="0"/>
    <x v="38"/>
  </r>
  <r>
    <s v="FS00"/>
    <s v="Sachkontenstammdatenpflege"/>
    <x v="16"/>
    <n v="30755"/>
    <s v="DIALOG"/>
    <x v="0"/>
    <x v="0"/>
  </r>
  <r>
    <s v="FS01"/>
    <s v="Anlegen Stamm"/>
    <x v="16"/>
    <s v=""/>
    <s v=""/>
    <x v="0"/>
    <x v="1"/>
  </r>
  <r>
    <s v="FS03"/>
    <s v="Anzeigen Stamm"/>
    <x v="16"/>
    <s v=""/>
    <s v=""/>
    <x v="0"/>
    <x v="1"/>
  </r>
  <r>
    <s v="FS04"/>
    <s v="Änderungen Sachkonto-Zentral"/>
    <x v="16"/>
    <n v="151"/>
    <s v="DIALOG"/>
    <x v="0"/>
    <x v="0"/>
  </r>
  <r>
    <s v="FS10"/>
    <s v="Kontenstand Sachkonten"/>
    <x v="16"/>
    <n v="239"/>
    <s v="DIALOG"/>
    <x v="0"/>
    <x v="0"/>
  </r>
  <r>
    <s v="FS10N"/>
    <s v="Saldenanzeige"/>
    <x v="0"/>
    <n v="781994"/>
    <s v="DIALOG"/>
    <x v="0"/>
    <x v="0"/>
  </r>
  <r>
    <s v="FS10NA"/>
    <s v="Saldenanzeige"/>
    <x v="0"/>
    <s v=""/>
    <s v=""/>
    <x v="0"/>
    <x v="1"/>
  </r>
  <r>
    <s v="FSE3"/>
    <s v="Bilanz/GuV-Struktur anzeigen"/>
    <x v="16"/>
    <n v="3856"/>
    <s v="DIALOG"/>
    <x v="0"/>
    <x v="0"/>
  </r>
  <r>
    <s v="FSE6N"/>
    <s v="Anzeigen Planung"/>
    <x v="16"/>
    <s v=""/>
    <s v=""/>
    <x v="0"/>
    <x v="1"/>
  </r>
  <r>
    <s v="FSEPA_M1"/>
    <s v="SEPA: Mandat anlegen"/>
    <x v="13"/>
    <n v="53"/>
    <s v="DIALOG"/>
    <x v="0"/>
    <x v="0"/>
  </r>
  <r>
    <s v="FSEPA_M2"/>
    <s v="SEPA: Mandat ändern"/>
    <x v="13"/>
    <n v="21"/>
    <s v=""/>
    <x v="0"/>
    <x v="0"/>
  </r>
  <r>
    <s v="FSEPA_M3"/>
    <s v="SEPA: Mandat anzeigen"/>
    <x v="13"/>
    <n v="67930"/>
    <s v="DIALOG"/>
    <x v="0"/>
    <x v="0"/>
  </r>
  <r>
    <s v="FSEPA_M3_LUW"/>
    <s v="SEPA: Mandat anzeigen (in neuer LUW)"/>
    <x v="13"/>
    <n v="66"/>
    <s v="DIALOG"/>
    <x v="0"/>
    <x v="0"/>
  </r>
  <r>
    <s v="FSEPA_M4"/>
    <s v="SEPA: Mandate auflisten"/>
    <x v="13"/>
    <n v="1672"/>
    <s v="DIALOG"/>
    <x v="0"/>
    <x v="0"/>
  </r>
  <r>
    <s v="FSI3"/>
    <s v="Bericht anzeigen"/>
    <x v="16"/>
    <n v="6"/>
    <s v="DIALOG"/>
    <x v="0"/>
    <x v="0"/>
  </r>
  <r>
    <s v="FSM3"/>
    <s v="Anzeigen Musterkonto"/>
    <x v="16"/>
    <n v="34"/>
    <s v="DIALOG"/>
    <x v="0"/>
    <x v="0"/>
  </r>
  <r>
    <s v="FSP0"/>
    <s v="Sachkontenstamm im Kontenplan"/>
    <x v="16"/>
    <n v="751"/>
    <s v="DIALOG"/>
    <x v="0"/>
    <x v="0"/>
  </r>
  <r>
    <s v="FSP3"/>
    <s v="Anzeigen Stamm im Kontenplan"/>
    <x v="16"/>
    <s v=""/>
    <s v=""/>
    <x v="0"/>
    <x v="1"/>
  </r>
  <r>
    <s v="FSP4"/>
    <s v="Änderungen Sachkonto-Kontenplan"/>
    <x v="16"/>
    <n v="10"/>
    <s v=""/>
    <x v="0"/>
    <x v="0"/>
  </r>
  <r>
    <s v="FSS0"/>
    <s v="Sachkontenstamm im Buchungskreis"/>
    <x v="16"/>
    <n v="4481"/>
    <s v="DIALOG"/>
    <x v="0"/>
    <x v="0"/>
  </r>
  <r>
    <s v="FSS3"/>
    <s v="Anzeigen Stamm im Buchungskreis"/>
    <x v="16"/>
    <s v=""/>
    <s v=""/>
    <x v="0"/>
    <x v="1"/>
  </r>
  <r>
    <s v="FSS4"/>
    <s v="Änderungen Sachkonto-Buchungskreise"/>
    <x v="16"/>
    <n v="24"/>
    <s v=""/>
    <x v="0"/>
    <x v="0"/>
  </r>
  <r>
    <s v="FTW1A"/>
    <s v="Extraktdaten"/>
    <x v="13"/>
    <n v="822"/>
    <s v="DIALOG"/>
    <x v="0"/>
    <x v="0"/>
  </r>
  <r>
    <s v="FTWC"/>
    <s v="Extrakte mischen"/>
    <x v="13"/>
    <n v="84"/>
    <s v=""/>
    <x v="0"/>
    <x v="0"/>
  </r>
  <r>
    <s v="FTWCF"/>
    <s v="Feldkatalog"/>
    <x v="13"/>
    <n v="6"/>
    <s v=""/>
    <x v="0"/>
    <x v="0"/>
  </r>
  <r>
    <s v="FTWD"/>
    <s v="Datenextraktkontrollsummen prüfen"/>
    <x v="13"/>
    <s v=""/>
    <s v=""/>
    <x v="0"/>
    <x v="1"/>
  </r>
  <r>
    <s v="FTWE"/>
    <s v="Kontrollsummen prüfen (FI-Belege)"/>
    <x v="13"/>
    <n v="30"/>
    <s v="DIALOG"/>
    <x v="0"/>
    <x v="0"/>
  </r>
  <r>
    <s v="FTWE1"/>
    <s v="Alle FI-Kontrollsummen prüfen"/>
    <x v="13"/>
    <n v="6"/>
    <s v=""/>
    <x v="0"/>
    <x v="0"/>
  </r>
  <r>
    <s v="FTWF"/>
    <s v="Datenextrakt-Browser"/>
    <x v="13"/>
    <n v="264"/>
    <s v=""/>
    <x v="0"/>
    <x v="0"/>
  </r>
  <r>
    <s v="FTWH"/>
    <s v="Daten-View-Abfragen"/>
    <x v="13"/>
    <n v="1428"/>
    <s v="DIALOG"/>
    <x v="0"/>
    <x v="0"/>
  </r>
  <r>
    <s v="FTWK"/>
    <s v="Extrakte löschen"/>
    <x v="13"/>
    <n v="18"/>
    <s v=""/>
    <x v="0"/>
    <x v="0"/>
  </r>
  <r>
    <s v="FTWL"/>
    <s v="Extraktprotokoll anzeigen"/>
    <x v="13"/>
    <n v="1116"/>
    <s v=""/>
    <x v="0"/>
    <x v="0"/>
  </r>
  <r>
    <s v="FTWM"/>
    <s v="Datenextrakt neu erstellen"/>
    <x v="13"/>
    <n v="102"/>
    <s v=""/>
    <x v="0"/>
    <x v="0"/>
  </r>
  <r>
    <s v="FTWN"/>
    <s v="View-Abfrageprotokoll anzeigen"/>
    <x v="13"/>
    <n v="702"/>
    <s v=""/>
    <x v="0"/>
    <x v="0"/>
  </r>
  <r>
    <s v="FTWP"/>
    <s v="Einstellungen für Datenextraktion"/>
    <x v="13"/>
    <n v="306"/>
    <s v="DIALOG"/>
    <x v="0"/>
    <x v="0"/>
  </r>
  <r>
    <s v="FTWQ"/>
    <s v="Datensegmente für Datendatei konfig."/>
    <x v="13"/>
    <n v="12"/>
    <s v=""/>
    <x v="0"/>
    <x v="0"/>
  </r>
  <r>
    <s v="FTWR"/>
    <s v="Dateigröße Arbeitsblatt"/>
    <x v="13"/>
    <n v="132"/>
    <s v=""/>
    <x v="0"/>
    <x v="0"/>
  </r>
  <r>
    <s v="FTWSCC"/>
    <s v="DART: Einstell. für Buchungskreise"/>
    <x v="13"/>
    <n v="6"/>
    <s v=""/>
    <x v="0"/>
    <x v="0"/>
  </r>
  <r>
    <s v="FTWW"/>
    <s v="Segmentinformationen auflisten"/>
    <x v="13"/>
    <n v="312"/>
    <s v=""/>
    <x v="0"/>
    <x v="0"/>
  </r>
  <r>
    <s v="FTWY"/>
    <s v="Datendatei-View pflegen"/>
    <x v="13"/>
    <n v="18"/>
    <s v=""/>
    <x v="0"/>
    <x v="0"/>
  </r>
  <r>
    <s v="FTWYR"/>
    <s v="DART: Segmentbeziehungen pflegen"/>
    <x v="13"/>
    <n v="30"/>
    <s v=""/>
    <x v="0"/>
    <x v="0"/>
  </r>
  <r>
    <s v="FTXP"/>
    <s v="Steuerkennzeichen pflegen"/>
    <x v="30"/>
    <n v="2309"/>
    <s v="DIALOG"/>
    <x v="0"/>
    <x v="0"/>
  </r>
  <r>
    <s v="FV50"/>
    <s v="Vorerfassung von Sachkontenpositione"/>
    <x v="0"/>
    <n v="8"/>
    <s v="DIALOG"/>
    <x v="0"/>
    <x v="0"/>
  </r>
  <r>
    <s v="FV53"/>
    <s v="Vorerfaßten Sachkontobeleg anzeigen"/>
    <x v="0"/>
    <s v=""/>
    <s v=""/>
    <x v="0"/>
    <x v="1"/>
  </r>
  <r>
    <s v="FV60"/>
    <s v="Vorerfassung eingehender Rechnungen"/>
    <x v="0"/>
    <n v="199556"/>
    <s v="DIALOG"/>
    <x v="0"/>
    <x v="0"/>
  </r>
  <r>
    <s v="FV63"/>
    <s v="Vorerfassten Kreditorbeleg anzeigen"/>
    <x v="0"/>
    <n v="4665"/>
    <s v="DIALOG"/>
    <x v="0"/>
    <x v="0"/>
  </r>
  <r>
    <s v="FV65"/>
    <s v="Vorerfassung eingehender Gutschrifte"/>
    <x v="0"/>
    <s v=""/>
    <s v=""/>
    <x v="0"/>
    <x v="1"/>
  </r>
  <r>
    <s v="FV70"/>
    <s v="Vorerfassung ausgehender Rechnungen"/>
    <x v="0"/>
    <n v="8"/>
    <s v=""/>
    <x v="0"/>
    <x v="0"/>
  </r>
  <r>
    <s v="FXI2"/>
    <s v="Bericht ändern"/>
    <x v="16"/>
    <s v=""/>
    <s v=""/>
    <x v="0"/>
    <x v="1"/>
  </r>
  <r>
    <s v="GB01"/>
    <s v="Belegerfassung für lokale Ledger"/>
    <x v="35"/>
    <s v=""/>
    <s v=""/>
    <x v="0"/>
    <x v="1"/>
  </r>
  <r>
    <s v="GC41"/>
    <s v="GLT3 - Pflege GLT3-Unterkontierungen"/>
    <x v="36"/>
    <s v=""/>
    <s v=""/>
    <x v="0"/>
    <x v="1"/>
  </r>
  <r>
    <s v="GCAC"/>
    <s v="Ledgervergleich"/>
    <x v="13"/>
    <s v=""/>
    <s v=""/>
    <x v="0"/>
    <x v="1"/>
  </r>
  <r>
    <s v="GCB2"/>
    <s v="FI-SL-Customizing-Buchungskreis Anz."/>
    <x v="35"/>
    <s v=""/>
    <s v=""/>
    <x v="0"/>
    <x v="1"/>
  </r>
  <r>
    <s v="GCBX"/>
    <s v="FI-SL: Zulässige Belegarten"/>
    <x v="35"/>
    <n v="65"/>
    <s v="DIALOG"/>
    <x v="0"/>
    <x v="0"/>
  </r>
  <r>
    <s v="GCGS"/>
    <s v="Abstimmung Summe-Einzelposten"/>
    <x v="35"/>
    <s v=""/>
    <s v=""/>
    <x v="0"/>
    <x v="1"/>
  </r>
  <r>
    <s v="GCL2"/>
    <s v="FI-SL-Customizing-Ledger ändern"/>
    <x v="35"/>
    <s v=""/>
    <s v=""/>
    <x v="0"/>
    <x v="1"/>
  </r>
  <r>
    <s v="GCL3"/>
    <s v="FI-SL-Customizing-Ledger anzeigen"/>
    <x v="35"/>
    <s v=""/>
    <s v=""/>
    <x v="0"/>
    <x v="1"/>
  </r>
  <r>
    <s v="GD13"/>
    <s v="Summensatzanzeige"/>
    <x v="35"/>
    <n v="1385"/>
    <s v="DIALOG"/>
    <x v="0"/>
    <x v="0"/>
  </r>
  <r>
    <s v="GD20"/>
    <s v="Start Selektion FI-SL-Einzelposten"/>
    <x v="35"/>
    <s v=""/>
    <s v=""/>
    <x v="0"/>
    <x v="1"/>
  </r>
  <r>
    <s v="GD23"/>
    <s v="FI-SL: Lokale Ist-Beleganzeige"/>
    <x v="35"/>
    <n v="4"/>
    <s v="DIALOG"/>
    <x v="0"/>
    <x v="0"/>
  </r>
  <r>
    <s v="GD33"/>
    <s v="FI-SL: Globale Ist-Beleganzeige"/>
    <x v="35"/>
    <s v=""/>
    <s v=""/>
    <x v="0"/>
    <x v="1"/>
  </r>
  <r>
    <s v="GGB0"/>
    <s v="Validierungsbearbeitung"/>
    <x v="35"/>
    <n v="700"/>
    <s v="DIALOG"/>
    <x v="0"/>
    <x v="0"/>
  </r>
  <r>
    <s v="GGB1"/>
    <s v="Substitutionsbearbeitung"/>
    <x v="35"/>
    <n v="110"/>
    <s v=""/>
    <x v="0"/>
    <x v="0"/>
  </r>
  <r>
    <s v="GM01"/>
    <s v="Garantietypen"/>
    <x v="35"/>
    <n v="6"/>
    <s v="DIALOG"/>
    <x v="0"/>
    <x v="0"/>
  </r>
  <r>
    <s v="GM04"/>
    <s v="Garantiezählertypen"/>
    <x v="35"/>
    <n v="6"/>
    <s v="DIALOG"/>
    <x v="0"/>
    <x v="0"/>
  </r>
  <r>
    <s v="GP30"/>
    <s v="Verteilungschlussel pflegen"/>
    <x v="35"/>
    <s v=""/>
    <s v=""/>
    <x v="0"/>
    <x v="1"/>
  </r>
  <r>
    <s v="GR23"/>
    <s v="Anzeigen Bibliothek"/>
    <x v="35"/>
    <s v=""/>
    <s v=""/>
    <x v="0"/>
    <x v="1"/>
  </r>
  <r>
    <s v="GR32"/>
    <s v="Ändern Bericht"/>
    <x v="35"/>
    <s v=""/>
    <s v=""/>
    <x v="0"/>
    <x v="1"/>
  </r>
  <r>
    <s v="GR33"/>
    <s v="Anzeigen Bericht"/>
    <x v="35"/>
    <n v="40"/>
    <s v=""/>
    <x v="0"/>
    <x v="0"/>
  </r>
  <r>
    <s v="GR38"/>
    <s v="Berichte importieren"/>
    <x v="35"/>
    <s v=""/>
    <s v=""/>
    <x v="0"/>
    <x v="1"/>
  </r>
  <r>
    <s v="GR52"/>
    <s v="Ändern Berichtsgruppe"/>
    <x v="35"/>
    <n v="21"/>
    <s v=""/>
    <x v="0"/>
    <x v="0"/>
  </r>
  <r>
    <s v="GR53"/>
    <s v="Anzeigen Berichtsgruppe"/>
    <x v="35"/>
    <s v=""/>
    <s v=""/>
    <x v="0"/>
    <x v="1"/>
  </r>
  <r>
    <s v="GR55"/>
    <s v="Ausführen Berichtsgruppe"/>
    <x v="35"/>
    <s v=""/>
    <s v=""/>
    <x v="0"/>
    <x v="1"/>
  </r>
  <r>
    <s v="GR5G"/>
    <s v="Berichtsgruppen generieren"/>
    <x v="35"/>
    <n v="50"/>
    <s v="DIALOG"/>
    <x v="0"/>
    <x v="0"/>
  </r>
  <r>
    <s v="GR5L"/>
    <s v="Verzeichnis: Berichtsgruppen"/>
    <x v="35"/>
    <n v="702"/>
    <s v="DIALOG"/>
    <x v="0"/>
    <x v="0"/>
  </r>
  <r>
    <s v="GRE0"/>
    <s v="Report Writer: Extrakte verwalten"/>
    <x v="15"/>
    <n v="43"/>
    <s v="DIALOG"/>
    <x v="0"/>
    <x v="0"/>
  </r>
  <r>
    <s v="GRR1"/>
    <s v="RW: Formular anlegen"/>
    <x v="35"/>
    <s v=""/>
    <s v=""/>
    <x v="0"/>
    <x v="1"/>
  </r>
  <r>
    <s v="GRR2"/>
    <s v="RW: Formular ändern"/>
    <x v="35"/>
    <n v="15"/>
    <s v=""/>
    <x v="0"/>
    <x v="0"/>
  </r>
  <r>
    <s v="GRR3"/>
    <s v="RW: Formular anzeigen"/>
    <x v="35"/>
    <n v="105"/>
    <s v=""/>
    <x v="0"/>
    <x v="0"/>
  </r>
  <r>
    <s v="GRR6"/>
    <s v="Vorlage anzeigen"/>
    <x v="35"/>
    <n v="6"/>
    <s v=""/>
    <x v="0"/>
    <x v="0"/>
  </r>
  <r>
    <s v="GS01"/>
    <s v="Anlegen Set"/>
    <x v="35"/>
    <n v="6"/>
    <s v="DIALOG"/>
    <x v="0"/>
    <x v="0"/>
  </r>
  <r>
    <s v="GS02"/>
    <s v="Ändern Set"/>
    <x v="35"/>
    <n v="7135"/>
    <s v="DIALOG"/>
    <x v="0"/>
    <x v="0"/>
  </r>
  <r>
    <s v="GS03"/>
    <s v="Anzeigen Set"/>
    <x v="35"/>
    <n v="7035"/>
    <s v="DIALOG"/>
    <x v="0"/>
    <x v="0"/>
  </r>
  <r>
    <s v="GS07"/>
    <s v="Sets exportieren"/>
    <x v="35"/>
    <s v=""/>
    <s v=""/>
    <x v="0"/>
    <x v="1"/>
  </r>
  <r>
    <s v="GS08"/>
    <s v="Sets importieren"/>
    <x v="35"/>
    <s v=""/>
    <s v=""/>
    <x v="0"/>
    <x v="1"/>
  </r>
  <r>
    <s v="GSP_KD1"/>
    <s v="Kontenfindung pflegen: Saldonull"/>
    <x v="16"/>
    <s v=""/>
    <s v=""/>
    <x v="0"/>
    <x v="1"/>
  </r>
  <r>
    <s v="GVTR"/>
    <s v="FI-SL: Saldovortrag"/>
    <x v="35"/>
    <n v="132"/>
    <s v=""/>
    <x v="0"/>
    <x v="0"/>
  </r>
  <r>
    <s v="IA01"/>
    <s v="Arbeitsplan Equipment anlegen"/>
    <x v="2"/>
    <n v="6552"/>
    <s v="DIALOG"/>
    <x v="0"/>
    <x v="0"/>
  </r>
  <r>
    <s v="IA02"/>
    <s v="Arbeitsplan Equipment ändern"/>
    <x v="2"/>
    <n v="14776"/>
    <s v="DIALOG"/>
    <x v="0"/>
    <x v="0"/>
  </r>
  <r>
    <s v="IA03"/>
    <s v="Arbeitsplan Equipment anzeigen"/>
    <x v="2"/>
    <n v="2764"/>
    <s v="DIALOG"/>
    <x v="0"/>
    <x v="0"/>
  </r>
  <r>
    <s v="IA04"/>
    <s v="PM/SM-Arbeitsplan (A,E,T) anzeigen"/>
    <x v="2"/>
    <n v="2"/>
    <s v="DIALOG"/>
    <x v="0"/>
    <x v="0"/>
  </r>
  <r>
    <s v="IA05"/>
    <s v="Anleitung anlegen"/>
    <x v="2"/>
    <n v="57633"/>
    <s v="DIALOG"/>
    <x v="0"/>
    <x v="0"/>
  </r>
  <r>
    <s v="IA06"/>
    <s v="Anleitung ändern"/>
    <x v="2"/>
    <n v="114615"/>
    <s v="DIALOG"/>
    <x v="0"/>
    <x v="0"/>
  </r>
  <r>
    <s v="IA07"/>
    <s v="Anleitung anzeigen"/>
    <x v="2"/>
    <n v="53424"/>
    <s v="DIALOG"/>
    <x v="0"/>
    <x v="0"/>
  </r>
  <r>
    <s v="IA08"/>
    <s v="Arbeitspläne ändern"/>
    <x v="5"/>
    <n v="56534"/>
    <s v="DIALOG"/>
    <x v="0"/>
    <x v="0"/>
  </r>
  <r>
    <s v="IA09"/>
    <s v="Arbeitspläne anzeigen"/>
    <x v="2"/>
    <n v="7302"/>
    <s v="DIALOG"/>
    <x v="0"/>
    <x v="0"/>
  </r>
  <r>
    <s v="IA10"/>
    <s v="Arbeitspläne anzeigen (mehrstufig)"/>
    <x v="2"/>
    <n v="1231"/>
    <s v="DIALOG"/>
    <x v="0"/>
    <x v="0"/>
  </r>
  <r>
    <s v="IA11"/>
    <s v="Arbeitsplan techn. Platz anlegen"/>
    <x v="2"/>
    <n v="24982"/>
    <s v="DIALOG"/>
    <x v="0"/>
    <x v="0"/>
  </r>
  <r>
    <s v="IA12"/>
    <s v="Arbeitsplan techn.Platz ändern"/>
    <x v="2"/>
    <n v="359236"/>
    <s v="DIALOG"/>
    <x v="0"/>
    <x v="0"/>
  </r>
  <r>
    <s v="IA13"/>
    <s v="Arbeitsplan techn.Platz anzeigen"/>
    <x v="2"/>
    <n v="44239"/>
    <s v="DIALOG"/>
    <x v="0"/>
    <x v="0"/>
  </r>
  <r>
    <s v="IA15"/>
    <s v="Änderungsbelege Arbeitspläne"/>
    <x v="2"/>
    <n v="160"/>
    <s v="DIALOG"/>
    <x v="0"/>
    <x v="0"/>
  </r>
  <r>
    <s v="IA16"/>
    <s v="Arbeitspläne kalkulieren"/>
    <x v="2"/>
    <n v="197"/>
    <s v="DIALOG"/>
    <x v="0"/>
    <x v="14"/>
  </r>
  <r>
    <s v="IA17"/>
    <s v="Arbeitspläne drucken"/>
    <x v="2"/>
    <n v="24"/>
    <s v="DIALOG"/>
    <x v="0"/>
    <x v="14"/>
  </r>
  <r>
    <s v="IA21"/>
    <s v="Auswertung ÄnderBelege Arbeitspläne"/>
    <x v="2"/>
    <n v="14"/>
    <s v="DIALOG"/>
    <x v="0"/>
    <x v="0"/>
  </r>
  <r>
    <s v="IB01"/>
    <s v="Anlegen Equipmentstückliste"/>
    <x v="2"/>
    <n v="21"/>
    <s v="DIALOG"/>
    <x v="0"/>
    <x v="0"/>
  </r>
  <r>
    <s v="IB02"/>
    <s v="Ändern Equipmentstückliste"/>
    <x v="2"/>
    <n v="30"/>
    <s v="DIALOG"/>
    <x v="0"/>
    <x v="0"/>
  </r>
  <r>
    <s v="IB03"/>
    <s v="Anzeigen Equipmenstückliste"/>
    <x v="2"/>
    <n v="66"/>
    <s v="DIALOG"/>
    <x v="0"/>
    <x v="0"/>
  </r>
  <r>
    <s v="IB09"/>
    <s v="Anzeigen Werkszuordnung EquipmentStl"/>
    <x v="2"/>
    <s v=""/>
    <s v=""/>
    <x v="0"/>
    <x v="14"/>
  </r>
  <r>
    <s v="IB11"/>
    <s v="Anlegen TechnPlatzStückliste"/>
    <x v="2"/>
    <n v="4"/>
    <s v="DIALOG"/>
    <x v="0"/>
    <x v="0"/>
  </r>
  <r>
    <s v="IB12"/>
    <s v="Ändern TechnPlatzStückliste"/>
    <x v="2"/>
    <n v="93"/>
    <s v="DIALOG"/>
    <x v="0"/>
    <x v="0"/>
  </r>
  <r>
    <s v="IB13"/>
    <s v="Anzeigen TechnPlatzStückliste"/>
    <x v="2"/>
    <n v="80"/>
    <s v="DIALOG"/>
    <x v="0"/>
    <x v="0"/>
  </r>
  <r>
    <s v="IB17"/>
    <s v="Anlegen Werkszuordnung TechnPlatzStl"/>
    <x v="2"/>
    <n v="2"/>
    <s v=""/>
    <x v="0"/>
    <x v="14"/>
  </r>
  <r>
    <s v="IB19"/>
    <s v="Anzeigen Werkszuordnung TechnPlStl"/>
    <x v="2"/>
    <n v="26"/>
    <s v="DIALOG"/>
    <x v="0"/>
    <x v="0"/>
  </r>
  <r>
    <s v="IB51"/>
    <s v="Anlegen Installation"/>
    <x v="17"/>
    <n v="6"/>
    <s v="DIALOG"/>
    <x v="0"/>
    <x v="0"/>
  </r>
  <r>
    <s v="IB52"/>
    <s v="Ändern Installation"/>
    <x v="17"/>
    <n v="4"/>
    <s v=""/>
    <x v="0"/>
    <x v="0"/>
  </r>
  <r>
    <s v="IB53"/>
    <s v="Anzeigen Installation"/>
    <x v="17"/>
    <n v="12"/>
    <s v="DIALOG"/>
    <x v="0"/>
    <x v="0"/>
  </r>
  <r>
    <s v="IB81"/>
    <s v="Änderungsbelege TechnPlatzStückliste"/>
    <x v="2"/>
    <n v="2"/>
    <s v=""/>
    <x v="0"/>
    <x v="14"/>
  </r>
  <r>
    <s v="IBIP"/>
    <s v="Batch Input Utility : PM"/>
    <x v="2"/>
    <n v="32"/>
    <s v="DIALOG"/>
    <x v="0"/>
    <x v="0"/>
  </r>
  <r>
    <s v="IC_LTXE"/>
    <s v="Remote-Teil der Starttransaktion"/>
    <x v="13"/>
    <n v="433"/>
    <s v="HTTP"/>
    <x v="0"/>
    <x v="0"/>
  </r>
  <r>
    <s v="IE01"/>
    <s v="Equipment anlegen"/>
    <x v="2"/>
    <n v="184302"/>
    <s v="DIALOG"/>
    <x v="0"/>
    <x v="0"/>
  </r>
  <r>
    <s v="IE01_ISU_C"/>
    <s v="Equipment anlegen"/>
    <x v="6"/>
    <n v="4241"/>
    <s v="DIALOG"/>
    <x v="0"/>
    <x v="6"/>
  </r>
  <r>
    <s v="IE02"/>
    <s v="Equipment ändern"/>
    <x v="2"/>
    <n v="2171790"/>
    <s v="DIALOG"/>
    <x v="0"/>
    <x v="0"/>
  </r>
  <r>
    <s v="IE03"/>
    <s v="Equipment anzeigen"/>
    <x v="2"/>
    <n v="2677541"/>
    <s v="DIALOG"/>
    <x v="0"/>
    <x v="0"/>
  </r>
  <r>
    <s v="IE05"/>
    <s v="Equipment ändern"/>
    <x v="2"/>
    <n v="34251"/>
    <s v="DIALOG"/>
    <x v="0"/>
    <x v="0"/>
  </r>
  <r>
    <s v="IE07"/>
    <s v="Equipmentliste (mehrstufig)"/>
    <x v="2"/>
    <n v="358"/>
    <s v="DIALOG"/>
    <x v="0"/>
    <x v="0"/>
  </r>
  <r>
    <s v="IE10"/>
    <s v="Sammelerfassung Equipments"/>
    <x v="2"/>
    <n v="2189"/>
    <s v="DIALOG"/>
    <x v="0"/>
    <x v="0"/>
  </r>
  <r>
    <s v="IE25"/>
    <s v="Fertigungshilfsmittel anlegen"/>
    <x v="2"/>
    <n v="1"/>
    <s v="DIALOG"/>
    <x v="0"/>
    <x v="14"/>
  </r>
  <r>
    <s v="IE31"/>
    <s v="Fahrzeug anlegen"/>
    <x v="2"/>
    <n v="51407"/>
    <s v="DIALOG"/>
    <x v="0"/>
    <x v="0"/>
  </r>
  <r>
    <s v="IE36"/>
    <s v="Fahrzeuge anzeigen"/>
    <x v="2"/>
    <n v="29921"/>
    <s v="DIALOG"/>
    <x v="0"/>
    <x v="0"/>
  </r>
  <r>
    <s v="IE37"/>
    <s v="Fahrzeuge ändern"/>
    <x v="2"/>
    <n v="392"/>
    <s v="DIALOG"/>
    <x v="0"/>
    <x v="0"/>
  </r>
  <r>
    <s v="IE4N"/>
    <s v="Equipmenteinbau und -ausbau"/>
    <x v="2"/>
    <n v="19"/>
    <s v="DIALOG"/>
    <x v="0"/>
    <x v="0"/>
  </r>
  <r>
    <s v="IH01"/>
    <s v="Techn.Platz Strukturdarstellung"/>
    <x v="2"/>
    <n v="610473"/>
    <s v="DIALOG"/>
    <x v="0"/>
    <x v="0"/>
  </r>
  <r>
    <s v="IH02"/>
    <s v="Referenzplatz Strukturdarstellung"/>
    <x v="2"/>
    <n v="16"/>
    <s v="DIALOG"/>
    <x v="0"/>
    <x v="0"/>
  </r>
  <r>
    <s v="IH03"/>
    <s v="Equipment Strukturdarstellung"/>
    <x v="2"/>
    <n v="7893"/>
    <s v="DIALOG"/>
    <x v="0"/>
    <x v="0"/>
  </r>
  <r>
    <s v="IH04"/>
    <s v="Equipment Strukturdarstellung"/>
    <x v="2"/>
    <n v="124"/>
    <s v="DIALOG"/>
    <x v="0"/>
    <x v="0"/>
  </r>
  <r>
    <s v="IH05"/>
    <s v="Material Strukturdarstellung"/>
    <x v="2"/>
    <n v="44"/>
    <s v="DIALOG"/>
    <x v="0"/>
    <x v="0"/>
  </r>
  <r>
    <s v="IH06"/>
    <s v="Techn.Platz anzeigen"/>
    <x v="2"/>
    <n v="445336"/>
    <s v="DIALOG"/>
    <x v="0"/>
    <x v="0"/>
  </r>
  <r>
    <s v="IH07"/>
    <s v="Referenzplatz anzeigen"/>
    <x v="2"/>
    <n v="46"/>
    <s v="DIALOG"/>
    <x v="0"/>
    <x v="0"/>
  </r>
  <r>
    <s v="IH08"/>
    <s v="Equipment anzeigen"/>
    <x v="2"/>
    <n v="138274"/>
    <s v="DIALOG"/>
    <x v="0"/>
    <x v="0"/>
  </r>
  <r>
    <s v="IH09"/>
    <s v="Material anzeigen"/>
    <x v="2"/>
    <n v="1463"/>
    <s v="DIALOG"/>
    <x v="0"/>
    <x v="0"/>
  </r>
  <r>
    <s v="IH12"/>
    <s v="Tech. Platz Strukturdarstellung"/>
    <x v="2"/>
    <n v="3"/>
    <s v="DIALOG"/>
    <x v="0"/>
    <x v="0"/>
  </r>
  <r>
    <s v="IK01"/>
    <s v="Meßpunkt anlegen"/>
    <x v="2"/>
    <n v="530"/>
    <s v="DIALOG"/>
    <x v="0"/>
    <x v="0"/>
  </r>
  <r>
    <s v="IK02"/>
    <s v="Meßpunkt ändern"/>
    <x v="2"/>
    <n v="28610"/>
    <s v="DIALOG"/>
    <x v="0"/>
    <x v="0"/>
  </r>
  <r>
    <s v="IK03"/>
    <s v="Meßpunkt anzeigen"/>
    <x v="2"/>
    <n v="517"/>
    <s v="DIALOG"/>
    <x v="0"/>
    <x v="0"/>
  </r>
  <r>
    <s v="IK04"/>
    <s v="Meßpunkte zum Objekt anlegen"/>
    <x v="2"/>
    <n v="12525"/>
    <s v="DIALOG"/>
    <x v="0"/>
    <x v="0"/>
  </r>
  <r>
    <s v="IK05"/>
    <s v="Meßpunkte zum Objekt ändern"/>
    <x v="2"/>
    <n v="39"/>
    <s v=""/>
    <x v="0"/>
    <x v="0"/>
  </r>
  <r>
    <s v="IK06"/>
    <s v="Meßpunkte zum Objekt anzeigen"/>
    <x v="2"/>
    <n v="7"/>
    <s v="DIALOG"/>
    <x v="0"/>
    <x v="0"/>
  </r>
  <r>
    <s v="IK07"/>
    <s v="Meßpunkte anzeigen"/>
    <x v="2"/>
    <n v="14440"/>
    <s v="DIALOG"/>
    <x v="0"/>
    <x v="0"/>
  </r>
  <r>
    <s v="IK08"/>
    <s v="Meßpunkte ändern"/>
    <x v="2"/>
    <n v="414"/>
    <s v="DIALOG"/>
    <x v="0"/>
    <x v="0"/>
  </r>
  <r>
    <s v="IK09"/>
    <s v="Nummernkreispflege: IMPT"/>
    <x v="2"/>
    <n v="2"/>
    <s v="DIALOG"/>
    <x v="0"/>
    <x v="0"/>
  </r>
  <r>
    <s v="IK11"/>
    <s v="Meßbeleg anlegen"/>
    <x v="2"/>
    <n v="5796"/>
    <s v="DIALOG"/>
    <x v="0"/>
    <x v="0"/>
  </r>
  <r>
    <s v="IK12"/>
    <s v="Meßbeleg ändern"/>
    <x v="2"/>
    <n v="93625"/>
    <s v="DIALOG"/>
    <x v="0"/>
    <x v="0"/>
  </r>
  <r>
    <s v="IK13"/>
    <s v="Meßbeleg anzeigen"/>
    <x v="2"/>
    <n v="1940"/>
    <s v="DIALOG"/>
    <x v="0"/>
    <x v="0"/>
  </r>
  <r>
    <s v="IK14"/>
    <s v="Sammelerfassung Meßbelege"/>
    <x v="2"/>
    <n v="32"/>
    <s v=""/>
    <x v="0"/>
    <x v="0"/>
  </r>
  <r>
    <s v="IK16"/>
    <s v="Sammelerfassung Meßbelege"/>
    <x v="2"/>
    <n v="17"/>
    <s v="DIALOG"/>
    <x v="0"/>
    <x v="0"/>
  </r>
  <r>
    <s v="IK17"/>
    <s v="Meßbelege anzeigen"/>
    <x v="2"/>
    <n v="3749"/>
    <s v="DIALOG"/>
    <x v="0"/>
    <x v="0"/>
  </r>
  <r>
    <s v="IK18"/>
    <s v="Meßbelege ändern"/>
    <x v="2"/>
    <n v="4832"/>
    <s v="DIALOG"/>
    <x v="0"/>
    <x v="0"/>
  </r>
  <r>
    <s v="IK21"/>
    <s v="Sammelerfassung Meßbelege"/>
    <x v="2"/>
    <n v="17"/>
    <s v="DIALOG"/>
    <x v="0"/>
    <x v="0"/>
  </r>
  <r>
    <s v="IK22"/>
    <s v="Sammelerfassung Meßbelege"/>
    <x v="2"/>
    <n v="8112"/>
    <s v="DIALOG"/>
    <x v="0"/>
    <x v="0"/>
  </r>
  <r>
    <s v="IK41"/>
    <s v="Meßbelege aus Archiv anzeigen"/>
    <x v="2"/>
    <n v="140"/>
    <s v=""/>
    <x v="0"/>
    <x v="0"/>
  </r>
  <r>
    <s v="IL01"/>
    <s v="Techn.Platz anlegen"/>
    <x v="2"/>
    <n v="64660"/>
    <s v="DIALOG"/>
    <x v="0"/>
    <x v="0"/>
  </r>
  <r>
    <s v="IL02"/>
    <s v="Techn.Platz ändern"/>
    <x v="2"/>
    <n v="485019"/>
    <s v="DIALOG"/>
    <x v="0"/>
    <x v="0"/>
  </r>
  <r>
    <s v="IL03"/>
    <s v="Techn.Platz anzeigen"/>
    <x v="2"/>
    <n v="243699"/>
    <s v="DIALOG"/>
    <x v="0"/>
    <x v="0"/>
  </r>
  <r>
    <s v="IL04"/>
    <s v="Techn.Platz anlegen: Listerfassung"/>
    <x v="2"/>
    <n v="1351"/>
    <s v="DIALOG"/>
    <x v="0"/>
    <x v="0"/>
  </r>
  <r>
    <s v="IL05"/>
    <s v="Techn.Platz ändern"/>
    <x v="2"/>
    <n v="3749"/>
    <s v="DIALOG"/>
    <x v="0"/>
    <x v="0"/>
  </r>
  <r>
    <s v="IL06"/>
    <s v="Datenweitergabe von Techn.Platz"/>
    <x v="2"/>
    <n v="79"/>
    <s v="DIALOG"/>
    <x v="0"/>
    <x v="0"/>
  </r>
  <r>
    <s v="IL07"/>
    <s v="Techn. Platzliste (mehrstufig)"/>
    <x v="2"/>
    <n v="2490"/>
    <s v="DIALOG"/>
    <x v="0"/>
    <x v="0"/>
  </r>
  <r>
    <s v="IL08"/>
    <s v="Techn. Platz anlegen"/>
    <x v="2"/>
    <n v="4"/>
    <s v="DIALOG"/>
    <x v="0"/>
    <x v="0"/>
  </r>
  <r>
    <s v="IL09"/>
    <s v="Benutzerprofile zur Kennzeichnung"/>
    <x v="2"/>
    <n v="4"/>
    <s v=""/>
    <x v="0"/>
    <x v="14"/>
  </r>
  <r>
    <s v="IL10"/>
    <s v="Wiederverwendbarkeit histor. Kennz."/>
    <x v="2"/>
    <n v="689"/>
    <s v="DIALOG"/>
    <x v="0"/>
    <x v="0"/>
  </r>
  <r>
    <s v="IL11"/>
    <s v="Referenzplatz anlegen"/>
    <x v="2"/>
    <n v="20"/>
    <s v="DIALOG"/>
    <x v="0"/>
    <x v="0"/>
  </r>
  <r>
    <s v="IL12"/>
    <s v="Referenzplatz ändern"/>
    <x v="2"/>
    <n v="8"/>
    <s v="DIALOG"/>
    <x v="0"/>
    <x v="0"/>
  </r>
  <r>
    <s v="IL13"/>
    <s v="Referenzplatz anzeigen"/>
    <x v="2"/>
    <n v="8"/>
    <s v="DIALOG"/>
    <x v="0"/>
    <x v="0"/>
  </r>
  <r>
    <s v="IL14"/>
    <s v="Referenzplatz anlegen: Listerfassung"/>
    <x v="2"/>
    <n v="70"/>
    <s v=""/>
    <x v="0"/>
    <x v="14"/>
  </r>
  <r>
    <s v="IL17"/>
    <s v="Datenübernahme nachholen"/>
    <x v="2"/>
    <n v="30"/>
    <s v="DIALOG"/>
    <x v="0"/>
    <x v="14"/>
  </r>
  <r>
    <s v="IL18"/>
    <s v="Datenweitergabe von Equipment"/>
    <x v="2"/>
    <n v="24"/>
    <s v="DIALOG"/>
    <x v="0"/>
    <x v="0"/>
  </r>
  <r>
    <s v="IM01"/>
    <s v="Hinzufügen InvProgramm"/>
    <x v="22"/>
    <n v="184"/>
    <s v="DIALOG"/>
    <x v="0"/>
    <x v="0"/>
  </r>
  <r>
    <s v="IM02"/>
    <s v="Ändern InvProgramm"/>
    <x v="22"/>
    <n v="1427"/>
    <s v="DIALOG"/>
    <x v="0"/>
    <x v="0"/>
  </r>
  <r>
    <s v="IM03"/>
    <s v="Anzeigen InvProgramm"/>
    <x v="22"/>
    <n v="682"/>
    <s v="DIALOG"/>
    <x v="0"/>
    <x v="0"/>
  </r>
  <r>
    <s v="IM05"/>
    <s v="Umhängen von Maßnahmen/Anforderungen"/>
    <x v="22"/>
    <n v="49"/>
    <s v="DIALOG"/>
    <x v="0"/>
    <x v="0"/>
  </r>
  <r>
    <s v="IM11"/>
    <s v="Hinzufügen InvProgrammposition"/>
    <x v="22"/>
    <n v="48"/>
    <s v="DIALOG"/>
    <x v="0"/>
    <x v="0"/>
  </r>
  <r>
    <s v="IM12"/>
    <s v="Ändern InvProgrammposition"/>
    <x v="22"/>
    <n v="34"/>
    <s v="DIALOG"/>
    <x v="0"/>
    <x v="0"/>
  </r>
  <r>
    <s v="IM13"/>
    <s v="Anzeigen InvProgrammposition"/>
    <x v="22"/>
    <n v="2019"/>
    <s v="DIALOG"/>
    <x v="0"/>
    <x v="0"/>
  </r>
  <r>
    <s v="IM22"/>
    <s v="Ändern InvProgrammstruktur"/>
    <x v="22"/>
    <n v="19913"/>
    <s v="DIALOG"/>
    <x v="0"/>
    <x v="0"/>
  </r>
  <r>
    <s v="IM23"/>
    <s v="Anzeigen InvProgrammstruktur"/>
    <x v="22"/>
    <n v="53642"/>
    <s v="DIALOG"/>
    <x v="0"/>
    <x v="0"/>
  </r>
  <r>
    <s v="IM27"/>
    <s v="IM: Eröffnung neues Gen.Jhr."/>
    <x v="22"/>
    <n v="280"/>
    <s v="DIALOG"/>
    <x v="0"/>
    <x v="0"/>
  </r>
  <r>
    <s v="IM27_CLOSE"/>
    <s v="IM: Abschluß altes Gen.Jhr."/>
    <x v="22"/>
    <n v="240"/>
    <s v="DIALOG"/>
    <x v="0"/>
    <x v="0"/>
  </r>
  <r>
    <s v="IM27_REPEAT"/>
    <s v="IM: Eröffnung neues Gen.Jhr. - Wdh."/>
    <x v="22"/>
    <n v="630"/>
    <s v="DIALOG"/>
    <x v="0"/>
    <x v="0"/>
  </r>
  <r>
    <s v="IM30"/>
    <s v="Ändern Nachtrag InvProgrammposition"/>
    <x v="22"/>
    <s v=""/>
    <s v=""/>
    <x v="0"/>
    <x v="1"/>
  </r>
  <r>
    <s v="IM32"/>
    <s v="Ändern Budget InvProgrammposition"/>
    <x v="22"/>
    <n v="4"/>
    <s v="DIALOG"/>
    <x v="0"/>
    <x v="0"/>
  </r>
  <r>
    <s v="IM33"/>
    <s v="Anzeigen Budget InvProgrammposition"/>
    <x v="22"/>
    <n v="20"/>
    <s v="DIALOG"/>
    <x v="0"/>
    <x v="0"/>
  </r>
  <r>
    <s v="IM34"/>
    <s v="Planvorschlagsermittlung IM"/>
    <x v="22"/>
    <s v=""/>
    <s v=""/>
    <x v="0"/>
    <x v="1"/>
  </r>
  <r>
    <s v="IM35"/>
    <s v="Ändern Plan InvProgrammposition"/>
    <x v="22"/>
    <n v="20"/>
    <s v=""/>
    <x v="0"/>
    <x v="0"/>
  </r>
  <r>
    <s v="IM36"/>
    <s v="Anzeigen Plan InvProgrammposition"/>
    <x v="22"/>
    <n v="67"/>
    <s v="DIALOG"/>
    <x v="0"/>
    <x v="0"/>
  </r>
  <r>
    <s v="IM43"/>
    <s v="Anzeigen Budget operative Objekte"/>
    <x v="22"/>
    <s v=""/>
    <s v=""/>
    <x v="0"/>
    <x v="1"/>
  </r>
  <r>
    <s v="IM44"/>
    <s v="Budgetvorschlagsermittlung IM"/>
    <x v="22"/>
    <s v=""/>
    <s v=""/>
    <x v="0"/>
    <x v="1"/>
  </r>
  <r>
    <s v="IM53"/>
    <s v="Budgetverteilung anzeigen"/>
    <x v="22"/>
    <s v=""/>
    <s v=""/>
    <x v="0"/>
    <x v="1"/>
  </r>
  <r>
    <s v="IMA11"/>
    <s v="Einzelbearbeitung"/>
    <x v="22"/>
    <n v="10"/>
    <s v="DIALOG"/>
    <x v="0"/>
    <x v="0"/>
  </r>
  <r>
    <s v="IMA3N"/>
    <s v="Maßnahmenanforderung anzeigen"/>
    <x v="22"/>
    <n v="15"/>
    <s v="DIALOG"/>
    <x v="0"/>
    <x v="0"/>
  </r>
  <r>
    <s v="IMEO_GEN"/>
    <s v="Anlegen InvProgramm aus UOrg"/>
    <x v="22"/>
    <s v=""/>
    <s v=""/>
    <x v="0"/>
    <x v="1"/>
  </r>
  <r>
    <s v="IMEO3"/>
    <s v="InvProgramm in der UOrg anzeigen"/>
    <x v="22"/>
    <s v=""/>
    <s v=""/>
    <x v="0"/>
    <x v="1"/>
  </r>
  <r>
    <s v="IMR3"/>
    <s v="Löschen InvProgramm komplett"/>
    <x v="2"/>
    <s v=""/>
    <s v=""/>
    <x v="0"/>
    <x v="14"/>
  </r>
  <r>
    <s v="IMR4"/>
    <s v="MaßnAnfordrg. o.Auftlg.  o.Varianten"/>
    <x v="2"/>
    <n v="63"/>
    <s v="DIALOG"/>
    <x v="0"/>
    <x v="14"/>
  </r>
  <r>
    <s v="IMR8"/>
    <s v="Nicht zugeordnete Maßn./Anf."/>
    <x v="22"/>
    <s v=""/>
    <s v=""/>
    <x v="0"/>
    <x v="1"/>
  </r>
  <r>
    <s v="IMR9"/>
    <s v="Vererbungsprüfung InvProgramm"/>
    <x v="22"/>
    <n v="70"/>
    <s v=""/>
    <x v="0"/>
    <x v="0"/>
  </r>
  <r>
    <s v="IMV2"/>
    <s v="Änderungen InvProgrammpositionen"/>
    <x v="22"/>
    <s v=""/>
    <s v=""/>
    <x v="0"/>
    <x v="1"/>
  </r>
  <r>
    <s v="IN04"/>
    <s v="Objektverb. Techn. Plätze anlegen"/>
    <x v="28"/>
    <n v="6"/>
    <s v="DIALOG"/>
    <x v="0"/>
    <x v="0"/>
  </r>
  <r>
    <s v="IN05"/>
    <s v="Objektverb. Techn. Plätze ändern"/>
    <x v="2"/>
    <n v="4"/>
    <s v=""/>
    <x v="0"/>
    <x v="14"/>
  </r>
  <r>
    <s v="IN06"/>
    <s v="Objektverb. Techn. Plätze anzeigen"/>
    <x v="28"/>
    <n v="20"/>
    <s v="DIALOG"/>
    <x v="0"/>
    <x v="0"/>
  </r>
  <r>
    <s v="IN07"/>
    <s v="Objektverb. Equipments anlegen"/>
    <x v="2"/>
    <n v="12"/>
    <s v="DIALOG"/>
    <x v="0"/>
    <x v="14"/>
  </r>
  <r>
    <s v="IN08"/>
    <s v="Objektverb. Equipments ändern"/>
    <x v="2"/>
    <s v=""/>
    <s v=""/>
    <x v="0"/>
    <x v="14"/>
  </r>
  <r>
    <s v="IN09"/>
    <s v="Objektverb. Equipments anzeigen"/>
    <x v="2"/>
    <n v="100"/>
    <s v="DIALOG"/>
    <x v="0"/>
    <x v="14"/>
  </r>
  <r>
    <s v="IN15"/>
    <s v="Objektnetz Techn. Plätze ändern"/>
    <x v="2"/>
    <n v="1"/>
    <s v="DIALOG"/>
    <x v="0"/>
    <x v="14"/>
  </r>
  <r>
    <s v="IN16"/>
    <s v="Objektnetz Techn. Plätze anzeigen"/>
    <x v="2"/>
    <n v="1"/>
    <s v=""/>
    <x v="0"/>
    <x v="14"/>
  </r>
  <r>
    <s v="IN19"/>
    <s v="Objektnetz Equipments anzeigen"/>
    <x v="2"/>
    <n v="17"/>
    <s v="DIALOG"/>
    <x v="0"/>
    <x v="14"/>
  </r>
  <r>
    <s v="IP01"/>
    <s v="Hinzufügen Wartungsplan"/>
    <x v="2"/>
    <n v="2601"/>
    <s v="DIALOG"/>
    <x v="0"/>
    <x v="0"/>
  </r>
  <r>
    <s v="IP02"/>
    <s v="Ändern Wartungsplan"/>
    <x v="2"/>
    <n v="219041"/>
    <s v="DIALOG"/>
    <x v="0"/>
    <x v="0"/>
  </r>
  <r>
    <s v="IP03"/>
    <s v="Anzeigen Wartungsplan"/>
    <x v="2"/>
    <n v="158506"/>
    <s v="DIALOG"/>
    <x v="0"/>
    <x v="0"/>
  </r>
  <r>
    <s v="IP04"/>
    <s v="Hinzufügen Wartungsposition"/>
    <x v="2"/>
    <n v="583"/>
    <s v="DIALOG"/>
    <x v="0"/>
    <x v="0"/>
  </r>
  <r>
    <s v="IP05"/>
    <s v="Ändern Wartungsposition"/>
    <x v="2"/>
    <n v="10944"/>
    <s v="DIALOG"/>
    <x v="0"/>
    <x v="0"/>
  </r>
  <r>
    <s v="IP06"/>
    <s v="Anzeigen Wartungsposition"/>
    <x v="2"/>
    <n v="16672"/>
    <s v="DIALOG"/>
    <x v="0"/>
    <x v="0"/>
  </r>
  <r>
    <s v="IP10"/>
    <s v="Terminieren Wartungsplan"/>
    <x v="2"/>
    <n v="130302"/>
    <s v="DIALOG"/>
    <x v="0"/>
    <x v="0"/>
  </r>
  <r>
    <s v="IP11"/>
    <s v="Wartungsstrategien pflegen"/>
    <x v="2"/>
    <n v="835"/>
    <s v="DIALOG"/>
    <x v="0"/>
    <x v="0"/>
  </r>
  <r>
    <s v="IP11U"/>
    <s v="Neuterminierung von Wartungsplänen"/>
    <x v="2"/>
    <n v="2"/>
    <s v="DIALOG"/>
    <x v="0"/>
    <x v="0"/>
  </r>
  <r>
    <s v="IP11Z"/>
    <s v="Zyklusset pflegen"/>
    <x v="2"/>
    <n v="2"/>
    <s v="DIALOG"/>
    <x v="0"/>
    <x v="0"/>
  </r>
  <r>
    <s v="IP12"/>
    <s v="Wartungsstrategien anzeigen"/>
    <x v="2"/>
    <n v="2502"/>
    <s v="DIALOG"/>
    <x v="0"/>
    <x v="0"/>
  </r>
  <r>
    <s v="IP12Z"/>
    <s v="Zyklusset anzeigen"/>
    <x v="2"/>
    <n v="12"/>
    <s v="DIALOG"/>
    <x v="0"/>
    <x v="0"/>
  </r>
  <r>
    <s v="IP13"/>
    <s v="Paketfolge"/>
    <x v="2"/>
    <n v="101"/>
    <s v="DIALOG"/>
    <x v="0"/>
    <x v="0"/>
  </r>
  <r>
    <s v="IP14"/>
    <s v="Verwendungsnachweis Strategie"/>
    <x v="2"/>
    <n v="58"/>
    <s v="DIALOG"/>
    <x v="0"/>
    <x v="0"/>
  </r>
  <r>
    <s v="IP15"/>
    <s v="Wartungsplan ändern"/>
    <x v="2"/>
    <n v="33426"/>
    <s v="DIALOG"/>
    <x v="0"/>
    <x v="0"/>
  </r>
  <r>
    <s v="IP16"/>
    <s v="Wartungsplan anzeigen"/>
    <x v="2"/>
    <n v="21468"/>
    <s v="DIALOG"/>
    <x v="0"/>
    <x v="0"/>
  </r>
  <r>
    <s v="IP17"/>
    <s v="Wartungsposition ändern"/>
    <x v="2"/>
    <n v="7256"/>
    <s v="DIALOG"/>
    <x v="0"/>
    <x v="0"/>
  </r>
  <r>
    <s v="IP18"/>
    <s v="Wartungsposition anzeigen"/>
    <x v="2"/>
    <n v="22715"/>
    <s v="DIALOG"/>
    <x v="0"/>
    <x v="0"/>
  </r>
  <r>
    <s v="IP19"/>
    <s v="Wartungsterminübersicht"/>
    <x v="2"/>
    <n v="48068"/>
    <s v="DIALOG"/>
    <x v="0"/>
    <x v="0"/>
  </r>
  <r>
    <s v="IP24"/>
    <s v="Wartungsterminübersicht Listform"/>
    <x v="2"/>
    <n v="16749"/>
    <s v="DIALOG"/>
    <x v="0"/>
    <x v="0"/>
  </r>
  <r>
    <s v="IP25"/>
    <s v="Setzen Löschvormerkung Wartungspläne"/>
    <x v="2"/>
    <n v="21"/>
    <s v="DIALOG"/>
    <x v="0"/>
    <x v="0"/>
  </r>
  <r>
    <s v="IP30"/>
    <s v="Terminüberwachung Wartungsterminplan"/>
    <x v="2"/>
    <n v="1005"/>
    <s v="DIALOG"/>
    <x v="0"/>
    <x v="0"/>
  </r>
  <r>
    <s v="IP31"/>
    <s v="Kostenanzeige Wartungsplan"/>
    <x v="2"/>
    <n v="395"/>
    <s v="DIALOG"/>
    <x v="0"/>
    <x v="0"/>
  </r>
  <r>
    <s v="IP40"/>
    <s v="Hinzufügen Servicplan Einkauf"/>
    <x v="2"/>
    <n v="8"/>
    <s v="DIALOG"/>
    <x v="0"/>
    <x v="0"/>
  </r>
  <r>
    <s v="IP41"/>
    <s v="Hinzufügen Einfachplan"/>
    <x v="2"/>
    <n v="15813"/>
    <s v="DIALOG"/>
    <x v="0"/>
    <x v="0"/>
  </r>
  <r>
    <s v="IP42"/>
    <s v="Hinzufügen strategiegesteuerter Plan"/>
    <x v="2"/>
    <n v="45242"/>
    <s v="DIALOG"/>
    <x v="0"/>
    <x v="0"/>
  </r>
  <r>
    <s v="IP43"/>
    <s v="Hinzufügen Mehrfachzählerplan"/>
    <x v="2"/>
    <n v="672"/>
    <s v="DIALOG"/>
    <x v="0"/>
    <x v="0"/>
  </r>
  <r>
    <s v="IP50"/>
    <s v="Anlegen Bezug Wartungsvertragsposit."/>
    <x v="2"/>
    <n v="64"/>
    <s v="DIALOG"/>
    <x v="0"/>
    <x v="0"/>
  </r>
  <r>
    <s v="IP62"/>
    <s v="Materialverwendung in Arbeitsplänen"/>
    <x v="2"/>
    <n v="97"/>
    <s v="DIALOG"/>
    <x v="0"/>
    <x v="0"/>
  </r>
  <r>
    <s v="IPM2"/>
    <s v="Genehmigung ändern"/>
    <x v="2"/>
    <n v="15"/>
    <s v="DIALOG"/>
    <x v="0"/>
    <x v="0"/>
  </r>
  <r>
    <s v="IPM3"/>
    <s v="Genehmigung anzeigen"/>
    <x v="2"/>
    <n v="6"/>
    <s v="DIALOG"/>
    <x v="0"/>
    <x v="0"/>
  </r>
  <r>
    <s v="IPMD"/>
    <s v="Genehmigungen/pflegen anzeigen"/>
    <x v="2"/>
    <s v=""/>
    <s v=""/>
    <x v="0"/>
    <x v="0"/>
  </r>
  <r>
    <s v="IQ01"/>
    <s v="MatSerialNr anlegen"/>
    <x v="2"/>
    <n v="39"/>
    <s v="DIALOG"/>
    <x v="1"/>
    <x v="39"/>
  </r>
  <r>
    <s v="IQ02"/>
    <s v="MatSerialNr ändern"/>
    <x v="2"/>
    <n v="10074"/>
    <s v="DIALOG"/>
    <x v="1"/>
    <x v="39"/>
  </r>
  <r>
    <s v="IQ03"/>
    <s v="MatSerialNr anzeigen"/>
    <x v="2"/>
    <n v="5709072"/>
    <s v="DIALOG"/>
    <x v="1"/>
    <x v="39"/>
  </r>
  <r>
    <s v="IQ04"/>
    <s v="MatSerialNr anlegen"/>
    <x v="2"/>
    <n v="139"/>
    <s v="DIALOG"/>
    <x v="1"/>
    <x v="39"/>
  </r>
  <r>
    <s v="IQ08"/>
    <s v="MatSerialNr ändern"/>
    <x v="2"/>
    <n v="366"/>
    <s v="DIALOG"/>
    <x v="1"/>
    <x v="39"/>
  </r>
  <r>
    <s v="IQ09"/>
    <s v="MatSerialNr anzeigen"/>
    <x v="2"/>
    <n v="16234"/>
    <s v="DIALOG"/>
    <x v="1"/>
    <x v="39"/>
  </r>
  <r>
    <s v="IQS2"/>
    <s v="Ändern Meldung - Erweiterte Sicht"/>
    <x v="25"/>
    <s v=""/>
    <s v=""/>
    <x v="0"/>
    <x v="40"/>
  </r>
  <r>
    <s v="IQS23"/>
    <s v="Anzeigen Meldung - Einfache Sicht"/>
    <x v="25"/>
    <n v="1"/>
    <s v="DIALOG"/>
    <x v="0"/>
    <x v="0"/>
  </r>
  <r>
    <s v="IQS3"/>
    <s v="Anzeigen Meldung - Erweiterte Sich"/>
    <x v="25"/>
    <n v="18268"/>
    <s v="DIALOG"/>
    <x v="1"/>
    <x v="0"/>
  </r>
  <r>
    <s v="IR01"/>
    <s v="Arbeitsplatz anlegen"/>
    <x v="19"/>
    <n v="1693"/>
    <s v="DIALOG"/>
    <x v="0"/>
    <x v="0"/>
  </r>
  <r>
    <s v="IR02"/>
    <s v="Arbeitsplatz ändern"/>
    <x v="19"/>
    <n v="32860"/>
    <s v="DIALOG"/>
    <x v="0"/>
    <x v="0"/>
  </r>
  <r>
    <s v="IR03"/>
    <s v="Arbeitsplatz anzeigen"/>
    <x v="19"/>
    <n v="15534"/>
    <s v="DIALOG"/>
    <x v="0"/>
    <x v="0"/>
  </r>
  <r>
    <s v="IW12"/>
    <s v="Liste Belegfluss"/>
    <x v="2"/>
    <n v="215"/>
    <s v="DIALOG"/>
    <x v="0"/>
    <x v="0"/>
  </r>
  <r>
    <s v="IW13"/>
    <s v="Materialverwendungsnachweis"/>
    <x v="2"/>
    <n v="521"/>
    <s v="DIALOG"/>
    <x v="0"/>
    <x v="0"/>
  </r>
  <r>
    <s v="IW21"/>
    <s v="Anlegen IH-Meldung - Allgemein"/>
    <x v="2"/>
    <n v="3645742"/>
    <s v="DIALOG"/>
    <x v="1"/>
    <x v="0"/>
  </r>
  <r>
    <s v="IW22"/>
    <s v="Ändern IH-Meldung"/>
    <x v="2"/>
    <n v="1942673"/>
    <s v="DIALOG"/>
    <x v="1"/>
    <x v="0"/>
  </r>
  <r>
    <s v="IW23"/>
    <s v="Anzeigen IH-Meldung"/>
    <x v="2"/>
    <n v="235751"/>
    <s v="DIALOG"/>
    <x v="0"/>
    <x v="41"/>
  </r>
  <r>
    <s v="IW24"/>
    <s v="Anlegen IH-Störmeldung"/>
    <x v="2"/>
    <n v="681"/>
    <s v="DIALOG"/>
    <x v="0"/>
    <x v="0"/>
  </r>
  <r>
    <s v="IW25"/>
    <s v="Anlegen IH-Tätigkeitsmeldung"/>
    <x v="2"/>
    <n v="38"/>
    <s v="DIALOG"/>
    <x v="0"/>
    <x v="0"/>
  </r>
  <r>
    <s v="IW26"/>
    <s v="Anlegen IH-Anforderung"/>
    <x v="2"/>
    <n v="36"/>
    <s v="DIALOG"/>
    <x v="0"/>
    <x v="0"/>
  </r>
  <r>
    <s v="IW27"/>
    <s v="Setzen Löschvormerkung bei IH-Meldg"/>
    <x v="2"/>
    <n v="2"/>
    <s v="DIALOG"/>
    <x v="0"/>
    <x v="41"/>
  </r>
  <r>
    <s v="IW28"/>
    <s v="Meldungen ändern"/>
    <x v="2"/>
    <n v="774846"/>
    <s v="DIALOG"/>
    <x v="0"/>
    <x v="41"/>
  </r>
  <r>
    <s v="IW29"/>
    <s v="Meldungen anzeigen"/>
    <x v="2"/>
    <n v="300520"/>
    <s v="DIALOG"/>
    <x v="0"/>
    <x v="41"/>
  </r>
  <r>
    <s v="IW30"/>
    <s v="Meldungsliste (mehrstufig)"/>
    <x v="2"/>
    <n v="625"/>
    <s v="DIALOG"/>
    <x v="0"/>
    <x v="41"/>
  </r>
  <r>
    <s v="IW31"/>
    <s v="Auftrag anlegen"/>
    <x v="2"/>
    <n v="140912"/>
    <s v="DIALOG"/>
    <x v="1"/>
    <x v="0"/>
  </r>
  <r>
    <s v="IW32"/>
    <s v="AUFTRAG ÄNDERN"/>
    <x v="2"/>
    <n v="11843383"/>
    <s v="DIALOG"/>
    <x v="0"/>
    <x v="0"/>
  </r>
  <r>
    <s v="IW33"/>
    <s v="Anzeigen IH-Auftrag"/>
    <x v="2"/>
    <n v="2912755"/>
    <s v="DIALOG"/>
    <x v="1"/>
    <x v="41"/>
  </r>
  <r>
    <s v="IW34"/>
    <s v="IH-Auftrag zur IH-Meldung"/>
    <x v="2"/>
    <n v="1766"/>
    <s v="DIALOG"/>
    <x v="0"/>
    <x v="42"/>
  </r>
  <r>
    <s v="IW36"/>
    <s v="IH-Unterauftrag anlegen"/>
    <x v="2"/>
    <n v="6626"/>
    <s v="DIALOG"/>
    <x v="0"/>
    <x v="41"/>
  </r>
  <r>
    <s v="IW37"/>
    <s v="Vorgänge ändern"/>
    <x v="2"/>
    <n v="57199"/>
    <s v="DIALOG"/>
    <x v="0"/>
    <x v="41"/>
  </r>
  <r>
    <s v="IW37N"/>
    <s v="Aufträge und Vorgänge ändern"/>
    <x v="2"/>
    <n v="20436"/>
    <s v="DIALOG"/>
    <x v="0"/>
    <x v="41"/>
  </r>
  <r>
    <s v="IW38"/>
    <s v="IH-Aufträge ändern"/>
    <x v="2"/>
    <n v="1844342"/>
    <s v="DIALOG"/>
    <x v="0"/>
    <x v="0"/>
  </r>
  <r>
    <s v="IW39"/>
    <s v="IH-Aufträge anzeigen"/>
    <x v="2"/>
    <n v="539767"/>
    <s v="DIALOG"/>
    <x v="0"/>
    <x v="0"/>
  </r>
  <r>
    <s v="IW3D"/>
    <s v="Auftrag drucken"/>
    <x v="2"/>
    <n v="151586"/>
    <s v="DIALOG"/>
    <x v="0"/>
    <x v="0"/>
  </r>
  <r>
    <s v="IW3K"/>
    <s v="Auftrag Komponentenliste ändern"/>
    <x v="2"/>
    <n v="134"/>
    <s v="DIALOG"/>
    <x v="0"/>
    <x v="0"/>
  </r>
  <r>
    <s v="IW3L"/>
    <s v="Auftrag Komponentenliste anzeigen"/>
    <x v="2"/>
    <n v="23"/>
    <s v="DIALOG"/>
    <x v="0"/>
    <x v="0"/>
  </r>
  <r>
    <s v="IW3M"/>
    <s v="Liste Warenbewegungen zum Auftrag"/>
    <x v="2"/>
    <n v="1046"/>
    <s v="DIALOG"/>
    <x v="1"/>
    <x v="0"/>
  </r>
  <r>
    <s v="IW40"/>
    <s v="Aufträge mehrstufig anzeigen"/>
    <x v="2"/>
    <n v="2551"/>
    <s v="DIALOG"/>
    <x v="0"/>
    <x v="0"/>
  </r>
  <r>
    <s v="IW41"/>
    <s v="Erfassen Rückmeldung IH-Aufträge"/>
    <x v="2"/>
    <n v="243986"/>
    <s v="DIALOG"/>
    <x v="0"/>
    <x v="0"/>
  </r>
  <r>
    <s v="IW42"/>
    <s v="Gesamtrückmeldung"/>
    <x v="2"/>
    <n v="343"/>
    <s v="DIALOG"/>
    <x v="0"/>
    <x v="0"/>
  </r>
  <r>
    <s v="IW43"/>
    <s v="Anzeigen Rückmeldung IH-Aufträge"/>
    <x v="2"/>
    <n v="51709"/>
    <s v="DIALOG"/>
    <x v="0"/>
    <x v="0"/>
  </r>
  <r>
    <s v="IW44"/>
    <s v="Sammelrückmeldung IH-Aufträge"/>
    <x v="2"/>
    <n v="350345"/>
    <s v="DIALOG"/>
    <x v="0"/>
    <x v="0"/>
  </r>
  <r>
    <s v="IW45"/>
    <s v="Stornieren Rückmeldung IH-Aufträge"/>
    <x v="2"/>
    <n v="64535"/>
    <s v="DIALOG"/>
    <x v="0"/>
    <x v="0"/>
  </r>
  <r>
    <s v="IW46"/>
    <s v="Nachbearbeitung von BDE-Fehlersätzen"/>
    <x v="2"/>
    <n v="2"/>
    <s v=""/>
    <x v="0"/>
    <x v="0"/>
  </r>
  <r>
    <s v="IW47"/>
    <s v="Rückmeldeliste"/>
    <x v="2"/>
    <n v="92890"/>
    <s v="DIALOG"/>
    <x v="0"/>
    <x v="0"/>
  </r>
  <r>
    <s v="IW48"/>
    <s v="Rückmelden über Vorgangsliste"/>
    <x v="2"/>
    <n v="122"/>
    <s v="DIALOG"/>
    <x v="0"/>
    <x v="0"/>
  </r>
  <r>
    <s v="IW49"/>
    <s v="Vorgänge anzeigen"/>
    <x v="2"/>
    <n v="130069"/>
    <s v="DIALOG"/>
    <x v="0"/>
    <x v="0"/>
  </r>
  <r>
    <s v="IW49N"/>
    <s v="Aufträge und Vorgänge anzeigen"/>
    <x v="2"/>
    <n v="128630"/>
    <s v="DIALOG"/>
    <x v="0"/>
    <x v="0"/>
  </r>
  <r>
    <s v="IW51"/>
    <s v="Anlegen Servicemeldung - Allgemein"/>
    <x v="2"/>
    <n v="254762"/>
    <s v="DIALOG"/>
    <x v="0"/>
    <x v="43"/>
  </r>
  <r>
    <s v="IW52"/>
    <s v="Ändern Servicemeldung"/>
    <x v="2"/>
    <n v="1477908"/>
    <s v="DIALOG"/>
    <x v="0"/>
    <x v="43"/>
  </r>
  <r>
    <s v="IW53"/>
    <s v="Anzeigen Servicemeldung"/>
    <x v="2"/>
    <n v="106206"/>
    <s v="DIALOG"/>
    <x v="0"/>
    <x v="43"/>
  </r>
  <r>
    <s v="IW58"/>
    <s v="Servicemeldungen ändern"/>
    <x v="2"/>
    <n v="19172"/>
    <s v="DIALOG"/>
    <x v="0"/>
    <x v="43"/>
  </r>
  <r>
    <s v="IW59"/>
    <s v="Servicemeldungen anzeigen"/>
    <x v="2"/>
    <n v="7589"/>
    <s v="DIALOG"/>
    <x v="0"/>
    <x v="43"/>
  </r>
  <r>
    <s v="IW62"/>
    <s v="Historischen Auftrag ändern"/>
    <x v="2"/>
    <s v=""/>
    <s v=""/>
    <x v="0"/>
    <x v="14"/>
  </r>
  <r>
    <s v="IW63"/>
    <s v="Anzeigen historischer IH-Auftrag"/>
    <x v="2"/>
    <n v="1224"/>
    <s v="DIALOG"/>
    <x v="0"/>
    <x v="0"/>
  </r>
  <r>
    <s v="IW64"/>
    <s v="Aktionen ändern"/>
    <x v="2"/>
    <n v="252"/>
    <s v="DIALOG"/>
    <x v="0"/>
    <x v="0"/>
  </r>
  <r>
    <s v="IW65"/>
    <s v="Aktionen anzeigen"/>
    <x v="2"/>
    <n v="28595"/>
    <s v="DIALOG"/>
    <x v="0"/>
    <x v="0"/>
  </r>
  <r>
    <s v="IW66"/>
    <s v="Maßnahmen ändern"/>
    <x v="2"/>
    <n v="51"/>
    <s v="DIALOG"/>
    <x v="0"/>
    <x v="0"/>
  </r>
  <r>
    <s v="IW67"/>
    <s v="Maßnahmen anzeigen"/>
    <x v="2"/>
    <n v="3727"/>
    <s v="DIALOG"/>
    <x v="0"/>
    <x v="0"/>
  </r>
  <r>
    <s v="IW68"/>
    <s v="Meldungspositionen ändern"/>
    <x v="2"/>
    <n v="316"/>
    <s v="DIALOG"/>
    <x v="0"/>
    <x v="0"/>
  </r>
  <r>
    <s v="IW69"/>
    <s v="Meldungspositionen anzeigen"/>
    <x v="2"/>
    <n v="12"/>
    <s v="DIALOG"/>
    <x v="0"/>
    <x v="0"/>
  </r>
  <r>
    <s v="IW70"/>
    <s v="Aufträge Gesamtnetzterminierung"/>
    <x v="2"/>
    <s v=""/>
    <s v=""/>
    <x v="0"/>
    <x v="14"/>
  </r>
  <r>
    <s v="IW72"/>
    <s v="Serviceauftrag ändern"/>
    <x v="37"/>
    <n v="4435"/>
    <s v="DIALOG"/>
    <x v="0"/>
    <x v="41"/>
  </r>
  <r>
    <s v="IW73"/>
    <s v="Serviceauftrag anzeigen"/>
    <x v="37"/>
    <n v="4559"/>
    <s v="DIALOG"/>
    <x v="0"/>
    <x v="0"/>
  </r>
  <r>
    <s v="IW81"/>
    <s v="Anlegen Aufarbeitungsauftrag"/>
    <x v="2"/>
    <n v="7199"/>
    <s v="DIALOG"/>
    <x v="1"/>
    <x v="0"/>
  </r>
  <r>
    <s v="IW8W"/>
    <s v="Wareneingang zum Aufarb.-Auftrag"/>
    <x v="2"/>
    <n v="578"/>
    <s v="DIALOG"/>
    <x v="0"/>
    <x v="39"/>
  </r>
  <r>
    <s v="IWBK"/>
    <s v="Materialverfügbarkeitsinformation"/>
    <x v="2"/>
    <n v="7"/>
    <s v="DIALOG"/>
    <x v="0"/>
    <x v="39"/>
  </r>
  <r>
    <s v="Job"/>
    <s v="Durchführung über Job"/>
    <x v="33"/>
    <s v=""/>
    <s v=""/>
    <x v="0"/>
    <x v="0"/>
  </r>
  <r>
    <s v="KA01"/>
    <s v="Kostenart anlegen"/>
    <x v="21"/>
    <n v="659"/>
    <s v="DIALOG"/>
    <x v="0"/>
    <x v="0"/>
  </r>
  <r>
    <s v="KA02"/>
    <s v="Kostenart ändern"/>
    <x v="15"/>
    <n v="1128"/>
    <s v="DIALOG"/>
    <x v="0"/>
    <x v="44"/>
  </r>
  <r>
    <s v="KA03"/>
    <s v="Kostenart anzeigen"/>
    <x v="15"/>
    <n v="14746"/>
    <s v="DIALOG"/>
    <x v="0"/>
    <x v="44"/>
  </r>
  <r>
    <s v="KA04"/>
    <s v="Kostenart löschen"/>
    <x v="15"/>
    <n v="1950"/>
    <s v="DIALOG"/>
    <x v="0"/>
    <x v="44"/>
  </r>
  <r>
    <s v="KA05"/>
    <s v="Kostenart: Änderungen anzeigen"/>
    <x v="15"/>
    <n v="74"/>
    <s v="DIALOG"/>
    <x v="0"/>
    <x v="44"/>
  </r>
  <r>
    <s v="KA06"/>
    <s v="Kostenart sekundär: anlegen"/>
    <x v="15"/>
    <n v="352"/>
    <s v="DIALOG"/>
    <x v="0"/>
    <x v="44"/>
  </r>
  <r>
    <s v="KA12"/>
    <s v="CO-Summensätze"/>
    <x v="15"/>
    <n v="9"/>
    <s v="DIALOG"/>
    <x v="0"/>
    <x v="0"/>
  </r>
  <r>
    <s v="KA23"/>
    <s v="Kostenarten: Stammdatenbericht"/>
    <x v="15"/>
    <n v="1778"/>
    <s v="DIALOG"/>
    <x v="0"/>
    <x v="44"/>
  </r>
  <r>
    <s v="KAB9"/>
    <s v="Planungsbericht Aufträge"/>
    <x v="15"/>
    <n v="74"/>
    <s v=""/>
    <x v="0"/>
    <x v="0"/>
  </r>
  <r>
    <s v="KABL"/>
    <s v="Auftrag: Planungsübersicht"/>
    <x v="15"/>
    <n v="170"/>
    <s v="DIALOG"/>
    <x v="0"/>
    <x v="0"/>
  </r>
  <r>
    <s v="KABP"/>
    <s v="Kostenrechnungsbelege Plan"/>
    <x v="18"/>
    <n v="15"/>
    <s v=""/>
    <x v="0"/>
    <x v="0"/>
  </r>
  <r>
    <s v="KAH1"/>
    <s v="Kostenartengruppe anlegen"/>
    <x v="15"/>
    <s v=""/>
    <s v=""/>
    <x v="0"/>
    <x v="45"/>
  </r>
  <r>
    <s v="KAH2"/>
    <s v="Kostenartengruppe ändern"/>
    <x v="15"/>
    <n v="8726"/>
    <s v="DIALOG"/>
    <x v="0"/>
    <x v="44"/>
  </r>
  <r>
    <s v="KAH3"/>
    <s v="Kostenartengruppe anzeigen"/>
    <x v="15"/>
    <n v="45183"/>
    <s v="DIALOG"/>
    <x v="0"/>
    <x v="44"/>
  </r>
  <r>
    <s v="KAK3"/>
    <s v="Statistische Kennzahlen anzeigen"/>
    <x v="15"/>
    <n v="1694"/>
    <s v="DIALOG"/>
    <x v="0"/>
    <x v="44"/>
  </r>
  <r>
    <s v="KAL7"/>
    <s v="Übersicht Kostenflüsse"/>
    <x v="15"/>
    <n v="10004"/>
    <s v="DIALOG"/>
    <x v="0"/>
    <x v="0"/>
  </r>
  <r>
    <s v="KALC"/>
    <s v="Meldung der Kostenflüsse"/>
    <x v="19"/>
    <n v="3033"/>
    <s v="DIALOG"/>
    <x v="0"/>
    <x v="0"/>
  </r>
  <r>
    <s v="KALE"/>
    <s v="Abstimmledger: Summensätze anzeigen"/>
    <x v="15"/>
    <s v=""/>
    <s v=""/>
    <x v="0"/>
    <x v="1"/>
  </r>
  <r>
    <s v="KALE1"/>
    <s v="RCL: Parametertransaktion für GD13"/>
    <x v="15"/>
    <n v="2"/>
    <s v="DIALOG"/>
    <x v="0"/>
    <x v="0"/>
  </r>
  <r>
    <s v="KALM"/>
    <s v="Berichtsbaum Abstimmledger anzeigen"/>
    <x v="15"/>
    <s v=""/>
    <s v=""/>
    <x v="0"/>
    <x v="1"/>
  </r>
  <r>
    <s v="KALR"/>
    <s v="Abstimmledger: CO-Einzelposten"/>
    <x v="15"/>
    <n v="173"/>
    <s v="DIALOG"/>
    <x v="0"/>
    <x v="0"/>
  </r>
  <r>
    <s v="KALS"/>
    <s v="Storno Abstimmbuchung"/>
    <x v="15"/>
    <s v=""/>
    <s v=""/>
    <x v="0"/>
    <x v="1"/>
  </r>
  <r>
    <s v="KANK"/>
    <s v=""/>
    <x v="15"/>
    <n v="8208"/>
    <s v=""/>
    <x v="0"/>
    <x v="46"/>
  </r>
  <r>
    <s v="KB11N"/>
    <s v="Manuelle Umbuchung Kosten erfassen"/>
    <x v="24"/>
    <n v="41"/>
    <s v="DIALOG"/>
    <x v="0"/>
    <x v="0"/>
  </r>
  <r>
    <s v="KB13"/>
    <s v="Umbuchung von Primärkosten anzeigen"/>
    <x v="24"/>
    <s v=""/>
    <s v=""/>
    <x v="0"/>
    <x v="1"/>
  </r>
  <r>
    <s v="KB13N"/>
    <s v="Manuelle Umbuchung Kosten anzeigen"/>
    <x v="24"/>
    <n v="67"/>
    <s v="DIALOG"/>
    <x v="0"/>
    <x v="0"/>
  </r>
  <r>
    <s v="KB14N"/>
    <s v="Manuelle Umbuchung Kosten stornieren"/>
    <x v="24"/>
    <n v="3"/>
    <s v=""/>
    <x v="0"/>
    <x v="0"/>
  </r>
  <r>
    <s v="KB15N"/>
    <s v="Manuelle Verrechnung erfassen"/>
    <x v="24"/>
    <n v="4993"/>
    <s v="DIALOG"/>
    <x v="0"/>
    <x v="0"/>
  </r>
  <r>
    <s v="KB16"/>
    <s v="Manuelle Verrechnungen anzeigen"/>
    <x v="15"/>
    <s v=""/>
    <s v=""/>
    <x v="0"/>
    <x v="44"/>
  </r>
  <r>
    <s v="KB16N"/>
    <s v="Manuelle Verrechnung anzeigen"/>
    <x v="24"/>
    <n v="739"/>
    <s v="DIALOG"/>
    <x v="0"/>
    <x v="0"/>
  </r>
  <r>
    <s v="KB17N"/>
    <s v="Manuelle Verrechnung stornieren"/>
    <x v="24"/>
    <n v="170"/>
    <s v="DIALOG"/>
    <x v="0"/>
    <x v="0"/>
  </r>
  <r>
    <s v="KB21"/>
    <s v="Verrechnung von Leistungen erfassen"/>
    <x v="24"/>
    <s v=""/>
    <s v=""/>
    <x v="0"/>
    <x v="1"/>
  </r>
  <r>
    <s v="KB21N"/>
    <s v="Direkte Leistungsver. erfassen"/>
    <x v="24"/>
    <n v="476010"/>
    <s v="DIALOG"/>
    <x v="0"/>
    <x v="0"/>
  </r>
  <r>
    <s v="KB23"/>
    <s v="Verrechnung von Leistungen anzeigen"/>
    <x v="24"/>
    <s v=""/>
    <s v=""/>
    <x v="0"/>
    <x v="1"/>
  </r>
  <r>
    <s v="KB23N"/>
    <s v="Direkte Leistungsver. anzeigen"/>
    <x v="24"/>
    <n v="31788"/>
    <s v="DIALOG"/>
    <x v="0"/>
    <x v="0"/>
  </r>
  <r>
    <s v="KB24N"/>
    <s v="Direkte Leistungsver. stornieren"/>
    <x v="24"/>
    <n v="4871"/>
    <s v="DIALOG"/>
    <x v="0"/>
    <x v="0"/>
  </r>
  <r>
    <s v="KB31N"/>
    <s v="Statistische Kennzahlen erfassen"/>
    <x v="24"/>
    <n v="28044"/>
    <s v="DIALOG"/>
    <x v="0"/>
    <x v="0"/>
  </r>
  <r>
    <s v="KB33N"/>
    <s v="Statistische Kennzahlen anzeigen"/>
    <x v="24"/>
    <n v="2083"/>
    <s v="DIALOG"/>
    <x v="0"/>
    <x v="0"/>
  </r>
  <r>
    <s v="KB34N"/>
    <s v="Statistische Kennzahlen stornieren"/>
    <x v="24"/>
    <n v="198"/>
    <s v="DIALOG"/>
    <x v="0"/>
    <x v="0"/>
  </r>
  <r>
    <s v="KB41N"/>
    <s v="Manuelle Umbuchung Erlöse erfassen"/>
    <x v="24"/>
    <n v="18"/>
    <s v="DIALOG"/>
    <x v="0"/>
    <x v="0"/>
  </r>
  <r>
    <s v="KB43N"/>
    <s v="Manuelle Umbuchung Erlöse anzeigen"/>
    <x v="24"/>
    <n v="24"/>
    <s v="DIALOG"/>
    <x v="0"/>
    <x v="0"/>
  </r>
  <r>
    <s v="KB44N"/>
    <s v="Manuelle Umbuchung Erlöse stornieren"/>
    <x v="24"/>
    <s v=""/>
    <s v=""/>
    <x v="0"/>
    <x v="1"/>
  </r>
  <r>
    <s v="KB53"/>
    <s v="Erfassung von Leistungen anzeigen"/>
    <x v="24"/>
    <s v=""/>
    <s v=""/>
    <x v="0"/>
    <x v="1"/>
  </r>
  <r>
    <s v="KB53N"/>
    <s v="Senderleistungen anzeigen"/>
    <x v="24"/>
    <n v="2"/>
    <s v=""/>
    <x v="0"/>
    <x v="0"/>
  </r>
  <r>
    <s v="KB61"/>
    <s v="Umbuchung CO-Einzelposten erfassen"/>
    <x v="24"/>
    <s v=""/>
    <s v=""/>
    <x v="0"/>
    <x v="1"/>
  </r>
  <r>
    <s v="KB63"/>
    <s v="Umbuchung CO-Einzelposten anzeigen"/>
    <x v="24"/>
    <n v="19"/>
    <s v="DIALOG"/>
    <x v="0"/>
    <x v="0"/>
  </r>
  <r>
    <s v="KB65"/>
    <s v="Umbuchung ILV erfassen"/>
    <x v="24"/>
    <n v="13"/>
    <s v="DIALOG"/>
    <x v="0"/>
    <x v="0"/>
  </r>
  <r>
    <s v="KB66"/>
    <s v="Umbuchung ILV anzeigen"/>
    <x v="24"/>
    <n v="9"/>
    <s v="DIALOG"/>
    <x v="0"/>
    <x v="0"/>
  </r>
  <r>
    <s v="KB67"/>
    <s v="Umbuchung ILV stornieren"/>
    <x v="24"/>
    <s v=""/>
    <s v=""/>
    <x v="0"/>
    <x v="1"/>
  </r>
  <r>
    <s v="KBH1"/>
    <s v="Stat.Kennzahlengruppe anlegen"/>
    <x v="15"/>
    <n v="4"/>
    <s v=""/>
    <x v="0"/>
    <x v="44"/>
  </r>
  <r>
    <s v="KBH2"/>
    <s v="Stat. Kennzahlengruppe ändern"/>
    <x v="15"/>
    <n v="621"/>
    <s v="DIALOG"/>
    <x v="0"/>
    <x v="44"/>
  </r>
  <r>
    <s v="KBH3"/>
    <s v="Stat. Kennzahlengruppe anzeigen"/>
    <x v="15"/>
    <n v="968"/>
    <s v="DIALOG"/>
    <x v="0"/>
    <x v="44"/>
  </r>
  <r>
    <s v="KBK7"/>
    <s v="CO-CCA: Manueller Ist-Tarif anz."/>
    <x v="15"/>
    <n v="84"/>
    <s v="DIALOG"/>
    <x v="0"/>
    <x v="0"/>
  </r>
  <r>
    <s v="KCH1"/>
    <s v="Profit Center Gruppe anlegen"/>
    <x v="9"/>
    <s v=""/>
    <s v=""/>
    <x v="0"/>
    <x v="1"/>
  </r>
  <r>
    <s v="KCH2"/>
    <s v="Profit Center Gruppe ändern"/>
    <x v="9"/>
    <n v="128"/>
    <s v=""/>
    <x v="0"/>
    <x v="0"/>
  </r>
  <r>
    <s v="KCH3"/>
    <s v="Profit Center Gruppe anzeigen"/>
    <x v="9"/>
    <n v="9731"/>
    <s v="DIALOG"/>
    <x v="0"/>
    <x v="0"/>
  </r>
  <r>
    <s v="KCH4"/>
    <s v="EC-PCA: Standardhierarchie anlegen"/>
    <x v="9"/>
    <s v=""/>
    <s v=""/>
    <x v="0"/>
    <x v="1"/>
  </r>
  <r>
    <s v="KCH5N"/>
    <s v="EC-PCA: Standardhierarchie ändern"/>
    <x v="9"/>
    <n v="2415"/>
    <s v="DIALOG"/>
    <x v="0"/>
    <x v="0"/>
  </r>
  <r>
    <s v="KCH6N"/>
    <s v="EC-PCA: Standardhierarchie anzeigen"/>
    <x v="9"/>
    <n v="1237"/>
    <s v="DIALOG"/>
    <x v="0"/>
    <x v="0"/>
  </r>
  <r>
    <s v="KCRMCO_CRM_DET"/>
    <s v="Analysieren Servicevertrag"/>
    <x v="24"/>
    <n v="178"/>
    <s v="DIALOG"/>
    <x v="0"/>
    <x v="0"/>
  </r>
  <r>
    <s v="KCRMCO_CRM_SEL"/>
    <s v="Servicevorganganalyse"/>
    <x v="24"/>
    <n v="700"/>
    <s v="DIALOG"/>
    <x v="0"/>
    <x v="0"/>
  </r>
  <r>
    <s v="KCRMCO_CSCEN"/>
    <s v="Erweiterte Servicevorgangsanalyse"/>
    <x v="24"/>
    <n v="8223"/>
    <s v="DIALOG"/>
    <x v="0"/>
    <x v="0"/>
  </r>
  <r>
    <s v="KCRMCO_GENERIC"/>
    <s v="Generischer Aufruf RKKBALV1"/>
    <x v="24"/>
    <s v=""/>
    <s v=""/>
    <x v="0"/>
    <x v="1"/>
  </r>
  <r>
    <s v="KCRMCO_GENERIC_DET"/>
    <s v="Generischer Detailbericht"/>
    <x v="24"/>
    <s v=""/>
    <s v=""/>
    <x v="0"/>
    <x v="1"/>
  </r>
  <r>
    <s v="KDH1"/>
    <s v="Anlegen: Kontengruppe"/>
    <x v="9"/>
    <s v=""/>
    <s v=""/>
    <x v="0"/>
    <x v="1"/>
  </r>
  <r>
    <s v="KDH2"/>
    <s v="Ändern: Kontengruppe"/>
    <x v="9"/>
    <n v="19442"/>
    <s v="DIALOG"/>
    <x v="0"/>
    <x v="0"/>
  </r>
  <r>
    <s v="KDH3"/>
    <s v="Anzeigen: Kontengruppe"/>
    <x v="9"/>
    <n v="15971"/>
    <s v="DIALOG"/>
    <x v="0"/>
    <x v="0"/>
  </r>
  <r>
    <s v="KE1V"/>
    <s v="Übergabe EC-PCA"/>
    <x v="10"/>
    <n v="54"/>
    <s v=""/>
    <x v="0"/>
    <x v="0"/>
  </r>
  <r>
    <s v="KE21N"/>
    <s v="CO-PA-Einzelpostenerfassung"/>
    <x v="10"/>
    <n v="12"/>
    <s v="DIALOG"/>
    <x v="0"/>
    <x v="0"/>
  </r>
  <r>
    <s v="KE24"/>
    <s v="Einzelpostenanzeige - Ist"/>
    <x v="10"/>
    <n v="2481"/>
    <s v="DIALOG"/>
    <x v="0"/>
    <x v="0"/>
  </r>
  <r>
    <s v="KE25"/>
    <s v="Einzelpostenanzeige - Plan"/>
    <x v="10"/>
    <s v=""/>
    <s v=""/>
    <x v="0"/>
    <x v="1"/>
  </r>
  <r>
    <s v="KE28L"/>
    <s v="Verwaltung: Protokolle"/>
    <x v="10"/>
    <n v="220"/>
    <s v="DIALOG"/>
    <x v="0"/>
    <x v="0"/>
  </r>
  <r>
    <s v="KE2D"/>
    <s v="Anzeige Fehlerdatei"/>
    <x v="10"/>
    <n v="27"/>
    <s v=""/>
    <x v="0"/>
    <x v="0"/>
  </r>
  <r>
    <s v="KE30"/>
    <s v="Ergebnisbericht ausführen"/>
    <x v="10"/>
    <n v="26502"/>
    <s v="DIALOG"/>
    <x v="0"/>
    <x v="0"/>
  </r>
  <r>
    <s v="KE31"/>
    <s v="Ergebnisbericht anlegen"/>
    <x v="10"/>
    <n v="46"/>
    <s v="DIALOG"/>
    <x v="0"/>
    <x v="0"/>
  </r>
  <r>
    <s v="KE32"/>
    <s v="Bericht ändern"/>
    <x v="10"/>
    <n v="29"/>
    <s v=""/>
    <x v="0"/>
    <x v="0"/>
  </r>
  <r>
    <s v="KE33"/>
    <s v="Bericht anzeigen"/>
    <x v="10"/>
    <n v="87330"/>
    <s v="DIALOG"/>
    <x v="0"/>
    <x v="0"/>
  </r>
  <r>
    <s v="KE34"/>
    <s v="Formular anlegen"/>
    <x v="10"/>
    <n v="18"/>
    <s v=""/>
    <x v="0"/>
    <x v="0"/>
  </r>
  <r>
    <s v="KE35"/>
    <s v="Formular ändern"/>
    <x v="10"/>
    <n v="436"/>
    <s v="DIALOG"/>
    <x v="0"/>
    <x v="0"/>
  </r>
  <r>
    <s v="KE36"/>
    <s v="Formular anzeigen"/>
    <x v="10"/>
    <n v="291"/>
    <s v="DIALOG"/>
    <x v="0"/>
    <x v="0"/>
  </r>
  <r>
    <s v="KE3Q"/>
    <s v="Variantenpflege"/>
    <x v="10"/>
    <n v="10"/>
    <s v=""/>
    <x v="0"/>
    <x v="0"/>
  </r>
  <r>
    <s v="KE43"/>
    <s v="Anzeigen Kondition"/>
    <x v="10"/>
    <n v="27"/>
    <s v="DIALOG"/>
    <x v="0"/>
    <x v="0"/>
  </r>
  <r>
    <s v="KE4I"/>
    <s v="Viewpflege VV2_T258I_V"/>
    <x v="10"/>
    <n v="27"/>
    <s v="DIALOG"/>
    <x v="0"/>
    <x v="0"/>
  </r>
  <r>
    <s v="KE4O"/>
    <s v="Anzeigen Konditionsliste"/>
    <x v="10"/>
    <n v="45"/>
    <s v=""/>
    <x v="0"/>
    <x v="0"/>
  </r>
  <r>
    <s v="KE51"/>
    <s v="Profit Center anlegen"/>
    <x v="9"/>
    <n v="258"/>
    <s v=""/>
    <x v="0"/>
    <x v="0"/>
  </r>
  <r>
    <s v="KE52"/>
    <s v="Profit Center ändern"/>
    <x v="9"/>
    <n v="542"/>
    <s v="DIALOG"/>
    <x v="0"/>
    <x v="0"/>
  </r>
  <r>
    <s v="KE53"/>
    <s v="Profit Center anzeigen"/>
    <x v="9"/>
    <n v="5212"/>
    <s v="DIALOG"/>
    <x v="0"/>
    <x v="0"/>
  </r>
  <r>
    <s v="KE54"/>
    <s v="Profit Center löschen"/>
    <x v="9"/>
    <n v="36"/>
    <s v="DIALOG"/>
    <x v="0"/>
    <x v="0"/>
  </r>
  <r>
    <s v="KE55"/>
    <s v="Massenpflege Stammdaten ProfitCenter"/>
    <x v="9"/>
    <n v="6"/>
    <s v="DIALOG"/>
    <x v="0"/>
    <x v="0"/>
  </r>
  <r>
    <s v="KE56"/>
    <s v="EC-PCA: Massenpflege Bukrs-Zuordnung"/>
    <x v="9"/>
    <n v="9"/>
    <s v="DIALOG"/>
    <x v="0"/>
    <x v="0"/>
  </r>
  <r>
    <s v="KE57"/>
    <s v="EC-PCA: Massenpflege Bukrs-Zuordnung"/>
    <x v="9"/>
    <n v="9"/>
    <s v="DIALOG"/>
    <x v="0"/>
    <x v="0"/>
  </r>
  <r>
    <s v="KE59"/>
    <s v="EC-PCA: Dummy-PrCtr anlegen"/>
    <x v="9"/>
    <s v=""/>
    <s v=""/>
    <x v="0"/>
    <x v="1"/>
  </r>
  <r>
    <s v="KE5B"/>
    <s v="EC-PCA: Kopieren Bilanzkontengrp."/>
    <x v="9"/>
    <s v=""/>
    <s v=""/>
    <x v="0"/>
    <x v="1"/>
  </r>
  <r>
    <s v="KE5C"/>
    <s v="EC-PCA: Stammdaten Konto (CO/FI)"/>
    <x v="9"/>
    <n v="10"/>
    <s v="DIALOG"/>
    <x v="0"/>
    <x v="0"/>
  </r>
  <r>
    <s v="KE5T"/>
    <s v="Abstimmung Sachkonten FI - EC-PCA"/>
    <x v="9"/>
    <n v="103"/>
    <s v="DIALOG"/>
    <x v="0"/>
    <x v="0"/>
  </r>
  <r>
    <s v="KE5U"/>
    <s v="Abstimmung Sachkonten mit Ausgleich"/>
    <x v="9"/>
    <n v="3"/>
    <s v=""/>
    <x v="0"/>
    <x v="0"/>
  </r>
  <r>
    <s v="KE5X"/>
    <s v="Profit Center: Stammdatenverzeichnis"/>
    <x v="9"/>
    <n v="182"/>
    <s v="DIALOG"/>
    <x v="0"/>
    <x v="0"/>
  </r>
  <r>
    <s v="KE5Y"/>
    <s v="Profit Center: Plan-Einzelposten"/>
    <x v="9"/>
    <n v="795"/>
    <s v="DIALOG"/>
    <x v="0"/>
    <x v="0"/>
  </r>
  <r>
    <s v="KE5Z"/>
    <s v="Profit Center: Ist-Einzelposten"/>
    <x v="9"/>
    <n v="2542"/>
    <s v="DIALOG"/>
    <x v="0"/>
    <x v="0"/>
  </r>
  <r>
    <s v="KE61"/>
    <s v="CO-PCA: Kostengrp von CCSS zur GLTPC"/>
    <x v="9"/>
    <n v="57"/>
    <s v="DIALOG"/>
    <x v="0"/>
    <x v="0"/>
  </r>
  <r>
    <s v="KE77"/>
    <s v="EC-PCA: ALE Profit Center senden"/>
    <x v="9"/>
    <s v=""/>
    <s v=""/>
    <x v="0"/>
    <x v="1"/>
  </r>
  <r>
    <s v="KE80"/>
    <s v="EC-PCA: Recherchebericht ausführen"/>
    <x v="9"/>
    <n v="10"/>
    <s v=""/>
    <x v="0"/>
    <x v="0"/>
  </r>
  <r>
    <s v="KE82"/>
    <s v="EC-PCA: Recherchebericht ändern"/>
    <x v="9"/>
    <s v=""/>
    <s v=""/>
    <x v="0"/>
    <x v="1"/>
  </r>
  <r>
    <s v="KE83"/>
    <s v="EC-PCA: Recherchebericht anzeigen"/>
    <x v="9"/>
    <s v=""/>
    <s v=""/>
    <x v="0"/>
    <x v="1"/>
  </r>
  <r>
    <s v="KE86"/>
    <s v="EC-PCA: Rechercheformular anzeigen"/>
    <x v="9"/>
    <s v=""/>
    <s v=""/>
    <x v="0"/>
    <x v="1"/>
  </r>
  <r>
    <s v="KE91"/>
    <s v="Einzelpostenbas. Bericht anlegen"/>
    <x v="10"/>
    <n v="370"/>
    <s v=""/>
    <x v="0"/>
    <x v="0"/>
  </r>
  <r>
    <s v="KE95"/>
    <s v="Formular ändern"/>
    <x v="10"/>
    <n v="263"/>
    <s v=""/>
    <x v="0"/>
    <x v="0"/>
  </r>
  <r>
    <s v="KE96"/>
    <s v="Formular anzeigen"/>
    <x v="10"/>
    <n v="240"/>
    <s v=""/>
    <x v="0"/>
    <x v="0"/>
  </r>
  <r>
    <s v="KEA0"/>
    <s v="CO-PA: Ergebnisbereich bearbeiten"/>
    <x v="10"/>
    <n v="457"/>
    <s v=""/>
    <x v="0"/>
    <x v="0"/>
  </r>
  <r>
    <s v="KEA5"/>
    <s v="Merkmale bearbeiten"/>
    <x v="10"/>
    <n v="389"/>
    <s v="DIALOG"/>
    <x v="0"/>
    <x v="0"/>
  </r>
  <r>
    <s v="KEA6"/>
    <s v="Wertfelder bearbeiten"/>
    <x v="10"/>
    <n v="509"/>
    <s v="DIALOG"/>
    <x v="0"/>
    <x v="0"/>
  </r>
  <r>
    <s v="KEAT"/>
    <s v="Abstimmung CO-PA &lt;-&gt; SD &lt;-&gt; FI"/>
    <x v="10"/>
    <s v=""/>
    <s v=""/>
    <x v="0"/>
    <x v="1"/>
  </r>
  <r>
    <s v="KEBC"/>
    <s v="Ändern Ergebnisbereich"/>
    <x v="10"/>
    <s v=""/>
    <s v=""/>
    <x v="0"/>
    <x v="1"/>
  </r>
  <r>
    <s v="KEBD"/>
    <s v="Setzen Ergebnisbereich"/>
    <x v="10"/>
    <n v="9"/>
    <s v=""/>
    <x v="0"/>
    <x v="0"/>
  </r>
  <r>
    <s v="KECM"/>
    <s v="CO-PA: Customizing Monitor"/>
    <x v="10"/>
    <n v="846"/>
    <s v="DIALOG"/>
    <x v="0"/>
    <x v="0"/>
  </r>
  <r>
    <s v="KED0"/>
    <s v="Merkmalsableitung: Einstieg"/>
    <x v="10"/>
    <n v="162"/>
    <s v=""/>
    <x v="0"/>
    <x v="0"/>
  </r>
  <r>
    <s v="KEDD"/>
    <s v="COPA Merkmalsableitung Übersicht ALV"/>
    <x v="10"/>
    <n v="27"/>
    <s v="DIALOG"/>
    <x v="0"/>
    <x v="0"/>
  </r>
  <r>
    <s v="KEDE"/>
    <s v="Ableitungsregeln Einträge pflegen"/>
    <x v="10"/>
    <n v="27"/>
    <s v=""/>
    <x v="0"/>
    <x v="0"/>
  </r>
  <r>
    <s v="KEDR"/>
    <s v="Ableitungsstrategie pflegen"/>
    <x v="10"/>
    <n v="17256"/>
    <s v="DIALOG"/>
    <x v="0"/>
    <x v="0"/>
  </r>
  <r>
    <s v="KEDU"/>
    <s v="CO-PA: Aufbau Verdichtungsebenen"/>
    <x v="10"/>
    <n v="1040"/>
    <s v="DIALOG"/>
    <x v="0"/>
    <x v="0"/>
  </r>
  <r>
    <s v="KEDV"/>
    <s v="CO-PA: Pflege Verdichtungsebenen"/>
    <x v="10"/>
    <n v="1130"/>
    <s v="DIALOG"/>
    <x v="0"/>
    <x v="0"/>
  </r>
  <r>
    <s v="KEDVP"/>
    <s v="Vorschlag für Verdichtungsebenen"/>
    <x v="10"/>
    <n v="660"/>
    <s v="DIALOG"/>
    <x v="0"/>
    <x v="0"/>
  </r>
  <r>
    <s v="KEG5"/>
    <s v="Ind. Ist-Leist.verrechn. ausführen"/>
    <x v="10"/>
    <n v="9"/>
    <s v="DIALOG"/>
    <x v="0"/>
    <x v="0"/>
  </r>
  <r>
    <s v="KEI2"/>
    <s v="Pflege Ergebnisschema"/>
    <x v="10"/>
    <s v=""/>
    <s v=""/>
    <x v="0"/>
    <x v="1"/>
  </r>
  <r>
    <s v="KEMDM"/>
    <s v="Profit Center Stammdatenpflege"/>
    <x v="9"/>
    <n v="9"/>
    <s v="DIALOG"/>
    <x v="0"/>
    <x v="0"/>
  </r>
  <r>
    <s v="KEND"/>
    <s v="Zuordnungsänderungen"/>
    <x v="10"/>
    <n v="9"/>
    <s v=""/>
    <x v="0"/>
    <x v="0"/>
  </r>
  <r>
    <s v="KEO3"/>
    <s v="Unternehmensorganisation anzeigen"/>
    <x v="15"/>
    <n v="40"/>
    <s v=""/>
    <x v="0"/>
    <x v="47"/>
  </r>
  <r>
    <s v="KEOA2"/>
    <s v="Profit Center aktivieren"/>
    <x v="15"/>
    <n v="33"/>
    <s v=""/>
    <x v="0"/>
    <x v="48"/>
  </r>
  <r>
    <s v="KEOD2"/>
    <s v="Inakt. Profit Center zurücknehmen"/>
    <x v="15"/>
    <s v=""/>
    <s v=""/>
    <x v="0"/>
    <x v="1"/>
  </r>
  <r>
    <s v="KEPC"/>
    <s v="Flexibler Zugriff auf Kalkulation"/>
    <x v="10"/>
    <n v="9"/>
    <s v=""/>
    <x v="0"/>
    <x v="0"/>
  </r>
  <r>
    <s v="KEPM"/>
    <s v="CO-PA Planung"/>
    <x v="10"/>
    <s v=""/>
    <s v=""/>
    <x v="0"/>
    <x v="1"/>
  </r>
  <r>
    <s v="KEQ5"/>
    <s v="Viewpflege mit vorbesetztem Erg.ber."/>
    <x v="10"/>
    <s v=""/>
    <s v=""/>
    <x v="0"/>
    <x v="1"/>
  </r>
  <r>
    <s v="KES1"/>
    <s v="CO-PA Pflege Merkmalswerte"/>
    <x v="10"/>
    <n v="9"/>
    <s v="DIALOG"/>
    <x v="0"/>
    <x v="0"/>
  </r>
  <r>
    <s v="KES3"/>
    <s v="Cust. Stammdatenhierarchie Pflegen"/>
    <x v="10"/>
    <s v=""/>
    <s v=""/>
    <x v="0"/>
    <x v="1"/>
  </r>
  <r>
    <s v="KGI2"/>
    <s v="Zuschläge IST:  Innenauftr. Einzelv."/>
    <x v="15"/>
    <n v="34"/>
    <s v="DIALOG"/>
    <x v="0"/>
    <x v="49"/>
  </r>
  <r>
    <s v="KGI4"/>
    <s v="Ist-Zuschläge:  Innenauftr. Sammelv."/>
    <x v="15"/>
    <s v=""/>
    <s v=""/>
    <x v="0"/>
    <x v="49"/>
  </r>
  <r>
    <s v="KGO2"/>
    <s v="Zuschläge OBLI: Innenauftr. Einzelv."/>
    <x v="15"/>
    <s v=""/>
    <s v=""/>
    <x v="0"/>
    <x v="49"/>
  </r>
  <r>
    <s v="KGO4"/>
    <s v="Zuschläge OBLI: Innenauftr. Sammelv."/>
    <x v="15"/>
    <s v=""/>
    <s v=""/>
    <x v="0"/>
    <x v="49"/>
  </r>
  <r>
    <s v="KJH3"/>
    <s v="PSP-Elementgruppen anzeigen"/>
    <x v="15"/>
    <s v=""/>
    <s v=""/>
    <x v="0"/>
    <x v="50"/>
  </r>
  <r>
    <s v="KK01"/>
    <s v="Statistische Kennzahlen anlegen"/>
    <x v="15"/>
    <n v="330"/>
    <s v="DIALOG"/>
    <x v="0"/>
    <x v="44"/>
  </r>
  <r>
    <s v="KK02"/>
    <s v="Statistische Kennzahlen ändern"/>
    <x v="15"/>
    <n v="47"/>
    <s v="DIALOG"/>
    <x v="0"/>
    <x v="44"/>
  </r>
  <r>
    <s v="KK03"/>
    <s v="Statistische Kennzahlen anzeigen"/>
    <x v="15"/>
    <n v="782"/>
    <s v="DIALOG"/>
    <x v="0"/>
    <x v="44"/>
  </r>
  <r>
    <s v="KK03DEL"/>
    <s v="Statistische Kennzahlen löschen"/>
    <x v="15"/>
    <s v=""/>
    <s v=""/>
    <x v="0"/>
    <x v="44"/>
  </r>
  <r>
    <s v="KK04"/>
    <s v="Stat. Kennzahlen: Stammdatenbericht"/>
    <x v="15"/>
    <n v="15"/>
    <s v="DIALOG"/>
    <x v="0"/>
    <x v="44"/>
  </r>
  <r>
    <s v="KK87"/>
    <s v="Ist-Abrechnung: ProdKostensammler"/>
    <x v="15"/>
    <s v=""/>
    <s v=""/>
    <x v="0"/>
    <x v="1"/>
  </r>
  <r>
    <s v="KKA0"/>
    <s v="Sperrperiode pflegen"/>
    <x v="23"/>
    <n v="410"/>
    <s v="DIALOG"/>
    <x v="0"/>
    <x v="0"/>
  </r>
  <r>
    <s v="KKA1"/>
    <s v="Ergebnis- und WIP-Ermittlung Auftrag"/>
    <x v="23"/>
    <n v="280"/>
    <s v="DIALOG"/>
    <x v="0"/>
    <x v="0"/>
  </r>
  <r>
    <s v="KKA3"/>
    <s v="Ergebnisermittlung Vertriebsblg.pos."/>
    <x v="23"/>
    <s v=""/>
    <s v=""/>
    <x v="0"/>
    <x v="1"/>
  </r>
  <r>
    <s v="KKAI"/>
    <s v="Ist-Ergebnisermittlung: Aufträge"/>
    <x v="23"/>
    <n v="10"/>
    <s v=""/>
    <x v="0"/>
    <x v="0"/>
  </r>
  <r>
    <s v="KKAY"/>
    <s v="WIP-Anzeige Auftrag"/>
    <x v="23"/>
    <n v="6"/>
    <s v=""/>
    <x v="0"/>
    <x v="0"/>
  </r>
  <r>
    <s v="KKBB"/>
    <s v="Berichtsaufruf CM"/>
    <x v="23"/>
    <s v=""/>
    <s v=""/>
    <x v="0"/>
    <x v="1"/>
  </r>
  <r>
    <s v="KKBC_KUN"/>
    <s v="Analysieren Kundenauftrag"/>
    <x v="23"/>
    <n v="27"/>
    <s v=""/>
    <x v="0"/>
    <x v="0"/>
  </r>
  <r>
    <s v="KKBC_ORD"/>
    <s v="Analysieren Auftrag"/>
    <x v="23"/>
    <n v="398"/>
    <s v="DIALOG"/>
    <x v="0"/>
    <x v="0"/>
  </r>
  <r>
    <s v="KKBC_ORD_INT"/>
    <s v="Analysieren Innenauftrag"/>
    <x v="23"/>
    <n v="235"/>
    <s v=""/>
    <x v="0"/>
    <x v="0"/>
  </r>
  <r>
    <s v="KKBF"/>
    <s v="Auftragsselektion (Klassifizierung)"/>
    <x v="23"/>
    <n v="170"/>
    <s v="DIALOG"/>
    <x v="0"/>
    <x v="0"/>
  </r>
  <r>
    <s v="KKF1"/>
    <s v="Anlegen CO-Fertigungsauftrag"/>
    <x v="23"/>
    <n v="2642"/>
    <s v="DIALOG"/>
    <x v="0"/>
    <x v="0"/>
  </r>
  <r>
    <s v="KKF2"/>
    <s v="Aendern CO-Fertigungsauftrag"/>
    <x v="23"/>
    <n v="1884"/>
    <s v="DIALOG"/>
    <x v="0"/>
    <x v="0"/>
  </r>
  <r>
    <s v="KKF3"/>
    <s v="Anzeigen CO-Fertigungsauftrag"/>
    <x v="23"/>
    <n v="440"/>
    <s v="DIALOG"/>
    <x v="0"/>
    <x v="0"/>
  </r>
  <r>
    <s v="KKF4"/>
    <s v="CO-FA Planwerte ändern"/>
    <x v="23"/>
    <n v="6"/>
    <s v=""/>
    <x v="0"/>
    <x v="0"/>
  </r>
  <r>
    <s v="KKG0"/>
    <s v="Sperrperiode anzeigen"/>
    <x v="23"/>
    <n v="390"/>
    <s v="DIALOG"/>
    <x v="0"/>
    <x v="0"/>
  </r>
  <r>
    <s v="KKN2"/>
    <s v="Nachbew.  IST:  Kostentr.   Sammelv."/>
    <x v="15"/>
    <s v=""/>
    <s v=""/>
    <x v="0"/>
    <x v="1"/>
  </r>
  <r>
    <s v="KKPCN"/>
    <s v="Anzeigen Kalk. ohne Mengengerüst"/>
    <x v="23"/>
    <n v="36"/>
    <s v=""/>
    <x v="0"/>
    <x v="0"/>
  </r>
  <r>
    <s v="KKPJ"/>
    <s v="Zuschläge IST:  Kostentr.   Sammelv."/>
    <x v="23"/>
    <s v=""/>
    <s v=""/>
    <x v="0"/>
    <x v="1"/>
  </r>
  <r>
    <s v="KKS5"/>
    <s v="Abweichungen periodische Fert. (S)"/>
    <x v="23"/>
    <s v=""/>
    <s v=""/>
    <x v="0"/>
    <x v="1"/>
  </r>
  <r>
    <s v="KL01"/>
    <s v="Leistungsart anlegen"/>
    <x v="15"/>
    <n v="646"/>
    <s v="DIALOG"/>
    <x v="0"/>
    <x v="51"/>
  </r>
  <r>
    <s v="KL02"/>
    <s v="Leistungsart ändern"/>
    <x v="15"/>
    <n v="319"/>
    <s v="DIALOG"/>
    <x v="0"/>
    <x v="0"/>
  </r>
  <r>
    <s v="KL03"/>
    <s v="Leistungsart anzeigen"/>
    <x v="15"/>
    <n v="2718"/>
    <s v="DIALOG"/>
    <x v="0"/>
    <x v="0"/>
  </r>
  <r>
    <s v="KL04"/>
    <s v="Leistungsart löschen"/>
    <x v="15"/>
    <n v="272"/>
    <s v="DIALOG"/>
    <x v="0"/>
    <x v="0"/>
  </r>
  <r>
    <s v="KL05"/>
    <s v="Leistungsart: Änderungen anzeigen"/>
    <x v="15"/>
    <n v="2"/>
    <s v="DIALOG"/>
    <x v="0"/>
    <x v="0"/>
  </r>
  <r>
    <s v="KL13"/>
    <s v="Leistungsarten:Stammdatenbericht"/>
    <x v="15"/>
    <n v="742"/>
    <s v="DIALOG"/>
    <x v="0"/>
    <x v="0"/>
  </r>
  <r>
    <s v="KL14"/>
    <s v="Leistungsarten löschen"/>
    <x v="15"/>
    <n v="158"/>
    <s v=""/>
    <x v="0"/>
    <x v="0"/>
  </r>
  <r>
    <s v="KLH1"/>
    <s v="Leistungsartengruppe anlegen"/>
    <x v="15"/>
    <n v="2"/>
    <s v="DIALOG"/>
    <x v="0"/>
    <x v="44"/>
  </r>
  <r>
    <s v="KLH2"/>
    <s v="Leistungsartengruppe ändern"/>
    <x v="15"/>
    <n v="237"/>
    <s v="DIALOG"/>
    <x v="0"/>
    <x v="44"/>
  </r>
  <r>
    <s v="KLH3"/>
    <s v="Leistungsartengruppe anzeigen"/>
    <x v="15"/>
    <n v="2888"/>
    <s v="DIALOG"/>
    <x v="0"/>
    <x v="44"/>
  </r>
  <r>
    <s v="KM1V"/>
    <s v="Selektionsvarianten Kostenstellen"/>
    <x v="15"/>
    <s v=""/>
    <s v=""/>
    <x v="0"/>
    <x v="1"/>
  </r>
  <r>
    <s v="KO01"/>
    <s v="Innenauftrag anlegen"/>
    <x v="15"/>
    <n v="232389"/>
    <s v="DIALOG"/>
    <x v="1"/>
    <x v="52"/>
  </r>
  <r>
    <s v="KO02"/>
    <s v="Innenauftrag ändern"/>
    <x v="15"/>
    <n v="1319659"/>
    <s v="DIALOG"/>
    <x v="0"/>
    <x v="52"/>
  </r>
  <r>
    <s v="KO03"/>
    <s v="Innenauftrag anzeigen"/>
    <x v="15"/>
    <n v="895908"/>
    <s v="DIALOG"/>
    <x v="1"/>
    <x v="52"/>
  </r>
  <r>
    <s v="KO04"/>
    <s v="Order Manager"/>
    <x v="15"/>
    <n v="553"/>
    <s v="DIALOG"/>
    <x v="0"/>
    <x v="0"/>
  </r>
  <r>
    <s v="KO08"/>
    <s v="Datenübernahme Auftragstammdaten"/>
    <x v="15"/>
    <n v="10"/>
    <s v=""/>
    <x v="0"/>
    <x v="0"/>
  </r>
  <r>
    <s v="KO12"/>
    <s v="Auftragsplan (Gesamt,Jahr) ändern"/>
    <x v="15"/>
    <n v="25602"/>
    <s v="DIALOG"/>
    <x v="0"/>
    <x v="44"/>
  </r>
  <r>
    <s v="KO13"/>
    <s v="Auftragsplan (Gesamt,Jahr) anzeigen"/>
    <x v="15"/>
    <n v="6859"/>
    <s v="DIALOG"/>
    <x v="0"/>
    <x v="44"/>
  </r>
  <r>
    <s v="KO22"/>
    <s v="Auftragsbudget ändern"/>
    <x v="15"/>
    <n v="367244"/>
    <s v="DIALOG"/>
    <x v="0"/>
    <x v="53"/>
  </r>
  <r>
    <s v="KO23"/>
    <s v="Auftragsbudget anzeigen"/>
    <x v="15"/>
    <n v="485"/>
    <s v="DIALOG"/>
    <x v="0"/>
    <x v="53"/>
  </r>
  <r>
    <s v="KO24"/>
    <s v="Auftragsnachtrag ändern"/>
    <x v="15"/>
    <n v="20531"/>
    <s v="DIALOG"/>
    <x v="0"/>
    <x v="53"/>
  </r>
  <r>
    <s v="KO25"/>
    <s v="Auftragsnachtrag anzeigen"/>
    <x v="15"/>
    <n v="94"/>
    <s v="DIALOG"/>
    <x v="0"/>
    <x v="53"/>
  </r>
  <r>
    <s v="KO27"/>
    <s v="Auftragsrückgabe anzeigen"/>
    <x v="15"/>
    <n v="51"/>
    <s v=""/>
    <x v="0"/>
    <x v="53"/>
  </r>
  <r>
    <s v="KO2B"/>
    <s v="Budgetbeleg anzeigen"/>
    <x v="18"/>
    <n v="77"/>
    <s v="DIALOG"/>
    <x v="0"/>
    <x v="0"/>
  </r>
  <r>
    <s v="KO30"/>
    <s v="Aktivieren Verfügb.kontr. Aufträge"/>
    <x v="15"/>
    <s v=""/>
    <s v=""/>
    <x v="0"/>
    <x v="49"/>
  </r>
  <r>
    <s v="KO31"/>
    <s v="Neuaufbau Verfügb.kontrolle Aufträge"/>
    <x v="15"/>
    <s v=""/>
    <s v=""/>
    <x v="0"/>
    <x v="49"/>
  </r>
  <r>
    <s v="KO88"/>
    <s v="Ist-Abrechnung: Auftrag"/>
    <x v="15"/>
    <n v="237570"/>
    <s v="DIALOG"/>
    <x v="0"/>
    <x v="49"/>
  </r>
  <r>
    <s v="KO8B"/>
    <s v="Abrechnungsbeleg anzeigen"/>
    <x v="15"/>
    <s v=""/>
    <s v=""/>
    <x v="0"/>
    <x v="52"/>
  </r>
  <r>
    <s v="KO8G"/>
    <s v="Ist-Abrechnung: Innen-/InstAufträge"/>
    <x v="15"/>
    <n v="3362"/>
    <s v="DIALOG"/>
    <x v="0"/>
    <x v="54"/>
  </r>
  <r>
    <s v="KO8N"/>
    <s v="Nummernkr. Abrechnungsbeleg pflegen"/>
    <x v="15"/>
    <s v=""/>
    <s v=""/>
    <x v="0"/>
    <x v="49"/>
  </r>
  <r>
    <s v="KO9E"/>
    <s v="Plan-Abrechnung: Innenauftrag"/>
    <x v="15"/>
    <n v="3"/>
    <s v=""/>
    <x v="0"/>
    <x v="55"/>
  </r>
  <r>
    <s v="KO9G"/>
    <s v="Plan-Abrechnung: Innenaufträge"/>
    <x v="15"/>
    <n v="297"/>
    <s v="DIALOG"/>
    <x v="0"/>
    <x v="55"/>
  </r>
  <r>
    <s v="KOA1"/>
    <s v="Innenauftrag senden"/>
    <x v="15"/>
    <n v="223"/>
    <s v="DIALOG"/>
    <x v="0"/>
    <x v="49"/>
  </r>
  <r>
    <s v="KOAB"/>
    <s v="Auftragsarten: Budgetprofil"/>
    <x v="15"/>
    <n v="70"/>
    <s v=""/>
    <x v="0"/>
    <x v="49"/>
  </r>
  <r>
    <s v="KOAL"/>
    <s v="Auftragsarten: Abrechnungsprofil"/>
    <x v="15"/>
    <n v="248"/>
    <s v="DIALOG"/>
    <x v="0"/>
    <x v="49"/>
  </r>
  <r>
    <s v="KOAP"/>
    <s v="Auftragsarten: Planprofil"/>
    <x v="15"/>
    <s v=""/>
    <s v=""/>
    <x v="0"/>
    <x v="49"/>
  </r>
  <r>
    <s v="KOB1"/>
    <s v="Aufträge Einzelposten Ist"/>
    <x v="15"/>
    <n v="645147"/>
    <s v="DIALOG"/>
    <x v="1"/>
    <x v="52"/>
  </r>
  <r>
    <s v="KOB1N"/>
    <s v="Aufträge Einzelposten Ist neu"/>
    <x v="15"/>
    <s v=""/>
    <s v=""/>
    <x v="0"/>
    <x v="52"/>
  </r>
  <r>
    <s v="KOB2"/>
    <s v="Aufträge Einzelposten Obligo"/>
    <x v="15"/>
    <n v="149530"/>
    <s v="DIALOG"/>
    <x v="0"/>
    <x v="52"/>
  </r>
  <r>
    <s v="KOB3"/>
    <s v="Aufträge Einzelposten Abweichungen"/>
    <x v="23"/>
    <n v="64"/>
    <s v=""/>
    <x v="0"/>
    <x v="0"/>
  </r>
  <r>
    <s v="KOB4"/>
    <s v="Aufträge Einzelposten Budget"/>
    <x v="15"/>
    <n v="20"/>
    <s v=""/>
    <x v="0"/>
    <x v="53"/>
  </r>
  <r>
    <s v="KOB5"/>
    <s v="Aufträge EP Abrechnung Pflege"/>
    <x v="22"/>
    <n v="130"/>
    <s v="DIALOG"/>
    <x v="0"/>
    <x v="0"/>
  </r>
  <r>
    <s v="KOBP"/>
    <s v="Aufträge Einzelposten Plan"/>
    <x v="15"/>
    <n v="51"/>
    <s v="DIALOG"/>
    <x v="0"/>
    <x v="0"/>
  </r>
  <r>
    <s v="KOC2"/>
    <s v="Ausgewählte Berichte ausführen"/>
    <x v="15"/>
    <s v=""/>
    <s v=""/>
    <x v="0"/>
    <x v="1"/>
  </r>
  <r>
    <s v="KOC4"/>
    <s v="Kostenanalyse"/>
    <x v="23"/>
    <n v="3472"/>
    <s v="DIALOG"/>
    <x v="0"/>
    <x v="0"/>
  </r>
  <r>
    <s v="KOCF"/>
    <s v="Obligovortrag: Aufträge"/>
    <x v="15"/>
    <n v="279"/>
    <s v="DIALOG"/>
    <x v="0"/>
    <x v="0"/>
  </r>
  <r>
    <s v="KOCO"/>
    <s v="Budgetübertrag für Aufträge"/>
    <x v="18"/>
    <n v="9"/>
    <s v="DIALOG"/>
    <x v="0"/>
    <x v="0"/>
  </r>
  <r>
    <s v="KOH1"/>
    <s v="Auftragsgruppe anlegen"/>
    <x v="15"/>
    <n v="18"/>
    <s v="DIALOG"/>
    <x v="0"/>
    <x v="56"/>
  </r>
  <r>
    <s v="KOH2"/>
    <s v="Auftragsgruppe ändern"/>
    <x v="15"/>
    <n v="19441"/>
    <s v="DIALOG"/>
    <x v="0"/>
    <x v="56"/>
  </r>
  <r>
    <s v="KOH3"/>
    <s v="Auftragsgruppe anzeigen"/>
    <x v="15"/>
    <n v="2489"/>
    <s v="DIALOG"/>
    <x v="0"/>
    <x v="56"/>
  </r>
  <r>
    <s v="KOK2"/>
    <s v="Sammelbearbeitung Innenaufträge"/>
    <x v="15"/>
    <n v="5778"/>
    <s v="DIALOG"/>
    <x v="0"/>
    <x v="57"/>
  </r>
  <r>
    <s v="KOK3"/>
    <s v="Sammelanzeige Innenaufträge"/>
    <x v="15"/>
    <n v="16414"/>
    <s v="DIALOG"/>
    <x v="0"/>
    <x v="57"/>
  </r>
  <r>
    <s v="KOK4"/>
    <s v="Sammelbearbeitung Innenauftr. masch."/>
    <x v="15"/>
    <n v="419"/>
    <s v="DIALOG"/>
    <x v="0"/>
    <x v="57"/>
  </r>
  <r>
    <s v="KOK5"/>
    <s v="Stammdatenverzeichnis Innenaufträge"/>
    <x v="15"/>
    <n v="77532"/>
    <s v="DIALOG"/>
    <x v="0"/>
    <x v="57"/>
  </r>
  <r>
    <s v="KOK6"/>
    <s v="Sammeldruck von Innenaufträgen"/>
    <x v="15"/>
    <s v=""/>
    <s v=""/>
    <x v="0"/>
    <x v="1"/>
  </r>
  <r>
    <s v="KOM1"/>
    <s v="CO-Musterauftrag anlegen"/>
    <x v="15"/>
    <s v=""/>
    <s v=""/>
    <x v="0"/>
    <x v="58"/>
  </r>
  <r>
    <s v="KOM2"/>
    <s v="CO-Musterauftrag ändern"/>
    <x v="15"/>
    <n v="138"/>
    <s v="DIALOG"/>
    <x v="0"/>
    <x v="58"/>
  </r>
  <r>
    <s v="KOM3"/>
    <s v="CO-Musterauftrag anzeigen"/>
    <x v="15"/>
    <n v="195"/>
    <s v="DIALOG"/>
    <x v="0"/>
    <x v="58"/>
  </r>
  <r>
    <s v="KON2"/>
    <s v="Ist-Nachbew.:  Innenauftr. Sammelv."/>
    <x v="15"/>
    <s v=""/>
    <s v=""/>
    <x v="0"/>
    <x v="1"/>
  </r>
  <r>
    <s v="KONK"/>
    <s v="Nummernkreise Auftrag pflegen"/>
    <x v="15"/>
    <n v="6072"/>
    <s v="DIALOG"/>
    <x v="0"/>
    <x v="58"/>
  </r>
  <r>
    <s v="KOSRLIST"/>
    <s v="Sammelanzeige Abrechnungsvorschrift"/>
    <x v="15"/>
    <n v="1889"/>
    <s v="DIALOG"/>
    <x v="0"/>
    <x v="0"/>
  </r>
  <r>
    <s v="KOSRLIST_OR"/>
    <s v="Sammelanzeige AbrVor. Innenaufträge"/>
    <x v="15"/>
    <n v="13947"/>
    <s v="DIALOG"/>
    <x v="0"/>
    <x v="0"/>
  </r>
  <r>
    <s v="KOT2"/>
    <s v="Auftragsarten pflegen - alle Typen"/>
    <x v="15"/>
    <n v="18"/>
    <s v="DIALOG"/>
    <x v="0"/>
    <x v="38"/>
  </r>
  <r>
    <s v="KOT2_OPA"/>
    <s v="Auftragsarten für Innenaufträge"/>
    <x v="15"/>
    <n v="7168"/>
    <s v="DIALOG"/>
    <x v="0"/>
    <x v="38"/>
  </r>
  <r>
    <s v="KOT2_OPA_STSMA"/>
    <s v="Auftragsarten für Innenaufträge"/>
    <x v="15"/>
    <n v="1845"/>
    <s v="DIALOG"/>
    <x v="0"/>
    <x v="38"/>
  </r>
  <r>
    <s v="KOT2_PKOSA"/>
    <s v="Auftragsart überprüfen PKoSa"/>
    <x v="23"/>
    <s v=""/>
    <s v=""/>
    <x v="0"/>
    <x v="1"/>
  </r>
  <r>
    <s v="KOT3"/>
    <s v="Auftragsarten anzeigen"/>
    <x v="15"/>
    <n v="3719"/>
    <s v="DIALOG"/>
    <x v="0"/>
    <x v="38"/>
  </r>
  <r>
    <s v="KOT3_OPA"/>
    <s v="Auftragsarten für Innenaufträge"/>
    <x v="15"/>
    <n v="443"/>
    <s v="DIALOG"/>
    <x v="0"/>
    <x v="38"/>
  </r>
  <r>
    <s v="KOV2"/>
    <s v="Vorgangsgruppen für Aufträge pflegen"/>
    <x v="15"/>
    <n v="10"/>
    <s v="DIALOG"/>
    <x v="0"/>
    <x v="38"/>
  </r>
  <r>
    <s v="KP04"/>
    <s v="Planerprofil setzen"/>
    <x v="15"/>
    <n v="120"/>
    <s v="DIALOG"/>
    <x v="0"/>
    <x v="0"/>
  </r>
  <r>
    <s v="KP06"/>
    <s v="Planung Kostenart./Leistaufn. ändern"/>
    <x v="15"/>
    <n v="26"/>
    <s v=""/>
    <x v="0"/>
    <x v="44"/>
  </r>
  <r>
    <s v="KP07"/>
    <s v="Planung Kostenart./Lst.aufn.anzeigen"/>
    <x v="15"/>
    <n v="112"/>
    <s v="DIALOG"/>
    <x v="0"/>
    <x v="44"/>
  </r>
  <r>
    <s v="KP17"/>
    <s v="Primärkosten Plandaten anzeigen"/>
    <x v="15"/>
    <n v="12"/>
    <s v=""/>
    <x v="0"/>
    <x v="44"/>
  </r>
  <r>
    <s v="KP26"/>
    <s v="Leistungsarten Plandaten ändern"/>
    <x v="15"/>
    <n v="4033"/>
    <s v="DIALOG"/>
    <x v="0"/>
    <x v="44"/>
  </r>
  <r>
    <s v="KP27"/>
    <s v="Leistungsarten Plandaten anzeigen"/>
    <x v="15"/>
    <n v="3035"/>
    <s v="DIALOG"/>
    <x v="0"/>
    <x v="44"/>
  </r>
  <r>
    <s v="KP47"/>
    <s v="Statist. Kennz. Plandaten anzeigen"/>
    <x v="15"/>
    <n v="6"/>
    <s v="DIALOG"/>
    <x v="0"/>
    <x v="0"/>
  </r>
  <r>
    <s v="KP90"/>
    <s v="Plankosten löschen"/>
    <x v="15"/>
    <s v=""/>
    <s v=""/>
    <x v="0"/>
    <x v="1"/>
  </r>
  <r>
    <s v="KP91"/>
    <s v="Plankosten löschen"/>
    <x v="15"/>
    <n v="9"/>
    <s v=""/>
    <x v="0"/>
    <x v="0"/>
  </r>
  <r>
    <s v="KPA6"/>
    <s v="Planung Primärkostenarten ändern"/>
    <x v="15"/>
    <s v=""/>
    <s v=""/>
    <x v="0"/>
    <x v="1"/>
  </r>
  <r>
    <s v="KPB6"/>
    <s v="Leist.arten Plandaten ändern"/>
    <x v="15"/>
    <n v="24"/>
    <s v=""/>
    <x v="0"/>
    <x v="0"/>
  </r>
  <r>
    <s v="KPF6"/>
    <s v="Planung Kostenart./Leistaufn. ändern"/>
    <x v="15"/>
    <n v="2602"/>
    <s v="DIALOG"/>
    <x v="0"/>
    <x v="0"/>
  </r>
  <r>
    <s v="KPF7"/>
    <s v="Planung Kostenart./LstAufn. anzeigen"/>
    <x v="15"/>
    <n v="71"/>
    <s v="DIALOG"/>
    <x v="0"/>
    <x v="0"/>
  </r>
  <r>
    <s v="KPG3"/>
    <s v="Planparameter anzeigen"/>
    <x v="15"/>
    <s v=""/>
    <s v=""/>
    <x v="0"/>
    <x v="1"/>
  </r>
  <r>
    <s v="KPG7"/>
    <s v="Planungslayout Kostenpl. anzeigen"/>
    <x v="15"/>
    <s v=""/>
    <s v=""/>
    <x v="0"/>
    <x v="1"/>
  </r>
  <r>
    <s v="KPZ3"/>
    <s v="Kostenstellenetat anzeigen"/>
    <x v="15"/>
    <n v="7"/>
    <s v="DIALOG"/>
    <x v="0"/>
    <x v="0"/>
  </r>
  <r>
    <s v="KS01"/>
    <s v="Kostenstelle anlegen"/>
    <x v="15"/>
    <n v="3884"/>
    <s v="DIALOG"/>
    <x v="0"/>
    <x v="44"/>
  </r>
  <r>
    <s v="KS02"/>
    <s v="Kostenstelle ändern"/>
    <x v="15"/>
    <n v="21468"/>
    <s v="DIALOG"/>
    <x v="0"/>
    <x v="44"/>
  </r>
  <r>
    <s v="KS03"/>
    <s v="Kostenstelle anzeigen"/>
    <x v="16"/>
    <n v="220651"/>
    <s v="DIALOG"/>
    <x v="0"/>
    <x v="0"/>
  </r>
  <r>
    <s v="KS04"/>
    <s v="Kostenstelle löschen"/>
    <x v="15"/>
    <n v="480"/>
    <s v="DIALOG"/>
    <x v="0"/>
    <x v="49"/>
  </r>
  <r>
    <s v="KS05"/>
    <s v="Kostenstelle: Änderungen anzeigen"/>
    <x v="15"/>
    <n v="135"/>
    <s v="DIALOG"/>
    <x v="0"/>
    <x v="44"/>
  </r>
  <r>
    <s v="KS08"/>
    <s v="Listbearbeitung K.stelle ausführen"/>
    <x v="15"/>
    <s v=""/>
    <s v=""/>
    <x v="0"/>
    <x v="44"/>
  </r>
  <r>
    <s v="KS13"/>
    <s v="Kostenstellen: Stammdatenbericht"/>
    <x v="15"/>
    <n v="9604"/>
    <s v="DIALOG"/>
    <x v="0"/>
    <x v="0"/>
  </r>
  <r>
    <s v="KSA3"/>
    <s v="Kostenstellen-Abgrenzung Ist"/>
    <x v="15"/>
    <s v=""/>
    <s v=""/>
    <x v="0"/>
    <x v="1"/>
  </r>
  <r>
    <s v="KSA8"/>
    <s v="Kostenstellen-Abgrenzung Plan"/>
    <x v="15"/>
    <n v="9"/>
    <s v="DIALOG"/>
    <x v="0"/>
    <x v="0"/>
  </r>
  <r>
    <s v="KSB1"/>
    <s v="Kostenstellen Einzelposten Ist"/>
    <x v="15"/>
    <n v="594836"/>
    <s v="DIALOG"/>
    <x v="0"/>
    <x v="52"/>
  </r>
  <r>
    <s v="KSB1N"/>
    <s v="Kostenstellen Einzelposten Ist neu"/>
    <x v="15"/>
    <n v="2113"/>
    <s v="DIALOG"/>
    <x v="0"/>
    <x v="52"/>
  </r>
  <r>
    <s v="KSB2"/>
    <s v="Kostenstellen Einzelposten Obligo"/>
    <x v="15"/>
    <n v="35771"/>
    <s v="DIALOG"/>
    <x v="0"/>
    <x v="52"/>
  </r>
  <r>
    <s v="KSB5"/>
    <s v="Kostenrechnungsbelege Ist"/>
    <x v="15"/>
    <n v="17419"/>
    <s v="DIALOG"/>
    <x v="0"/>
    <x v="52"/>
  </r>
  <r>
    <s v="KSB5N"/>
    <s v="Kostenrechnungsbelege: Ist"/>
    <x v="15"/>
    <n v="107"/>
    <s v="DIALOG"/>
    <x v="0"/>
    <x v="52"/>
  </r>
  <r>
    <s v="KSB9"/>
    <s v="Planungsbericht Kostenstellen"/>
    <x v="15"/>
    <n v="3"/>
    <s v="DIALOG"/>
    <x v="0"/>
    <x v="52"/>
  </r>
  <r>
    <s v="KSBL"/>
    <s v="Kostenstellen: Planungsübersicht"/>
    <x v="15"/>
    <n v="106"/>
    <s v="DIALOG"/>
    <x v="0"/>
    <x v="52"/>
  </r>
  <r>
    <s v="KSBP"/>
    <s v="Kostenstellen Einzelposten Plan"/>
    <x v="15"/>
    <n v="779"/>
    <s v="DIALOG"/>
    <x v="0"/>
    <x v="52"/>
  </r>
  <r>
    <s v="KSBT"/>
    <s v="Kostenstellen: Leistungsartentarife"/>
    <x v="15"/>
    <n v="8306"/>
    <s v="DIALOG"/>
    <x v="0"/>
    <x v="0"/>
  </r>
  <r>
    <s v="KSC2"/>
    <s v="Indirekte Leist.verr. Ist ändern"/>
    <x v="15"/>
    <s v=""/>
    <s v=""/>
    <x v="0"/>
    <x v="44"/>
  </r>
  <r>
    <s v="KSCB"/>
    <s v="Indirekte Leist.verr. Plan ausführen"/>
    <x v="15"/>
    <s v=""/>
    <s v=""/>
    <x v="0"/>
    <x v="44"/>
  </r>
  <r>
    <s v="KSES"/>
    <s v="CO: Verrechnungsschema für Umlage"/>
    <x v="15"/>
    <n v="6"/>
    <s v="DIALOG"/>
    <x v="0"/>
    <x v="44"/>
  </r>
  <r>
    <s v="KSH1"/>
    <s v="Kostenstellengruppe anlegen"/>
    <x v="15"/>
    <n v="755"/>
    <s v="DIALOG"/>
    <x v="0"/>
    <x v="44"/>
  </r>
  <r>
    <s v="KSH2"/>
    <s v="Kostenstellengruppe ändern"/>
    <x v="15"/>
    <n v="20868"/>
    <s v="DIALOG"/>
    <x v="0"/>
    <x v="44"/>
  </r>
  <r>
    <s v="KSH3"/>
    <s v="Kostenstellengruppe anzeigen"/>
    <x v="15"/>
    <n v="127290"/>
    <s v="DIALOG"/>
    <x v="0"/>
    <x v="44"/>
  </r>
  <r>
    <s v="KSI4"/>
    <s v="Ist-Zuschläge:  Kostenstellen"/>
    <x v="15"/>
    <n v="6"/>
    <s v=""/>
    <x v="0"/>
    <x v="49"/>
  </r>
  <r>
    <s v="KSOV"/>
    <s v="Zykluspflege/-übersicht (CCA, ABC)"/>
    <x v="15"/>
    <s v=""/>
    <s v=""/>
    <x v="0"/>
    <x v="1"/>
  </r>
  <r>
    <s v="KSP4"/>
    <s v="Zuschläge PLAN: Kostenstellen"/>
    <x v="15"/>
    <n v="6"/>
    <s v=""/>
    <x v="0"/>
    <x v="0"/>
  </r>
  <r>
    <s v="KSR2_ORC"/>
    <s v="Strategiefolgen für Innenaufträge"/>
    <x v="15"/>
    <n v="135"/>
    <s v=""/>
    <x v="0"/>
    <x v="0"/>
  </r>
  <r>
    <s v="KSR3_ORC"/>
    <s v="Strategiefolge - AufArt Innenauftrag"/>
    <x v="15"/>
    <n v="27"/>
    <s v="DIALOG"/>
    <x v="0"/>
    <x v="0"/>
  </r>
  <r>
    <s v="KSU1"/>
    <s v="Ist-Umlage anlegen"/>
    <x v="15"/>
    <n v="3962"/>
    <s v="DIALOG"/>
    <x v="0"/>
    <x v="44"/>
  </r>
  <r>
    <s v="KSU2"/>
    <s v="Ist-Umlage ändern"/>
    <x v="15"/>
    <n v="4380"/>
    <s v="DIALOG"/>
    <x v="0"/>
    <x v="44"/>
  </r>
  <r>
    <s v="KSU3"/>
    <s v="Ist-Umlage anzeigen"/>
    <x v="15"/>
    <n v="5378"/>
    <s v="DIALOG"/>
    <x v="0"/>
    <x v="44"/>
  </r>
  <r>
    <s v="KSU4"/>
    <s v="Ist-Umlage löschen"/>
    <x v="15"/>
    <n v="10"/>
    <s v=""/>
    <x v="0"/>
    <x v="44"/>
  </r>
  <r>
    <s v="KSU5"/>
    <s v="Ist-Umlage ausführen"/>
    <x v="15"/>
    <n v="13293"/>
    <s v="DIALOG"/>
    <x v="0"/>
    <x v="44"/>
  </r>
  <r>
    <s v="KSU6"/>
    <s v="Ist-Umlage Übersicht"/>
    <x v="15"/>
    <n v="84"/>
    <s v="DIALOG"/>
    <x v="0"/>
    <x v="44"/>
  </r>
  <r>
    <s v="KSU9"/>
    <s v="Plan-Umlage anzeigen"/>
    <x v="15"/>
    <s v=""/>
    <s v=""/>
    <x v="0"/>
    <x v="44"/>
  </r>
  <r>
    <s v="KSUC"/>
    <s v="Plan-Umlage Übersicht"/>
    <x v="15"/>
    <s v=""/>
    <s v=""/>
    <x v="0"/>
    <x v="44"/>
  </r>
  <r>
    <s v="KSV1"/>
    <s v="Ist-Verteilung anlegen"/>
    <x v="15"/>
    <n v="622"/>
    <s v="DIALOG"/>
    <x v="0"/>
    <x v="44"/>
  </r>
  <r>
    <s v="KSV2"/>
    <s v="Ist-Verteilung ändern"/>
    <x v="15"/>
    <n v="34"/>
    <s v="DIALOG"/>
    <x v="0"/>
    <x v="44"/>
  </r>
  <r>
    <s v="KSV3"/>
    <s v="Ist-Verteilung anzeigen"/>
    <x v="15"/>
    <n v="418"/>
    <s v="DIALOG"/>
    <x v="0"/>
    <x v="44"/>
  </r>
  <r>
    <s v="KSV5"/>
    <s v="Ist-Verteilung ausführen"/>
    <x v="15"/>
    <n v="1191"/>
    <s v="DIALOG"/>
    <x v="0"/>
    <x v="44"/>
  </r>
  <r>
    <s v="KSV6"/>
    <s v="Ist-Verteilung Übersicht"/>
    <x v="15"/>
    <n v="32"/>
    <s v="DIALOG"/>
    <x v="0"/>
    <x v="44"/>
  </r>
  <r>
    <s v="KSVB"/>
    <s v="Plan-Verteilung ausführen"/>
    <x v="15"/>
    <s v=""/>
    <s v=""/>
    <x v="0"/>
    <x v="44"/>
  </r>
  <r>
    <s v="KSVC"/>
    <s v="Plan-Verteilung Übersicht"/>
    <x v="15"/>
    <s v=""/>
    <s v=""/>
    <x v="0"/>
    <x v="44"/>
  </r>
  <r>
    <s v="KSW2"/>
    <s v="Periodische Umbuchung ändern"/>
    <x v="15"/>
    <s v=""/>
    <s v=""/>
    <x v="0"/>
    <x v="1"/>
  </r>
  <r>
    <s v="KZA1"/>
    <s v="GMK-Zuschläge auswählen"/>
    <x v="15"/>
    <n v="54"/>
    <s v="DIALOG"/>
    <x v="0"/>
    <x v="0"/>
  </r>
  <r>
    <s v="KZE2"/>
    <s v="Entlastung pflegen"/>
    <x v="15"/>
    <n v="36"/>
    <s v="DIALOG"/>
    <x v="0"/>
    <x v="0"/>
  </r>
  <r>
    <s v="KZS2"/>
    <s v="Kalkulationsschema pflegen"/>
    <x v="15"/>
    <n v="54"/>
    <s v="DIALOG"/>
    <x v="0"/>
    <x v="0"/>
  </r>
  <r>
    <s v="LDAP"/>
    <s v="LDAP Customizing &amp; Test"/>
    <x v="13"/>
    <n v="2952"/>
    <s v="DIALOG"/>
    <x v="0"/>
    <x v="0"/>
  </r>
  <r>
    <s v="LDAPMAP"/>
    <s v="LDAP-Attributzuordnung verwalten"/>
    <x v="5"/>
    <n v="12"/>
    <s v="DIALOG"/>
    <x v="0"/>
    <x v="0"/>
  </r>
  <r>
    <s v="LSMW"/>
    <s v="Legacy System Migration Workbench"/>
    <x v="5"/>
    <s v=""/>
    <s v=""/>
    <x v="0"/>
    <x v="1"/>
  </r>
  <r>
    <s v="M/61"/>
    <s v="Nachrichten: KondTab anz. Bestellung"/>
    <x v="12"/>
    <s v=""/>
    <s v=""/>
    <x v="0"/>
    <x v="59"/>
  </r>
  <r>
    <s v="MASS"/>
    <s v="Massenänderung"/>
    <x v="5"/>
    <n v="654"/>
    <s v="DIALOG"/>
    <x v="0"/>
    <x v="0"/>
  </r>
  <r>
    <s v="MASSD"/>
    <s v="Massenpflege"/>
    <x v="13"/>
    <n v="5243"/>
    <s v="DIALOG"/>
    <x v="0"/>
    <x v="0"/>
  </r>
  <r>
    <s v="MB01"/>
    <s v="Wareneingang zur Bestellung buchen"/>
    <x v="12"/>
    <s v=""/>
    <s v=""/>
    <x v="0"/>
    <x v="60"/>
  </r>
  <r>
    <s v="MB02"/>
    <s v="Materialbeleg ändern"/>
    <x v="12"/>
    <n v="43856"/>
    <s v="DIALOG"/>
    <x v="1"/>
    <x v="0"/>
  </r>
  <r>
    <s v="MB03"/>
    <s v="Materialbeleg anzeigen"/>
    <x v="12"/>
    <n v="188262"/>
    <s v="DIALOG"/>
    <x v="1"/>
    <x v="0"/>
  </r>
  <r>
    <s v="MB1A"/>
    <s v="Warenentnahme"/>
    <x v="12"/>
    <n v="479376"/>
    <s v="DIALOG"/>
    <x v="1"/>
    <x v="0"/>
  </r>
  <r>
    <s v="MB1B"/>
    <s v="Umbuchung"/>
    <x v="12"/>
    <n v="66826"/>
    <s v="DIALOG"/>
    <x v="1"/>
    <x v="0"/>
  </r>
  <r>
    <s v="MB1C"/>
    <s v="Wareneingang Sonstige"/>
    <x v="12"/>
    <n v="3123"/>
    <s v="DIALOG"/>
    <x v="1"/>
    <x v="0"/>
  </r>
  <r>
    <s v="MB21"/>
    <s v="Reservierung anlegen"/>
    <x v="12"/>
    <n v="672448"/>
    <s v="DIALOG"/>
    <x v="1"/>
    <x v="0"/>
  </r>
  <r>
    <s v="MB22"/>
    <s v="Reservierung ändern"/>
    <x v="12"/>
    <n v="126734"/>
    <s v="DIALOG"/>
    <x v="1"/>
    <x v="0"/>
  </r>
  <r>
    <s v="MB23"/>
    <s v="Reservierung anzeigen"/>
    <x v="12"/>
    <n v="228476"/>
    <s v="DIALOG"/>
    <x v="1"/>
    <x v="0"/>
  </r>
  <r>
    <s v="MB24"/>
    <s v="Reservierungsliste"/>
    <x v="12"/>
    <n v="4906"/>
    <s v="DIALOG"/>
    <x v="1"/>
    <x v="0"/>
  </r>
  <r>
    <s v="MB25"/>
    <s v="Reservierungsliste"/>
    <x v="12"/>
    <n v="8851"/>
    <s v="DIALOG"/>
    <x v="1"/>
    <x v="0"/>
  </r>
  <r>
    <s v="MB31"/>
    <s v="Wareneingang zum Fertigungsauftrag"/>
    <x v="12"/>
    <n v="845"/>
    <s v="DIALOG"/>
    <x v="1"/>
    <x v="0"/>
  </r>
  <r>
    <s v="MB51"/>
    <s v="Materialbelegliste"/>
    <x v="12"/>
    <n v="555368"/>
    <s v="DIALOG"/>
    <x v="1"/>
    <x v="0"/>
  </r>
  <r>
    <s v="MB52"/>
    <s v="Lagerbestandsliste"/>
    <x v="12"/>
    <n v="153968"/>
    <s v="DIALOG"/>
    <x v="1"/>
    <x v="0"/>
  </r>
  <r>
    <s v="MB53"/>
    <s v="Werksverfügbarkeit anzeigen"/>
    <x v="12"/>
    <n v="50342"/>
    <s v="DIALOG"/>
    <x v="1"/>
    <x v="0"/>
  </r>
  <r>
    <s v="MB56"/>
    <s v="Chargenverwendungsnachweis auswerten"/>
    <x v="12"/>
    <n v="1"/>
    <s v="DIALOG"/>
    <x v="0"/>
    <x v="0"/>
  </r>
  <r>
    <s v="MB59"/>
    <s v="Materialbelegliste"/>
    <x v="12"/>
    <n v="72"/>
    <s v=""/>
    <x v="0"/>
    <x v="9"/>
  </r>
  <r>
    <s v="MB5B"/>
    <s v="Bestände zum Buchungsdatum"/>
    <x v="12"/>
    <n v="87284"/>
    <s v="DIALOG"/>
    <x v="1"/>
    <x v="0"/>
  </r>
  <r>
    <s v="MB5L"/>
    <s v="Bestandswertliste: Saldendarstellung"/>
    <x v="12"/>
    <n v="301"/>
    <s v="DIALOG"/>
    <x v="1"/>
    <x v="0"/>
  </r>
  <r>
    <s v="MB5M"/>
    <s v="MHD/Herstelldatum"/>
    <x v="12"/>
    <n v="10"/>
    <s v="DIALOG"/>
    <x v="0"/>
    <x v="9"/>
  </r>
  <r>
    <s v="MB5T"/>
    <s v="Transitbestand Bk"/>
    <x v="12"/>
    <n v="7"/>
    <s v=""/>
    <x v="1"/>
    <x v="0"/>
  </r>
  <r>
    <s v="MB90"/>
    <s v="Nachrichtenbearb. für Materialbelege"/>
    <x v="12"/>
    <n v="3298"/>
    <s v="DIALOG"/>
    <x v="1"/>
    <x v="0"/>
  </r>
  <r>
    <s v="MBAL"/>
    <s v="Materialbelege Archiv lesen"/>
    <x v="12"/>
    <n v="12"/>
    <s v="DIALOG"/>
    <x v="1"/>
    <x v="0"/>
  </r>
  <r>
    <s v="MBBS"/>
    <s v="Bewerteten Sonderbestand anzeigen"/>
    <x v="12"/>
    <n v="4"/>
    <s v="DIALOG"/>
    <x v="1"/>
    <x v="0"/>
  </r>
  <r>
    <s v="MBGR"/>
    <s v="MatBeleg zum Grund der Bewegung anz."/>
    <x v="12"/>
    <n v="12"/>
    <s v="DIALOG"/>
    <x v="1"/>
    <x v="0"/>
  </r>
  <r>
    <s v="MBRL"/>
    <s v="Rücklieferung zum Materialbeleg"/>
    <x v="12"/>
    <n v="152"/>
    <s v="DIALOG"/>
    <x v="1"/>
    <x v="0"/>
  </r>
  <r>
    <s v="MBSL"/>
    <s v="Materialbeleg kopieren"/>
    <x v="12"/>
    <n v="2"/>
    <s v="DIALOG"/>
    <x v="1"/>
    <x v="0"/>
  </r>
  <r>
    <s v="MBSM"/>
    <s v="Stornierte Materialbelege anzeigen"/>
    <x v="12"/>
    <n v="4"/>
    <s v="DIALOG"/>
    <x v="1"/>
    <x v="0"/>
  </r>
  <r>
    <s v="MBST"/>
    <s v="Materialbeleg stornieren"/>
    <x v="12"/>
    <n v="10437"/>
    <s v="DIALOG"/>
    <x v="1"/>
    <x v="0"/>
  </r>
  <r>
    <s v="MBSU"/>
    <s v="Materialbeleg einlagern: Einstieg"/>
    <x v="12"/>
    <n v="1"/>
    <s v=""/>
    <x v="0"/>
    <x v="60"/>
  </r>
  <r>
    <s v="MBVR"/>
    <s v="Verwaltungsprogramm: Reservierungen"/>
    <x v="12"/>
    <n v="206"/>
    <s v="DIALOG"/>
    <x v="1"/>
    <x v="0"/>
  </r>
  <r>
    <s v="MC.1"/>
    <s v="BCO: Werksanalyse-Selektion Bestand"/>
    <x v="12"/>
    <s v=""/>
    <s v=""/>
    <x v="0"/>
    <x v="61"/>
  </r>
  <r>
    <s v="MC.2"/>
    <s v="BCO: Werksanalyse-Selektion Zu/Abg."/>
    <x v="12"/>
    <s v=""/>
    <s v=""/>
    <x v="0"/>
    <x v="61"/>
  </r>
  <r>
    <s v="MC.3"/>
    <s v="BCO: Werksanalyse-Selektion Umschlag"/>
    <x v="12"/>
    <s v=""/>
    <s v=""/>
    <x v="0"/>
    <x v="61"/>
  </r>
  <r>
    <s v="MC.4"/>
    <s v="BCO: Werksanalyse-Selektion Reichwei"/>
    <x v="12"/>
    <s v=""/>
    <s v=""/>
    <x v="0"/>
    <x v="61"/>
  </r>
  <r>
    <s v="MC.5"/>
    <s v="BCO: Lagerortanalyse-Selekt Bestand"/>
    <x v="12"/>
    <s v=""/>
    <s v=""/>
    <x v="0"/>
    <x v="61"/>
  </r>
  <r>
    <s v="MC.6"/>
    <s v="BCO: Lagerortanalyse-Selekt Zu/Abg."/>
    <x v="12"/>
    <s v=""/>
    <s v=""/>
    <x v="0"/>
    <x v="61"/>
  </r>
  <r>
    <s v="MC.7"/>
    <s v="BCO: Lagerortanalyse-Selekt Umschlag"/>
    <x v="12"/>
    <s v=""/>
    <s v=""/>
    <x v="0"/>
    <x v="61"/>
  </r>
  <r>
    <s v="MC.8"/>
    <s v="BCO: Lagerortanalyse-Selekt Reichwei"/>
    <x v="12"/>
    <n v="444"/>
    <s v="DIALOG"/>
    <x v="0"/>
    <x v="61"/>
  </r>
  <r>
    <s v="MC.9"/>
    <s v="BCO: Materialanalyse-Selekt Bestand"/>
    <x v="12"/>
    <n v="44"/>
    <s v="DIALOG"/>
    <x v="0"/>
    <x v="61"/>
  </r>
  <r>
    <s v="MC.A"/>
    <s v="BCO: Materialanalyse-Selekt Zu/Abg."/>
    <x v="12"/>
    <n v="316"/>
    <s v="DIALOG"/>
    <x v="0"/>
    <x v="61"/>
  </r>
  <r>
    <s v="MC.B"/>
    <s v="BCO: Materialanalyse-Selekt Umschlag"/>
    <x v="12"/>
    <n v="176"/>
    <s v="DIALOG"/>
    <x v="0"/>
    <x v="61"/>
  </r>
  <r>
    <s v="MC.C"/>
    <s v="BCO: Materialanalyse-Selekt Reichwei"/>
    <x v="12"/>
    <n v="94"/>
    <s v="DIALOG"/>
    <x v="0"/>
    <x v="61"/>
  </r>
  <r>
    <s v="MC.D"/>
    <s v="BCO: Disponentenanalyse-Sel. Bestand"/>
    <x v="12"/>
    <s v=""/>
    <s v=""/>
    <x v="0"/>
    <x v="61"/>
  </r>
  <r>
    <s v="MC.E"/>
    <s v="BCO: Disponentenanalyse-Sel. Zu/Abg."/>
    <x v="12"/>
    <s v=""/>
    <s v=""/>
    <x v="0"/>
    <x v="61"/>
  </r>
  <r>
    <s v="MC.F"/>
    <s v="BCO: Disponentenanalyse-Sel. Umschlg"/>
    <x v="12"/>
    <s v=""/>
    <s v=""/>
    <x v="0"/>
    <x v="61"/>
  </r>
  <r>
    <s v="MC=K"/>
    <s v="Anlegen Job für Exception PMIS"/>
    <x v="1"/>
    <n v="8"/>
    <s v="DIALOG"/>
    <x v="0"/>
    <x v="62"/>
  </r>
  <r>
    <s v="MC02"/>
    <s v="Kennzahlsuche über Textelemente"/>
    <x v="1"/>
    <n v="4"/>
    <s v=""/>
    <x v="0"/>
    <x v="62"/>
  </r>
  <r>
    <s v="MC03"/>
    <s v="Kennzahlsuche über Klassifizierung"/>
    <x v="1"/>
    <n v="38"/>
    <s v="DIALOG"/>
    <x v="0"/>
    <x v="62"/>
  </r>
  <r>
    <s v="MC06"/>
    <s v="Info-Set anzeigen"/>
    <x v="1"/>
    <n v="55"/>
    <s v="DIALOG"/>
    <x v="0"/>
    <x v="62"/>
  </r>
  <r>
    <s v="MC09"/>
    <s v="Kennzahl anzeigen"/>
    <x v="1"/>
    <n v="46"/>
    <s v="DIALOG"/>
    <x v="0"/>
    <x v="62"/>
  </r>
  <r>
    <s v="MC40"/>
    <s v="BCO: ABC-Analyse Verbrauchswerte"/>
    <x v="12"/>
    <s v=""/>
    <s v=""/>
    <x v="0"/>
    <x v="61"/>
  </r>
  <r>
    <s v="MC44"/>
    <s v="BCO: Analyse Umschlagshäufigkeit"/>
    <x v="12"/>
    <s v=""/>
    <s v=""/>
    <x v="0"/>
    <x v="61"/>
  </r>
  <r>
    <s v="MC45"/>
    <s v="BCO: Analyse Verbrauchswerte"/>
    <x v="12"/>
    <n v="92"/>
    <s v=""/>
    <x v="0"/>
    <x v="61"/>
  </r>
  <r>
    <s v="MC46"/>
    <s v="BCO: Analyse Lagerhüter"/>
    <x v="12"/>
    <n v="800"/>
    <s v="DIALOG"/>
    <x v="1"/>
    <x v="61"/>
  </r>
  <r>
    <s v="MC47"/>
    <s v="BCO: Analyse Bedarfswerte"/>
    <x v="12"/>
    <n v="378"/>
    <s v="DIALOG"/>
    <x v="0"/>
    <x v="61"/>
  </r>
  <r>
    <s v="MC48"/>
    <s v="BCO: Analyse Bestandswerte aktuell"/>
    <x v="12"/>
    <n v="141"/>
    <s v="DIALOG"/>
    <x v="0"/>
    <x v="61"/>
  </r>
  <r>
    <s v="MC95"/>
    <s v="Anzeigen Flexible LIS-Planung"/>
    <x v="19"/>
    <s v=""/>
    <s v=""/>
    <x v="0"/>
    <x v="1"/>
  </r>
  <r>
    <s v="MCA7"/>
    <s v="BCO: Auswertung ausführen"/>
    <x v="12"/>
    <s v=""/>
    <s v=""/>
    <x v="0"/>
    <x v="61"/>
  </r>
  <r>
    <s v="MCB7"/>
    <s v="BCO: Auswertung anzeigen"/>
    <x v="12"/>
    <s v=""/>
    <s v=""/>
    <x v="0"/>
    <x v="61"/>
  </r>
  <r>
    <s v="MCBC"/>
    <s v="BCO: Lagerortanalyse-Selektion"/>
    <x v="12"/>
    <n v="600"/>
    <s v="DIALOG"/>
    <x v="0"/>
    <x v="61"/>
  </r>
  <r>
    <s v="MCBE"/>
    <s v="BCO: Materialanalyse-Selektion"/>
    <x v="12"/>
    <s v=""/>
    <s v=""/>
    <x v="0"/>
    <x v="61"/>
  </r>
  <r>
    <s v="MCBO"/>
    <s v="BCO: Materialartenanalyse-Selektion"/>
    <x v="12"/>
    <s v=""/>
    <s v=""/>
    <x v="0"/>
    <x v="61"/>
  </r>
  <r>
    <s v="MCBZ"/>
    <s v="BCO: Best./Bedarfsanalyse-Selektion"/>
    <x v="12"/>
    <s v=""/>
    <s v=""/>
    <x v="0"/>
    <x v="61"/>
  </r>
  <r>
    <s v="MCE1"/>
    <s v="EKS: EkGrpAnalyse-Selektion"/>
    <x v="12"/>
    <n v="14"/>
    <s v=""/>
    <x v="0"/>
    <x v="61"/>
  </r>
  <r>
    <s v="MCE3"/>
    <s v="EKS: Lieferantenanalyse-Selektion"/>
    <x v="12"/>
    <n v="57"/>
    <s v="DIALOG"/>
    <x v="0"/>
    <x v="61"/>
  </r>
  <r>
    <s v="MCE7"/>
    <s v="EKS: Materialanalyse-Selektion"/>
    <x v="12"/>
    <n v="8"/>
    <s v="DIALOG"/>
    <x v="0"/>
    <x v="61"/>
  </r>
  <r>
    <s v="MCE8"/>
    <s v="EKS: Leistungsanalyse-Selektion"/>
    <x v="12"/>
    <n v="1"/>
    <s v="DIALOG"/>
    <x v="0"/>
    <x v="61"/>
  </r>
  <r>
    <s v="MCEC"/>
    <s v="EKS: Langfristpl. Materialanalyse"/>
    <x v="12"/>
    <n v="2"/>
    <s v=""/>
    <x v="0"/>
    <x v="61"/>
  </r>
  <r>
    <s v="MCI1"/>
    <s v="PMIS: Objektklassenanalyse"/>
    <x v="2"/>
    <n v="5"/>
    <s v=""/>
    <x v="0"/>
    <x v="14"/>
  </r>
  <r>
    <s v="MCI2"/>
    <s v="PMIS: Herstelleranalyse"/>
    <x v="2"/>
    <n v="3"/>
    <s v="DIALOG"/>
    <x v="0"/>
    <x v="14"/>
  </r>
  <r>
    <s v="MCI3"/>
    <s v="PMIS: Standortanalyse"/>
    <x v="2"/>
    <n v="169"/>
    <s v="DIALOG"/>
    <x v="0"/>
    <x v="14"/>
  </r>
  <r>
    <s v="MCI4"/>
    <s v="PMIS: Planergruppeanalyse"/>
    <x v="2"/>
    <n v="53"/>
    <s v="DIALOG"/>
    <x v="0"/>
    <x v="14"/>
  </r>
  <r>
    <s v="MCI5"/>
    <s v="PMIS:Schadensanalyse"/>
    <x v="2"/>
    <n v="32"/>
    <s v="DIALOG"/>
    <x v="0"/>
    <x v="14"/>
  </r>
  <r>
    <s v="MCI6"/>
    <s v="PMIS: Obj. Statistikanalyse"/>
    <x v="2"/>
    <n v="6"/>
    <s v="DIALOG"/>
    <x v="0"/>
    <x v="14"/>
  </r>
  <r>
    <s v="MCI7"/>
    <s v="PMIS: Ausfallanalyse"/>
    <x v="2"/>
    <n v="52"/>
    <s v="DIALOG"/>
    <x v="0"/>
    <x v="14"/>
  </r>
  <r>
    <s v="MCI8"/>
    <s v="PMIS: Kostenauswertung"/>
    <x v="2"/>
    <n v="219"/>
    <s v="DIALOG"/>
    <x v="0"/>
    <x v="14"/>
  </r>
  <r>
    <s v="MCIA"/>
    <s v="PMIS: Kundenmeldungsanalyse"/>
    <x v="2"/>
    <n v="3"/>
    <s v=""/>
    <x v="0"/>
    <x v="14"/>
  </r>
  <r>
    <s v="MCJ3"/>
    <s v="PMIS: Auswertung anzeigen"/>
    <x v="2"/>
    <n v="185"/>
    <s v="DIALOG"/>
    <x v="0"/>
    <x v="14"/>
  </r>
  <r>
    <s v="MCJ7"/>
    <s v="PMIS: Auswertestruktur anzeigen"/>
    <x v="2"/>
    <n v="11"/>
    <s v=""/>
    <x v="0"/>
    <x v="14"/>
  </r>
  <r>
    <s v="MCJB"/>
    <s v="MTTR/MTBR Equipment"/>
    <x v="2"/>
    <n v="28"/>
    <s v="DIALOG"/>
    <x v="0"/>
    <x v="14"/>
  </r>
  <r>
    <s v="MCJC"/>
    <s v="MTTR/MTBR Tech. Plätze"/>
    <x v="2"/>
    <n v="31"/>
    <s v="DIALOG"/>
    <x v="0"/>
    <x v="14"/>
  </r>
  <r>
    <s v="MCL1"/>
    <s v="WM: Ein- und Auslagerung-Selektion"/>
    <x v="12"/>
    <s v=""/>
    <s v=""/>
    <x v="0"/>
    <x v="61"/>
  </r>
  <r>
    <s v="MCL5"/>
    <s v="WM: Mengenströme-Selektion"/>
    <x v="12"/>
    <s v=""/>
    <s v=""/>
    <x v="0"/>
    <x v="61"/>
  </r>
  <r>
    <s v="MCR:"/>
    <s v="Strdanalysen Benutzereinst. CALL"/>
    <x v="1"/>
    <s v=""/>
    <s v=""/>
    <x v="0"/>
    <x v="62"/>
  </r>
  <r>
    <s v="MCXV"/>
    <s v="QMIS: Mat.anlyse Überblick QMeld."/>
    <x v="25"/>
    <s v=""/>
    <s v=""/>
    <x v="0"/>
    <x v="62"/>
  </r>
  <r>
    <s v="MD01"/>
    <s v="MRP-Planungslauf"/>
    <x v="19"/>
    <n v="14"/>
    <s v="DIALOG"/>
    <x v="1"/>
    <x v="0"/>
  </r>
  <r>
    <s v="MD02"/>
    <s v="MRP-Einzelplanung -mehrstufig-"/>
    <x v="19"/>
    <n v="4"/>
    <s v=""/>
    <x v="0"/>
    <x v="0"/>
  </r>
  <r>
    <s v="MD03"/>
    <s v="MRP-Einzelplanung -einstufig-"/>
    <x v="19"/>
    <n v="4843"/>
    <s v="DIALOG"/>
    <x v="1"/>
    <x v="0"/>
  </r>
  <r>
    <s v="MD04"/>
    <s v="Anzeigen Bestands-/Bedarfssituation"/>
    <x v="19"/>
    <n v="1948566"/>
    <s v="DIALOG"/>
    <x v="1"/>
    <x v="0"/>
  </r>
  <r>
    <s v="MD05"/>
    <s v="Einzelanzeige Dispositionsliste"/>
    <x v="19"/>
    <n v="519"/>
    <s v="DIALOG"/>
    <x v="1"/>
    <x v="0"/>
  </r>
  <r>
    <s v="MD06"/>
    <s v="Sammelanzeige Dispositionsliste"/>
    <x v="19"/>
    <n v="36"/>
    <s v=""/>
    <x v="1"/>
    <x v="0"/>
  </r>
  <r>
    <s v="MD07"/>
    <s v="Aktuelle Materialübersicht"/>
    <x v="19"/>
    <n v="78"/>
    <s v=""/>
    <x v="1"/>
    <x v="0"/>
  </r>
  <r>
    <s v="MD09"/>
    <s v="Bedarfsverursachernachweis"/>
    <x v="19"/>
    <n v="34"/>
    <s v=""/>
    <x v="1"/>
    <x v="0"/>
  </r>
  <r>
    <s v="MD11"/>
    <s v="Hinzufuegen Planauftrag"/>
    <x v="19"/>
    <n v="5170"/>
    <s v="DIALOG"/>
    <x v="1"/>
    <x v="0"/>
  </r>
  <r>
    <s v="MD12"/>
    <s v="Veraendern  Planauftrag"/>
    <x v="19"/>
    <n v="10664"/>
    <s v="DIALOG"/>
    <x v="1"/>
    <x v="0"/>
  </r>
  <r>
    <s v="MD13"/>
    <s v="Anzeigen    Planauftrag"/>
    <x v="19"/>
    <n v="921"/>
    <s v="DIALOG"/>
    <x v="1"/>
    <x v="0"/>
  </r>
  <r>
    <s v="MD14"/>
    <s v="Einzelumsetzung Planauftrag"/>
    <x v="19"/>
    <n v="34346"/>
    <s v="DIALOG"/>
    <x v="1"/>
    <x v="0"/>
  </r>
  <r>
    <s v="MD15"/>
    <s v="Sammelumsetzung Planauftrag"/>
    <x v="19"/>
    <n v="20"/>
    <s v="DIALOG"/>
    <x v="1"/>
    <x v="0"/>
  </r>
  <r>
    <s v="MD16"/>
    <s v="Sammelanzeige der Planaufträge"/>
    <x v="19"/>
    <n v="448"/>
    <s v="DIALOG"/>
    <x v="1"/>
    <x v="0"/>
  </r>
  <r>
    <s v="MD21"/>
    <s v="Anzeigen Planungsvormerkung"/>
    <x v="19"/>
    <n v="14"/>
    <s v="DIALOG"/>
    <x v="0"/>
    <x v="0"/>
  </r>
  <r>
    <s v="MD73"/>
    <s v="Anzeigen Gesamtprimärbedarf"/>
    <x v="19"/>
    <n v="18"/>
    <s v="DIALOG"/>
    <x v="1"/>
    <x v="0"/>
  </r>
  <r>
    <s v="MDBT"/>
    <s v="MRP-Planung BATCH"/>
    <x v="19"/>
    <n v="5372"/>
    <s v="DIALOG"/>
    <x v="1"/>
    <x v="0"/>
  </r>
  <r>
    <s v="MDC7"/>
    <s v="Start der MD07 über Report"/>
    <x v="19"/>
    <n v="112787"/>
    <s v="DIALOG"/>
    <x v="1"/>
    <x v="0"/>
  </r>
  <r>
    <s v="MDLD"/>
    <s v="Dispositionslistendruck"/>
    <x v="19"/>
    <n v="6"/>
    <s v="DIALOG"/>
    <x v="1"/>
    <x v="0"/>
  </r>
  <r>
    <s v="MDM4"/>
    <s v="Mail an Disponent"/>
    <x v="19"/>
    <n v="9"/>
    <s v="DIALOG"/>
    <x v="1"/>
    <x v="0"/>
  </r>
  <r>
    <s v="ME01"/>
    <s v="Orderbuch pflegen"/>
    <x v="12"/>
    <n v="9364"/>
    <s v="DIALOG"/>
    <x v="1"/>
    <x v="0"/>
  </r>
  <r>
    <s v="ME03"/>
    <s v="Orderbuch anzeigen"/>
    <x v="12"/>
    <n v="1646"/>
    <s v="DIALOG"/>
    <x v="1"/>
    <x v="0"/>
  </r>
  <r>
    <s v="ME04"/>
    <s v="Änderungen zum Orderbuch"/>
    <x v="12"/>
    <n v="33"/>
    <s v="DIALOG"/>
    <x v="1"/>
    <x v="0"/>
  </r>
  <r>
    <s v="ME05"/>
    <s v="Orderbuch generieren"/>
    <x v="12"/>
    <n v="226"/>
    <s v="DIALOG"/>
    <x v="1"/>
    <x v="0"/>
  </r>
  <r>
    <s v="ME06"/>
    <s v="Orderbuch analysieren"/>
    <x v="12"/>
    <n v="10"/>
    <s v="DIALOG"/>
    <x v="1"/>
    <x v="0"/>
  </r>
  <r>
    <s v="ME0M"/>
    <s v="Orderbuch zum Material"/>
    <x v="12"/>
    <n v="405"/>
    <s v="DIALOG"/>
    <x v="1"/>
    <x v="0"/>
  </r>
  <r>
    <s v="ME11"/>
    <s v="Infosatz hinzufügen"/>
    <x v="12"/>
    <n v="80"/>
    <s v="DIALOG"/>
    <x v="1"/>
    <x v="0"/>
  </r>
  <r>
    <s v="ME12"/>
    <s v="Infosatz ändern"/>
    <x v="12"/>
    <n v="882"/>
    <s v="DIALOG"/>
    <x v="1"/>
    <x v="0"/>
  </r>
  <r>
    <s v="ME13"/>
    <s v="Infosatz anzeigen"/>
    <x v="12"/>
    <n v="272"/>
    <s v="DIALOG"/>
    <x v="1"/>
    <x v="0"/>
  </r>
  <r>
    <s v="ME14"/>
    <s v="Änderungen zum Infosatz"/>
    <x v="12"/>
    <n v="99"/>
    <s v="DIALOG"/>
    <x v="0"/>
    <x v="0"/>
  </r>
  <r>
    <s v="ME16"/>
    <s v="Löschvorschläge Infosatz"/>
    <x v="12"/>
    <s v=""/>
    <s v=""/>
    <x v="0"/>
    <x v="9"/>
  </r>
  <r>
    <s v="ME1L"/>
    <s v="Infosätze zum Lieferanten"/>
    <x v="12"/>
    <n v="33"/>
    <s v="DIALOG"/>
    <x v="1"/>
    <x v="0"/>
  </r>
  <r>
    <s v="ME1M"/>
    <s v="Infosätze zum Material"/>
    <x v="12"/>
    <n v="1050"/>
    <s v="DIALOG"/>
    <x v="1"/>
    <x v="0"/>
  </r>
  <r>
    <s v="ME1P"/>
    <s v="Bestellpreisentwicklung"/>
    <x v="12"/>
    <n v="18"/>
    <s v="DIALOG"/>
    <x v="0"/>
    <x v="9"/>
  </r>
  <r>
    <s v="ME1X"/>
    <s v="EinkaufsverhandlBlatt zum Lieferant"/>
    <x v="12"/>
    <n v="8"/>
    <s v="DIALOG"/>
    <x v="0"/>
    <x v="9"/>
  </r>
  <r>
    <s v="ME21"/>
    <s v="Bestellung hinzufügen"/>
    <x v="12"/>
    <n v="5124"/>
    <s v="DIALOG"/>
    <x v="1"/>
    <x v="0"/>
  </r>
  <r>
    <s v="ME21N"/>
    <s v="Bestellung anlegen"/>
    <x v="12"/>
    <n v="3472436"/>
    <s v="DIALOG"/>
    <x v="1"/>
    <x v="0"/>
  </r>
  <r>
    <s v="ME22"/>
    <s v="Bestellung ändern"/>
    <x v="12"/>
    <n v="4259"/>
    <s v="DIALOG"/>
    <x v="1"/>
    <x v="0"/>
  </r>
  <r>
    <s v="ME22N"/>
    <s v="Bestellung ändern"/>
    <x v="12"/>
    <n v="3370677"/>
    <s v="DIALOG"/>
    <x v="1"/>
    <x v="0"/>
  </r>
  <r>
    <s v="ME23"/>
    <s v="Bestellung anzeigen"/>
    <x v="12"/>
    <n v="30639"/>
    <s v="DIALOG"/>
    <x v="1"/>
    <x v="0"/>
  </r>
  <r>
    <s v="ME23N"/>
    <s v="Bestellung anzeigen"/>
    <x v="12"/>
    <n v="67553431"/>
    <s v="DIALOG"/>
    <x v="1"/>
    <x v="0"/>
  </r>
  <r>
    <s v="ME24"/>
    <s v="Anhang zur Bestellung pflegen"/>
    <x v="12"/>
    <n v="290"/>
    <s v="DIALOG"/>
    <x v="1"/>
    <x v="0"/>
  </r>
  <r>
    <s v="ME25"/>
    <s v="Best. mit Bezugsquellenfind. anlegen"/>
    <x v="12"/>
    <n v="415"/>
    <s v="DIALOG"/>
    <x v="0"/>
    <x v="9"/>
  </r>
  <r>
    <s v="ME28"/>
    <s v="Bestellung freigeben"/>
    <x v="12"/>
    <n v="3654"/>
    <s v="DIALOG"/>
    <x v="0"/>
    <x v="9"/>
  </r>
  <r>
    <s v="ME2A"/>
    <s v="Bestätigungen überwachen"/>
    <x v="12"/>
    <n v="23"/>
    <s v=""/>
    <x v="0"/>
    <x v="9"/>
  </r>
  <r>
    <s v="ME2B"/>
    <s v="Bestellungen zur Bedarfsnummer"/>
    <x v="12"/>
    <n v="1524"/>
    <s v="DIALOG"/>
    <x v="1"/>
    <x v="0"/>
  </r>
  <r>
    <s v="ME2C"/>
    <s v="Bestellungen zur Warengruppe"/>
    <x v="12"/>
    <n v="18176"/>
    <s v="DIALOG"/>
    <x v="1"/>
    <x v="0"/>
  </r>
  <r>
    <s v="ME2J"/>
    <s v="Bestellungen zum Projekt"/>
    <x v="12"/>
    <n v="6681"/>
    <s v="DIALOG"/>
    <x v="1"/>
    <x v="0"/>
  </r>
  <r>
    <s v="ME2K"/>
    <s v="Bestellungen zur Kontierung"/>
    <x v="12"/>
    <n v="978671"/>
    <s v="DIALOG"/>
    <x v="1"/>
    <x v="0"/>
  </r>
  <r>
    <s v="ME2L"/>
    <s v="Bestellungen zum Lieferant"/>
    <x v="12"/>
    <n v="2986151"/>
    <s v="DIALOG"/>
    <x v="1"/>
    <x v="0"/>
  </r>
  <r>
    <s v="ME2M"/>
    <s v="Bestellungen zum Material"/>
    <x v="12"/>
    <n v="226182"/>
    <s v="DIALOG"/>
    <x v="1"/>
    <x v="0"/>
  </r>
  <r>
    <s v="ME2N"/>
    <s v="Bestellungen zur Bestellnummmer"/>
    <x v="12"/>
    <n v="185705"/>
    <s v="DIALOG"/>
    <x v="1"/>
    <x v="0"/>
  </r>
  <r>
    <s v="ME2V"/>
    <s v="WE-Vorschau"/>
    <x v="12"/>
    <n v="138"/>
    <s v=""/>
    <x v="0"/>
    <x v="9"/>
  </r>
  <r>
    <s v="ME31K"/>
    <s v="Kontrakt hinzufügen"/>
    <x v="12"/>
    <n v="196445"/>
    <s v="DIALOG"/>
    <x v="1"/>
    <x v="0"/>
  </r>
  <r>
    <s v="ME32"/>
    <s v="Rahmenvertrag ändern"/>
    <x v="12"/>
    <n v="24"/>
    <s v=""/>
    <x v="1"/>
    <x v="0"/>
  </r>
  <r>
    <s v="ME32K"/>
    <s v="Kontrakt ändern"/>
    <x v="12"/>
    <n v="727379"/>
    <s v="DIALOG"/>
    <x v="1"/>
    <x v="0"/>
  </r>
  <r>
    <s v="ME33"/>
    <s v="Rahmenvertrag anzeigen"/>
    <x v="12"/>
    <n v="9196"/>
    <s v="DIALOG"/>
    <x v="1"/>
    <x v="0"/>
  </r>
  <r>
    <s v="ME33K"/>
    <s v="Kontrakt anzeigen"/>
    <x v="12"/>
    <n v="1709688"/>
    <s v="DIALOG"/>
    <x v="1"/>
    <x v="0"/>
  </r>
  <r>
    <s v="ME33L"/>
    <s v="Lieferplan anzeigen"/>
    <x v="12"/>
    <n v="16"/>
    <s v="DIALOG"/>
    <x v="1"/>
    <x v="0"/>
  </r>
  <r>
    <s v="ME34K"/>
    <s v="Anhang zum Kontrakt pflegen"/>
    <x v="12"/>
    <n v="25"/>
    <s v="DIALOG"/>
    <x v="1"/>
    <x v="0"/>
  </r>
  <r>
    <s v="ME3B"/>
    <s v="Rahmenverträge zur Bedarfsnummer"/>
    <x v="12"/>
    <n v="32"/>
    <s v="DIALOG"/>
    <x v="1"/>
    <x v="0"/>
  </r>
  <r>
    <s v="ME3C"/>
    <s v="Rahmenverträge zur Warengruppe"/>
    <x v="12"/>
    <n v="3940"/>
    <s v="DIALOG"/>
    <x v="1"/>
    <x v="0"/>
  </r>
  <r>
    <s v="ME3J"/>
    <s v="Rahmenverträge zum Projekt"/>
    <x v="12"/>
    <n v="14"/>
    <s v="DIALOG"/>
    <x v="1"/>
    <x v="0"/>
  </r>
  <r>
    <s v="ME3K"/>
    <s v="Rahmenverträge zur Kontierung"/>
    <x v="12"/>
    <n v="3013"/>
    <s v="DIALOG"/>
    <x v="1"/>
    <x v="0"/>
  </r>
  <r>
    <s v="ME3L"/>
    <s v="Rahmenverträge zum Lieferant"/>
    <x v="12"/>
    <n v="612804"/>
    <s v="DIALOG"/>
    <x v="1"/>
    <x v="0"/>
  </r>
  <r>
    <s v="ME3M"/>
    <s v="Rahmenverträge zum Material"/>
    <x v="12"/>
    <n v="327843"/>
    <s v="DIALOG"/>
    <x v="1"/>
    <x v="0"/>
  </r>
  <r>
    <s v="ME3N"/>
    <s v="Rahmenverträge zur Vertragsnummer"/>
    <x v="12"/>
    <n v="8607"/>
    <s v="DIALOG"/>
    <x v="1"/>
    <x v="0"/>
  </r>
  <r>
    <s v="ME41"/>
    <s v="Anfrage anlegen"/>
    <x v="12"/>
    <n v="858786"/>
    <s v="DIALOG"/>
    <x v="1"/>
    <x v="0"/>
  </r>
  <r>
    <s v="ME42"/>
    <s v="Anfrage ändern"/>
    <x v="12"/>
    <n v="237622"/>
    <s v="DIALOG"/>
    <x v="1"/>
    <x v="0"/>
  </r>
  <r>
    <s v="ME43"/>
    <s v="Anfrage anzeigen"/>
    <x v="12"/>
    <n v="209055"/>
    <s v="DIALOG"/>
    <x v="1"/>
    <x v="0"/>
  </r>
  <r>
    <s v="ME44"/>
    <s v="Anhang zur Anfrage pflegen"/>
    <x v="12"/>
    <n v="26"/>
    <s v=""/>
    <x v="0"/>
    <x v="9"/>
  </r>
  <r>
    <s v="ME47"/>
    <s v="Angebot erfassen"/>
    <x v="12"/>
    <n v="140508"/>
    <s v="DIALOG"/>
    <x v="1"/>
    <x v="0"/>
  </r>
  <r>
    <s v="ME48"/>
    <s v="Angebot anzeigen"/>
    <x v="12"/>
    <n v="24462"/>
    <s v="DIALOG"/>
    <x v="1"/>
    <x v="0"/>
  </r>
  <r>
    <s v="ME49"/>
    <s v="Angebotspreisspiegel"/>
    <x v="12"/>
    <n v="46234"/>
    <s v="DIALOG"/>
    <x v="1"/>
    <x v="0"/>
  </r>
  <r>
    <s v="ME4B"/>
    <s v="Anfragen zur Bedarfsnummer"/>
    <x v="12"/>
    <s v=""/>
    <s v=""/>
    <x v="0"/>
    <x v="9"/>
  </r>
  <r>
    <s v="ME4C"/>
    <s v="Anfragen zur Warengruppe"/>
    <x v="12"/>
    <n v="30"/>
    <s v="DIALOG"/>
    <x v="1"/>
    <x v="0"/>
  </r>
  <r>
    <s v="ME4L"/>
    <s v="Anfragen zum Lieferanten"/>
    <x v="12"/>
    <n v="87433"/>
    <s v="DIALOG"/>
    <x v="1"/>
    <x v="0"/>
  </r>
  <r>
    <s v="ME4M"/>
    <s v="Anfragen zum Material"/>
    <x v="12"/>
    <n v="35121"/>
    <s v="DIALOG"/>
    <x v="1"/>
    <x v="0"/>
  </r>
  <r>
    <s v="ME4N"/>
    <s v="Anfragen zur Anfragenummer"/>
    <x v="12"/>
    <n v="3"/>
    <s v="DIALOG"/>
    <x v="1"/>
    <x v="0"/>
  </r>
  <r>
    <s v="ME51"/>
    <s v="Bestellanforderung hinzufügen"/>
    <x v="12"/>
    <n v="1341"/>
    <s v="DIALOG"/>
    <x v="1"/>
    <x v="0"/>
  </r>
  <r>
    <s v="ME51N"/>
    <s v="Bestellanforderung anlegen"/>
    <x v="12"/>
    <n v="333186"/>
    <s v="DIALOG"/>
    <x v="1"/>
    <x v="0"/>
  </r>
  <r>
    <s v="ME52"/>
    <s v="Bestellanforderung ändern"/>
    <x v="12"/>
    <n v="13291"/>
    <s v="DIALOG"/>
    <x v="1"/>
    <x v="0"/>
  </r>
  <r>
    <s v="ME52N"/>
    <s v="Bestellanforderung ändern"/>
    <x v="12"/>
    <n v="155467"/>
    <s v="DIALOG"/>
    <x v="1"/>
    <x v="0"/>
  </r>
  <r>
    <s v="ME53"/>
    <s v="Bestellanforderung anzeigen"/>
    <x v="12"/>
    <n v="18930"/>
    <s v="DIALOG"/>
    <x v="1"/>
    <x v="0"/>
  </r>
  <r>
    <s v="ME53N"/>
    <s v="Bestellanforderung anzeigen"/>
    <x v="12"/>
    <n v="1423659"/>
    <s v="DIALOG"/>
    <x v="1"/>
    <x v="0"/>
  </r>
  <r>
    <s v="ME54"/>
    <s v="Bestellanforderung freigeben"/>
    <x v="12"/>
    <n v="53"/>
    <s v="DIALOG"/>
    <x v="1"/>
    <x v="0"/>
  </r>
  <r>
    <s v="ME54N"/>
    <s v="Bestellanforderung freigeben"/>
    <x v="12"/>
    <n v="3170"/>
    <s v="DIALOG"/>
    <x v="1"/>
    <x v="0"/>
  </r>
  <r>
    <s v="ME55"/>
    <s v="Sammelfreigabe Bestellanforderungen"/>
    <x v="12"/>
    <n v="45"/>
    <s v="DIALOG"/>
    <x v="1"/>
    <x v="0"/>
  </r>
  <r>
    <s v="ME56"/>
    <s v="Bezugsquelle zu Bestellanf. zuordnen"/>
    <x v="12"/>
    <n v="509"/>
    <s v="DIALOG"/>
    <x v="1"/>
    <x v="0"/>
  </r>
  <r>
    <s v="ME57"/>
    <s v="Bestellanf. zuordnen und bearbeiten"/>
    <x v="12"/>
    <n v="38638"/>
    <s v="DIALOG"/>
    <x v="1"/>
    <x v="0"/>
  </r>
  <r>
    <s v="ME58"/>
    <s v="Zugeordnete Bestellanf. bestellen"/>
    <x v="12"/>
    <n v="77874"/>
    <s v="DIALOG"/>
    <x v="1"/>
    <x v="0"/>
  </r>
  <r>
    <s v="ME59"/>
    <s v="Automatische Bestellerzeugung"/>
    <x v="12"/>
    <n v="3574"/>
    <s v="DIALOG"/>
    <x v="1"/>
    <x v="0"/>
  </r>
  <r>
    <s v="ME59N"/>
    <s v="Automatische Bestellerzeugung"/>
    <x v="12"/>
    <n v="12066"/>
    <s v="DIALOG"/>
    <x v="1"/>
    <x v="0"/>
  </r>
  <r>
    <s v="ME5A"/>
    <s v="Listanzeige Bestellanforderungen"/>
    <x v="12"/>
    <n v="1898453"/>
    <s v="DIALOG"/>
    <x v="1"/>
    <x v="0"/>
  </r>
  <r>
    <s v="ME5F"/>
    <s v="Freigabeerinnerung Bestellanford."/>
    <x v="12"/>
    <s v=""/>
    <s v=""/>
    <x v="0"/>
    <x v="9"/>
  </r>
  <r>
    <s v="ME5J"/>
    <s v="Bestellanforderungen zum Projekt"/>
    <x v="12"/>
    <n v="127"/>
    <s v="DIALOG"/>
    <x v="1"/>
    <x v="0"/>
  </r>
  <r>
    <s v="ME5K"/>
    <s v="Bestellanforderungen zur Kontierung"/>
    <x v="12"/>
    <n v="3823"/>
    <s v="DIALOG"/>
    <x v="1"/>
    <x v="0"/>
  </r>
  <r>
    <s v="ME5R"/>
    <s v="Archivierte Bestellanforderungen"/>
    <x v="12"/>
    <n v="7"/>
    <s v="DIALOG"/>
    <x v="0"/>
    <x v="9"/>
  </r>
  <r>
    <s v="ME5W"/>
    <s v="Wiedervorlage Bestellanforderungen"/>
    <x v="12"/>
    <n v="50"/>
    <s v="DIALOG"/>
    <x v="1"/>
    <x v="0"/>
  </r>
  <r>
    <s v="ME62"/>
    <s v="Anzeigen Lieferantenbeurteilung"/>
    <x v="12"/>
    <s v=""/>
    <s v=""/>
    <x v="0"/>
    <x v="9"/>
  </r>
  <r>
    <s v="ME63"/>
    <s v="Beurteilung automat. Teilkriterien"/>
    <x v="12"/>
    <n v="5"/>
    <s v=""/>
    <x v="0"/>
    <x v="9"/>
  </r>
  <r>
    <s v="ME80"/>
    <s v="Einkaufsreporting"/>
    <x v="12"/>
    <n v="60"/>
    <s v="DIALOG"/>
    <x v="1"/>
    <x v="0"/>
  </r>
  <r>
    <s v="ME80AN"/>
    <s v="Allgemeine Auswertungen (A)"/>
    <x v="12"/>
    <n v="24"/>
    <s v=""/>
    <x v="0"/>
    <x v="9"/>
  </r>
  <r>
    <s v="ME80FN"/>
    <s v="Allgemeine Auswertungen (F)"/>
    <x v="12"/>
    <n v="146143"/>
    <s v="DIALOG"/>
    <x v="1"/>
    <x v="0"/>
  </r>
  <r>
    <s v="ME80RN"/>
    <s v="Allgemeine Auswertungen (L,K)"/>
    <x v="12"/>
    <n v="303"/>
    <s v="DIALOG"/>
    <x v="1"/>
    <x v="0"/>
  </r>
  <r>
    <s v="ME81"/>
    <s v="Bestellwertanalyse"/>
    <x v="12"/>
    <n v="6"/>
    <s v="DIALOG"/>
    <x v="0"/>
    <x v="9"/>
  </r>
  <r>
    <s v="ME81N"/>
    <s v="Bestellwertanalyse"/>
    <x v="12"/>
    <n v="173"/>
    <s v="DIALOG"/>
    <x v="1"/>
    <x v="0"/>
  </r>
  <r>
    <s v="ME82"/>
    <s v="Archivierte Einkaufsbelege"/>
    <x v="12"/>
    <n v="2"/>
    <s v="DIALOG"/>
    <x v="1"/>
    <x v="0"/>
  </r>
  <r>
    <s v="ME91F"/>
    <s v="Bestellungen mahnen und erinnern"/>
    <x v="12"/>
    <n v="25611"/>
    <s v="DIALOG"/>
    <x v="1"/>
    <x v="0"/>
  </r>
  <r>
    <s v="ME92F"/>
    <s v="Auftragsbestätigung überwachen"/>
    <x v="12"/>
    <n v="2"/>
    <s v="DIALOG"/>
    <x v="1"/>
    <x v="0"/>
  </r>
  <r>
    <s v="ME9A"/>
    <s v="Nachrichtenausgabe Anfragen"/>
    <x v="12"/>
    <n v="13"/>
    <s v="DIALOG"/>
    <x v="0"/>
    <x v="9"/>
  </r>
  <r>
    <s v="ME9F"/>
    <s v="Nachrichtenausgabe Bestellungen"/>
    <x v="12"/>
    <n v="296"/>
    <s v="DIALOG"/>
    <x v="0"/>
    <x v="9"/>
  </r>
  <r>
    <s v="ME9K"/>
    <s v="Nachrichtenausgabe Kontrakte"/>
    <x v="12"/>
    <n v="2"/>
    <s v="DIALOG"/>
    <x v="0"/>
    <x v="9"/>
  </r>
  <r>
    <s v="MEAN"/>
    <s v="Anlieferungsanschriften"/>
    <x v="12"/>
    <n v="902"/>
    <s v="DIALOG"/>
    <x v="0"/>
    <x v="9"/>
  </r>
  <r>
    <s v="MELB"/>
    <s v="Einkaufsvorgänge zur Bedarfsnummer"/>
    <x v="12"/>
    <n v="83655"/>
    <s v="DIALOG"/>
    <x v="1"/>
    <x v="0"/>
  </r>
  <r>
    <s v="MEMASSCONTRACT"/>
    <s v="Massenänderung der Kontrakte"/>
    <x v="12"/>
    <n v="370"/>
    <s v="DIALOG"/>
    <x v="1"/>
    <x v="0"/>
  </r>
  <r>
    <s v="MEQ1"/>
    <m/>
    <x v="12"/>
    <s v=""/>
    <s v=""/>
    <x v="1"/>
    <x v="0"/>
  </r>
  <r>
    <s v="MEQ3"/>
    <s v="Quotierung anzeigen"/>
    <x v="12"/>
    <n v="1"/>
    <s v="DIALOG"/>
    <x v="1"/>
    <x v="0"/>
  </r>
  <r>
    <s v="MI01"/>
    <s v="Inventurbeleg anlegen"/>
    <x v="12"/>
    <n v="3053"/>
    <s v="DIALOG"/>
    <x v="1"/>
    <x v="0"/>
  </r>
  <r>
    <s v="MI02"/>
    <s v="Inventurbeleg ändern"/>
    <x v="12"/>
    <n v="19432"/>
    <s v="DIALOG"/>
    <x v="1"/>
    <x v="0"/>
  </r>
  <r>
    <s v="MI03"/>
    <s v="Inventurbeleg anzeigen"/>
    <x v="12"/>
    <n v="1645"/>
    <s v="DIALOG"/>
    <x v="1"/>
    <x v="0"/>
  </r>
  <r>
    <s v="MI04"/>
    <s v="Inventurzählung erfassen mit Beleg"/>
    <x v="12"/>
    <n v="23249"/>
    <s v="DIALOG"/>
    <x v="1"/>
    <x v="0"/>
  </r>
  <r>
    <s v="MI05"/>
    <s v="Inventurzählung ändern"/>
    <x v="12"/>
    <n v="2417"/>
    <s v="DIALOG"/>
    <x v="1"/>
    <x v="0"/>
  </r>
  <r>
    <s v="MI06"/>
    <s v="Inventurzählung anzeigen"/>
    <x v="12"/>
    <n v="133"/>
    <s v="DIALOG"/>
    <x v="1"/>
    <x v="0"/>
  </r>
  <r>
    <s v="MI07"/>
    <s v="Differenzenliste bearbeiten"/>
    <x v="12"/>
    <n v="13469"/>
    <s v="DIALOG"/>
    <x v="1"/>
    <x v="0"/>
  </r>
  <r>
    <s v="MI11"/>
    <s v="Inventurbeleg nachzählen"/>
    <x v="12"/>
    <n v="4980"/>
    <s v="DIALOG"/>
    <x v="1"/>
    <x v="0"/>
  </r>
  <r>
    <s v="MI12"/>
    <s v="Änderungen anzeigen"/>
    <x v="12"/>
    <n v="72"/>
    <s v="DIALOG"/>
    <x v="1"/>
    <x v="0"/>
  </r>
  <r>
    <s v="MI20"/>
    <s v="Differenzenliste drucken"/>
    <x v="12"/>
    <n v="34927"/>
    <s v="DIALOG"/>
    <x v="1"/>
    <x v="0"/>
  </r>
  <r>
    <s v="MI21"/>
    <s v="Inventurbeleg drucken"/>
    <x v="12"/>
    <n v="22191"/>
    <s v="DIALOG"/>
    <x v="1"/>
    <x v="0"/>
  </r>
  <r>
    <s v="MI22"/>
    <s v="Inventurbelege zum Material anzeigen"/>
    <x v="12"/>
    <n v="486"/>
    <s v="DIALOG"/>
    <x v="1"/>
    <x v="0"/>
  </r>
  <r>
    <s v="MI23"/>
    <s v="Inventurdaten zum Material anzeigen"/>
    <x v="12"/>
    <n v="119"/>
    <s v="DIALOG"/>
    <x v="1"/>
    <x v="0"/>
  </r>
  <r>
    <s v="MI24"/>
    <s v="Inventurliste"/>
    <x v="12"/>
    <n v="43378"/>
    <s v="DIALOG"/>
    <x v="1"/>
    <x v="0"/>
  </r>
  <r>
    <s v="MI31"/>
    <s v="Batch-Input: InvBeleg anlegen"/>
    <x v="12"/>
    <n v="17741"/>
    <s v="DIALOG"/>
    <x v="1"/>
    <x v="0"/>
  </r>
  <r>
    <s v="MI32"/>
    <s v="Batch-Input: Material sperren"/>
    <x v="12"/>
    <s v=""/>
    <s v=""/>
    <x v="1"/>
    <x v="0"/>
  </r>
  <r>
    <s v="MI33"/>
    <s v="Batch-Input: Buchbestand fixieren"/>
    <x v="12"/>
    <n v="2"/>
    <s v=""/>
    <x v="1"/>
    <x v="0"/>
  </r>
  <r>
    <s v="MI34"/>
    <s v="Batch-Input: Zählung erfassen"/>
    <x v="12"/>
    <s v=""/>
    <s v=""/>
    <x v="0"/>
    <x v="9"/>
  </r>
  <r>
    <s v="MI35"/>
    <s v="Batch-Input: Nullzählung buchen"/>
    <x v="12"/>
    <n v="2"/>
    <s v="DIALOG"/>
    <x v="0"/>
    <x v="9"/>
  </r>
  <r>
    <s v="MI39"/>
    <s v="Batch-Input: Beleg und Zählung"/>
    <x v="12"/>
    <n v="8"/>
    <s v=""/>
    <x v="1"/>
    <x v="0"/>
  </r>
  <r>
    <s v="MIAL"/>
    <s v="Inventurbelege Archiv lesen"/>
    <x v="12"/>
    <n v="4"/>
    <s v=""/>
    <x v="1"/>
    <x v="0"/>
  </r>
  <r>
    <s v="MIDO"/>
    <s v="Inventurübersicht"/>
    <x v="12"/>
    <n v="30310"/>
    <s v="DIALOG"/>
    <x v="1"/>
    <x v="0"/>
  </r>
  <r>
    <s v="MIGO"/>
    <s v="Warenbewegung"/>
    <x v="12"/>
    <n v="4408458"/>
    <s v="DIALOG"/>
    <x v="1"/>
    <x v="0"/>
  </r>
  <r>
    <s v="MIGO_GI"/>
    <s v="Warenbewegung"/>
    <x v="12"/>
    <n v="9063"/>
    <s v="DIALOG"/>
    <x v="1"/>
    <x v="0"/>
  </r>
  <r>
    <s v="MIGO_GR"/>
    <s v="Warenbewegung"/>
    <x v="12"/>
    <n v="17491"/>
    <s v="DIALOG"/>
    <x v="1"/>
    <x v="0"/>
  </r>
  <r>
    <s v="MIR4"/>
    <s v="Aufruf der MIRO - Status Ändern"/>
    <x v="12"/>
    <n v="5105405"/>
    <s v="DIALOG"/>
    <x v="1"/>
    <x v="0"/>
  </r>
  <r>
    <s v="MIR5"/>
    <s v="Liste Rechnungsbelege anzeigen"/>
    <x v="12"/>
    <n v="2"/>
    <s v=""/>
    <x v="1"/>
    <x v="0"/>
  </r>
  <r>
    <s v="MIR6"/>
    <s v="Übersicht Rechnungen"/>
    <x v="12"/>
    <s v=""/>
    <s v=""/>
    <x v="1"/>
    <x v="0"/>
  </r>
  <r>
    <s v="MIR7"/>
    <s v="Eingangsrechnung vorerfassen"/>
    <x v="12"/>
    <n v="3217"/>
    <s v="DIALOG"/>
    <x v="1"/>
    <x v="0"/>
  </r>
  <r>
    <s v="MIRO"/>
    <s v="Eingangsrechnung erfassen"/>
    <x v="12"/>
    <n v="4123471"/>
    <s v="DIALOG"/>
    <x v="1"/>
    <x v="0"/>
  </r>
  <r>
    <s v="MK01"/>
    <s v="Anlegen Kreditor (Einkauf)"/>
    <x v="1"/>
    <n v="233"/>
    <s v="DIALOG"/>
    <x v="1"/>
    <x v="0"/>
  </r>
  <r>
    <s v="MK02"/>
    <s v="Ändern Kreditor (Einkauf)"/>
    <x v="1"/>
    <n v="15735"/>
    <s v="DIALOG"/>
    <x v="1"/>
    <x v="0"/>
  </r>
  <r>
    <s v="MK03"/>
    <s v="Anzeigen Kreditor (Einkauf)"/>
    <x v="1"/>
    <n v="176823"/>
    <s v="DIALOG"/>
    <x v="1"/>
    <x v="0"/>
  </r>
  <r>
    <s v="MK04"/>
    <s v="Änderungen Kreditor (Einkauf)"/>
    <x v="1"/>
    <n v="1754"/>
    <s v="DIALOG"/>
    <x v="1"/>
    <x v="0"/>
  </r>
  <r>
    <s v="MK05"/>
    <s v="Sperren Kreditor (Einkauf)"/>
    <x v="1"/>
    <s v=""/>
    <s v=""/>
    <x v="0"/>
    <x v="21"/>
  </r>
  <r>
    <s v="MK12"/>
    <s v="Ändern Kreditor (Einkauf) geplant"/>
    <x v="1"/>
    <n v="18"/>
    <s v=""/>
    <x v="0"/>
    <x v="21"/>
  </r>
  <r>
    <s v="MK14"/>
    <s v="Geplante Änderung Kreditor (Einkauf)"/>
    <x v="1"/>
    <n v="3"/>
    <s v=""/>
    <x v="0"/>
    <x v="21"/>
  </r>
  <r>
    <s v="MK19"/>
    <s v="Anzeigen Kreditor (Einkauf) Zukunft"/>
    <x v="1"/>
    <n v="5"/>
    <s v=""/>
    <x v="1"/>
    <x v="0"/>
  </r>
  <r>
    <s v="MKVG"/>
    <s v="Abrechnungs- und Konditionsgruppen"/>
    <x v="12"/>
    <n v="5"/>
    <s v=""/>
    <x v="0"/>
    <x v="59"/>
  </r>
  <r>
    <s v="MKVZ"/>
    <s v="Lieferantenverzeichnis Einkauf"/>
    <x v="12"/>
    <n v="1834"/>
    <s v="DIALOG"/>
    <x v="1"/>
    <x v="0"/>
  </r>
  <r>
    <s v="ML82"/>
    <s v="Leistungserfassung anzeigen"/>
    <x v="12"/>
    <s v=""/>
    <s v=""/>
    <x v="0"/>
    <x v="9"/>
  </r>
  <r>
    <s v="MM01"/>
    <s v="Material &amp; anlegen"/>
    <x v="1"/>
    <n v="39882"/>
    <s v="DIALOG"/>
    <x v="1"/>
    <x v="0"/>
  </r>
  <r>
    <s v="MM02"/>
    <s v="Material &amp; ändern"/>
    <x v="1"/>
    <n v="217632"/>
    <s v="DIALOG"/>
    <x v="1"/>
    <x v="0"/>
  </r>
  <r>
    <s v="MM03"/>
    <s v="Material &amp; anzeigen"/>
    <x v="1"/>
    <n v="430249"/>
    <s v="DIALOG"/>
    <x v="1"/>
    <x v="0"/>
  </r>
  <r>
    <s v="MM04"/>
    <s v="Änderungsbelege Material anzeigen"/>
    <x v="1"/>
    <n v="4605"/>
    <s v="DIALOG"/>
    <x v="1"/>
    <x v="0"/>
  </r>
  <r>
    <s v="MM06"/>
    <s v="Material zum Löschen vormerken"/>
    <x v="1"/>
    <n v="7464"/>
    <s v="DIALOG"/>
    <x v="1"/>
    <x v="0"/>
  </r>
  <r>
    <s v="MM11"/>
    <s v="Material &amp; geplant anlegen"/>
    <x v="1"/>
    <s v=""/>
    <s v=""/>
    <x v="0"/>
    <x v="21"/>
  </r>
  <r>
    <s v="MM13"/>
    <s v="Aktivierung von geplanten Änderungen"/>
    <x v="1"/>
    <n v="3"/>
    <s v="DIALOG"/>
    <x v="0"/>
    <x v="21"/>
  </r>
  <r>
    <s v="MM14"/>
    <s v="Anzeigen der geplanten Änderungen"/>
    <x v="1"/>
    <n v="17"/>
    <s v="DIALOG"/>
    <x v="1"/>
    <x v="0"/>
  </r>
  <r>
    <s v="MM17"/>
    <s v="Massenpflege Materialstamm Industrie"/>
    <x v="1"/>
    <s v=""/>
    <s v=""/>
    <x v="0"/>
    <x v="21"/>
  </r>
  <r>
    <s v="MM19"/>
    <s v="Material &amp; zum Stichtag anzeigen"/>
    <x v="1"/>
    <n v="464"/>
    <s v="DIALOG"/>
    <x v="1"/>
    <x v="0"/>
  </r>
  <r>
    <s v="MM50"/>
    <s v="Liste erweiterbarer Materialien"/>
    <x v="1"/>
    <n v="248"/>
    <s v="DIALOG"/>
    <x v="1"/>
    <x v="0"/>
  </r>
  <r>
    <s v="MM60"/>
    <s v="Materialverzeichnis"/>
    <x v="1"/>
    <n v="4174"/>
    <s v="DIALOG"/>
    <x v="1"/>
    <x v="0"/>
  </r>
  <r>
    <s v="MM72"/>
    <s v="Anzeigen Archiv Material"/>
    <x v="1"/>
    <n v="1"/>
    <s v=""/>
    <x v="0"/>
    <x v="21"/>
  </r>
  <r>
    <s v="MM75"/>
    <s v="Anzeigen Archiv Materialsonderbest."/>
    <x v="1"/>
    <n v="2"/>
    <s v=""/>
    <x v="0"/>
    <x v="21"/>
  </r>
  <r>
    <s v="MM90"/>
    <s v="Anwend.log Mat.stamm ALE auswerten"/>
    <x v="1"/>
    <s v=""/>
    <s v=""/>
    <x v="0"/>
    <x v="21"/>
  </r>
  <r>
    <s v="MMAM"/>
    <s v="Materialart ändern"/>
    <x v="1"/>
    <n v="18"/>
    <s v=""/>
    <x v="0"/>
    <x v="21"/>
  </r>
  <r>
    <s v="MMBE"/>
    <s v="Bestandsübersicht"/>
    <x v="1"/>
    <n v="330433"/>
    <s v="DIALOG"/>
    <x v="1"/>
    <x v="0"/>
  </r>
  <r>
    <s v="MMD3"/>
    <s v="Dispositionsprofil anzeigen"/>
    <x v="1"/>
    <n v="2"/>
    <s v=""/>
    <x v="1"/>
    <x v="0"/>
  </r>
  <r>
    <s v="MMI1"/>
    <s v="Hilfs-/Betriebsstoff &amp; anlegen"/>
    <x v="1"/>
    <s v=""/>
    <s v=""/>
    <x v="0"/>
    <x v="21"/>
  </r>
  <r>
    <s v="MMN1"/>
    <s v="Nichtlagermaterial &amp; anlegen"/>
    <x v="1"/>
    <s v=""/>
    <s v=""/>
    <x v="0"/>
    <x v="21"/>
  </r>
  <r>
    <s v="MMNR"/>
    <s v="Nummernkreise Materialstamm"/>
    <x v="1"/>
    <n v="672"/>
    <s v="DIALOG"/>
    <x v="0"/>
    <x v="0"/>
  </r>
  <r>
    <s v="MMP1"/>
    <s v="Instandhaltung-Baugruppe &amp; anlegen"/>
    <x v="1"/>
    <n v="29"/>
    <s v=""/>
    <x v="0"/>
    <x v="21"/>
  </r>
  <r>
    <s v="MMPV"/>
    <s v="Perioden verschieben"/>
    <x v="1"/>
    <n v="320"/>
    <s v="DIALOG"/>
    <x v="1"/>
    <x v="0"/>
  </r>
  <r>
    <s v="MMRV"/>
    <s v="Rückbuchen in Vorperiode erlauben"/>
    <x v="1"/>
    <n v="97"/>
    <s v="DIALOG"/>
    <x v="1"/>
    <x v="0"/>
  </r>
  <r>
    <s v="MMSC"/>
    <s v="Sammelerfassung Lagerorte"/>
    <x v="1"/>
    <n v="1205"/>
    <s v="DIALOG"/>
    <x v="1"/>
    <x v="0"/>
  </r>
  <r>
    <s v="MN03"/>
    <s v="Nachricht anzeigen: Anfrage"/>
    <x v="12"/>
    <n v="42"/>
    <s v=""/>
    <x v="0"/>
    <x v="9"/>
  </r>
  <r>
    <s v="MN04"/>
    <s v="Nachricht anlegen: Bestellung"/>
    <x v="12"/>
    <n v="245"/>
    <s v=""/>
    <x v="1"/>
    <x v="0"/>
  </r>
  <r>
    <s v="MN05"/>
    <s v="Nachricht ändern: Bestellung"/>
    <x v="12"/>
    <n v="56721"/>
    <s v="DIALOG"/>
    <x v="1"/>
    <x v="0"/>
  </r>
  <r>
    <s v="MN06"/>
    <s v="Nachricht anzeigen: Bestellung"/>
    <x v="12"/>
    <n v="356"/>
    <s v="DIALOG"/>
    <x v="1"/>
    <x v="0"/>
  </r>
  <r>
    <s v="MN07"/>
    <s v="Nachricht anlegen: Rahmenvertrag"/>
    <x v="12"/>
    <s v=""/>
    <s v=""/>
    <x v="0"/>
    <x v="9"/>
  </r>
  <r>
    <s v="MN09"/>
    <s v="Nachricht anzeigen: Rahmenvertrag"/>
    <x v="12"/>
    <n v="5"/>
    <s v=""/>
    <x v="0"/>
    <x v="9"/>
  </r>
  <r>
    <s v="MP30"/>
    <s v="Durchführen Materialprognose"/>
    <x v="19"/>
    <n v="107"/>
    <s v="DIALOG"/>
    <x v="1"/>
    <x v="0"/>
  </r>
  <r>
    <s v="MP33"/>
    <s v="Nachbereitung Materialprognose"/>
    <x v="19"/>
    <n v="44"/>
    <s v="DIALOG"/>
    <x v="1"/>
    <x v="0"/>
  </r>
  <r>
    <s v="MP83"/>
    <s v="Prognoseprofil anzeigen"/>
    <x v="1"/>
    <n v="20"/>
    <s v="DIALOG"/>
    <x v="1"/>
    <x v="0"/>
  </r>
  <r>
    <s v="MR02"/>
    <s v="Bearbeitung gesperrter Rechnungen"/>
    <x v="12"/>
    <n v="6"/>
    <s v="DIALOG"/>
    <x v="1"/>
    <x v="0"/>
  </r>
  <r>
    <s v="MR03"/>
    <s v="Anzeige Rechnungsprüfungsbeleg"/>
    <x v="12"/>
    <n v="176"/>
    <s v="DIALOG"/>
    <x v="1"/>
    <x v="0"/>
  </r>
  <r>
    <s v="MR08"/>
    <s v="Rechnungsbeleg stornieren"/>
    <x v="12"/>
    <n v="209"/>
    <s v="DIALOG"/>
    <x v="1"/>
    <x v="0"/>
  </r>
  <r>
    <s v="MR11"/>
    <s v="WE/RE-Kontenpflege"/>
    <x v="23"/>
    <n v="220"/>
    <s v="DIALOG"/>
    <x v="1"/>
    <x v="0"/>
  </r>
  <r>
    <s v="MR21"/>
    <s v="Preisänderung"/>
    <x v="12"/>
    <n v="1374"/>
    <s v="DIALOG"/>
    <x v="1"/>
    <x v="0"/>
  </r>
  <r>
    <s v="MR22"/>
    <s v="Materialbe-/entlastung"/>
    <x v="12"/>
    <n v="1096"/>
    <s v="DIALOG"/>
    <x v="1"/>
    <x v="0"/>
  </r>
  <r>
    <s v="MR43"/>
    <s v="Vorerfaßte Rechnung anzeigen"/>
    <x v="12"/>
    <s v=""/>
    <s v=""/>
    <x v="1"/>
    <x v="0"/>
  </r>
  <r>
    <s v="MR51"/>
    <s v="Material Einzelposten"/>
    <x v="12"/>
    <n v="3098"/>
    <s v="DIALOG"/>
    <x v="1"/>
    <x v="0"/>
  </r>
  <r>
    <s v="MR8M"/>
    <s v="Storno Rechnungsbeleg"/>
    <x v="12"/>
    <n v="96289"/>
    <s v="DIALOG"/>
    <x v="1"/>
    <x v="0"/>
  </r>
  <r>
    <s v="MRBR"/>
    <s v="Gesperrte Rechnungen freigeben"/>
    <x v="12"/>
    <n v="1011890"/>
    <s v="DIALOG"/>
    <x v="1"/>
    <x v="0"/>
  </r>
  <r>
    <s v="MRHR"/>
    <s v="Rechnung hinzufügen"/>
    <x v="12"/>
    <n v="3"/>
    <s v="DIALOG"/>
    <x v="1"/>
    <x v="0"/>
  </r>
  <r>
    <s v="MRIS"/>
    <s v="Rechnungsplan abrechnen"/>
    <x v="12"/>
    <n v="1636"/>
    <s v="DIALOG"/>
    <x v="1"/>
    <x v="0"/>
  </r>
  <r>
    <s v="MRN0"/>
    <s v="Niederstwertermittlung: Marktpreise"/>
    <x v="12"/>
    <n v="372"/>
    <s v="DIALOG"/>
    <x v="1"/>
    <x v="0"/>
  </r>
  <r>
    <s v="MRN8"/>
    <s v="Niederstwert: Preisabweichungen"/>
    <x v="12"/>
    <n v="10"/>
    <s v=""/>
    <x v="0"/>
    <x v="9"/>
  </r>
  <r>
    <s v="MRN9"/>
    <s v="Bilanzwerte pro Konto"/>
    <x v="12"/>
    <n v="6"/>
    <s v=""/>
    <x v="0"/>
    <x v="9"/>
  </r>
  <r>
    <s v="MSC3N"/>
    <s v="Charge anzeigen"/>
    <x v="1"/>
    <n v="6"/>
    <s v="DIALOG"/>
    <x v="1"/>
    <x v="0"/>
  </r>
  <r>
    <s v="nicht digital"/>
    <s v="keine digitale Erfassung"/>
    <x v="27"/>
    <s v=""/>
    <s v=""/>
    <x v="0"/>
    <x v="0"/>
  </r>
  <r>
    <s v="O7E4"/>
    <s v="Erfassungsmasken Vorerfassung"/>
    <x v="30"/>
    <n v="52"/>
    <s v="DIALOG"/>
    <x v="0"/>
    <x v="0"/>
  </r>
  <r>
    <s v="O7E6"/>
    <s v="Erf.masken Schnellerf. Sachkontopos."/>
    <x v="30"/>
    <n v="187"/>
    <s v="DIALOG"/>
    <x v="0"/>
    <x v="0"/>
  </r>
  <r>
    <s v="O7F6"/>
    <s v="Feldauswahl Postenanzeige Sortieren"/>
    <x v="30"/>
    <s v=""/>
    <s v=""/>
    <x v="0"/>
    <x v="1"/>
  </r>
  <r>
    <s v="O7F8"/>
    <s v="Feldauswahl Postenanzeige Zus.felder"/>
    <x v="30"/>
    <s v=""/>
    <s v=""/>
    <x v="0"/>
    <x v="1"/>
  </r>
  <r>
    <s v="O7R3"/>
    <s v="Sonderfelder Postenanzeige"/>
    <x v="30"/>
    <s v=""/>
    <s v=""/>
    <x v="0"/>
    <x v="1"/>
  </r>
  <r>
    <s v="O7Z2"/>
    <s v="Zeilenaufbau Beleg buchen"/>
    <x v="30"/>
    <n v="42"/>
    <s v="DIALOG"/>
    <x v="0"/>
    <x v="0"/>
  </r>
  <r>
    <s v="OA02"/>
    <s v="Substitution Massenänderung Anlagen"/>
    <x v="11"/>
    <n v="5318"/>
    <s v="DIALOG"/>
    <x v="0"/>
    <x v="0"/>
  </r>
  <r>
    <s v="OA08"/>
    <s v="FI-AA: Ländertabelle pflegen"/>
    <x v="11"/>
    <n v="24"/>
    <s v="DIALOG"/>
    <x v="0"/>
    <x v="0"/>
  </r>
  <r>
    <s v="OAA3"/>
    <s v="SAP ArchiveLink Protokolle"/>
    <x v="5"/>
    <n v="16"/>
    <s v="DIALOG"/>
    <x v="0"/>
    <x v="0"/>
  </r>
  <r>
    <s v="OAAQ"/>
    <s v="FI-AA Jahresabschluss zurücknehmen"/>
    <x v="11"/>
    <n v="310"/>
    <s v="DIALOG"/>
    <x v="0"/>
    <x v="0"/>
  </r>
  <r>
    <s v="OAAR"/>
    <s v="C AM Bereichsweiser Jahresabschluss"/>
    <x v="11"/>
    <n v="50"/>
    <s v="DIALOG"/>
    <x v="0"/>
    <x v="0"/>
  </r>
  <r>
    <s v="OABD"/>
    <s v="Bewertungsbereiche/Parameterübern."/>
    <x v="11"/>
    <s v=""/>
    <s v=""/>
    <x v="0"/>
    <x v="1"/>
  </r>
  <r>
    <s v="OABM"/>
    <s v="Bewertungsbereiche/Rücklagenübertr."/>
    <x v="11"/>
    <n v="14"/>
    <s v=""/>
    <x v="0"/>
    <x v="0"/>
  </r>
  <r>
    <s v="OABN"/>
    <s v="Bewertungsbereiche/Normalabschr."/>
    <x v="11"/>
    <s v=""/>
    <s v=""/>
    <x v="0"/>
    <x v="1"/>
  </r>
  <r>
    <s v="OABW"/>
    <s v="Bewertungsbereiche /Wiederbeschaff."/>
    <x v="11"/>
    <n v="18"/>
    <s v=""/>
    <x v="0"/>
    <x v="0"/>
  </r>
  <r>
    <s v="OABX"/>
    <s v="Bewertungsbereiche /Invest.Förderung"/>
    <x v="11"/>
    <n v="20"/>
    <s v="DIALOG"/>
    <x v="0"/>
    <x v="0"/>
  </r>
  <r>
    <s v="OAC0"/>
    <s v="CMS Customizing Content Repositories"/>
    <x v="5"/>
    <n v="9797"/>
    <s v="DIALOG"/>
    <x v="0"/>
    <x v="0"/>
  </r>
  <r>
    <s v="OAC2"/>
    <s v="SAP ArchiveLink Dokumentarten global"/>
    <x v="5"/>
    <n v="230"/>
    <s v="DIALOG"/>
    <x v="0"/>
    <x v="0"/>
  </r>
  <r>
    <s v="OAC3"/>
    <s v="SAP ArchiveLink Verknüpfungen"/>
    <x v="5"/>
    <n v="74"/>
    <s v="DIALOG"/>
    <x v="0"/>
    <x v="0"/>
  </r>
  <r>
    <s v="OACE"/>
    <s v="Kundenbezeichnung für Ordnungsbegr.1"/>
    <x v="11"/>
    <s v=""/>
    <s v=""/>
    <x v="0"/>
    <x v="1"/>
  </r>
  <r>
    <s v="OACS"/>
    <s v="C FI-AA View-Pflege Substitutions"/>
    <x v="11"/>
    <s v=""/>
    <s v=""/>
    <x v="0"/>
    <x v="1"/>
  </r>
  <r>
    <s v="OACT"/>
    <s v="Pflege Kategorien"/>
    <x v="11"/>
    <n v="10"/>
    <s v="DIALOG"/>
    <x v="0"/>
    <x v="0"/>
  </r>
  <r>
    <s v="OADI"/>
    <s v="Pflege KPro-Verteilungstabellen"/>
    <x v="5"/>
    <n v="24"/>
    <s v=""/>
    <x v="0"/>
    <x v="0"/>
  </r>
  <r>
    <s v="OADR"/>
    <s v="SAP ArchiveLink Drucklistensuche"/>
    <x v="5"/>
    <n v="4877"/>
    <s v="DIALOG"/>
    <x v="0"/>
    <x v="0"/>
  </r>
  <r>
    <s v="OAK4"/>
    <s v="C AM Konsistenz Hauptbuchkonten"/>
    <x v="11"/>
    <n v="2510"/>
    <s v=""/>
    <x v="0"/>
    <x v="0"/>
  </r>
  <r>
    <s v="OAK6"/>
    <s v="C AM Konsistenz Hauptbuchkonten"/>
    <x v="11"/>
    <n v="630"/>
    <s v=""/>
    <x v="0"/>
    <x v="0"/>
  </r>
  <r>
    <s v="OAK7"/>
    <s v="Mitbuchkonto als Stat. Kostenart"/>
    <x v="11"/>
    <s v=""/>
    <s v=""/>
    <x v="0"/>
    <x v="1"/>
  </r>
  <r>
    <s v="OALO"/>
    <s v="Pflege KPro-Lokationen"/>
    <x v="12"/>
    <n v="24"/>
    <s v=""/>
    <x v="0"/>
    <x v="63"/>
  </r>
  <r>
    <s v="OAM1"/>
    <s v="SAP ArchiveLink Monitoring"/>
    <x v="5"/>
    <n v="2036"/>
    <s v="DIALOG"/>
    <x v="0"/>
    <x v="0"/>
  </r>
  <r>
    <s v="OAM3"/>
    <s v="SAP ArchiveLink Monitoring"/>
    <x v="5"/>
    <s v=""/>
    <s v=""/>
    <x v="0"/>
    <x v="1"/>
  </r>
  <r>
    <s v="OAOA"/>
    <s v="FI-AA: Anlagenklassen definieren"/>
    <x v="11"/>
    <n v="96"/>
    <s v="DIALOG"/>
    <x v="0"/>
    <x v="0"/>
  </r>
  <r>
    <s v="OARP"/>
    <s v="Aufruf Reportübersicht AM"/>
    <x v="12"/>
    <n v="2"/>
    <s v="DIALOG"/>
    <x v="0"/>
    <x v="63"/>
  </r>
  <r>
    <s v="OAV5"/>
    <s v="Indexpunktzahlen"/>
    <x v="11"/>
    <n v="10"/>
    <s v="DIALOG"/>
    <x v="0"/>
    <x v="0"/>
  </r>
  <r>
    <s v="OAV7"/>
    <s v="C AM Simulationsvarianten ändern"/>
    <x v="11"/>
    <n v="195"/>
    <s v="DIALOG"/>
    <x v="0"/>
    <x v="0"/>
  </r>
  <r>
    <s v="OAVI"/>
    <s v="C AM View-Pflege Sortiervarianten"/>
    <x v="11"/>
    <s v=""/>
    <s v=""/>
    <x v="0"/>
    <x v="1"/>
  </r>
  <r>
    <s v="OAVS"/>
    <s v="C AM View-Pflege Periodenregel"/>
    <x v="11"/>
    <s v=""/>
    <s v=""/>
    <x v="0"/>
    <x v="1"/>
  </r>
  <r>
    <s v="OAWD"/>
    <s v="SAP ArchiveLink: Dokumente ablegen"/>
    <x v="5"/>
    <n v="5"/>
    <s v=""/>
    <x v="0"/>
    <x v="0"/>
  </r>
  <r>
    <s v="OAWF"/>
    <s v="Workflowaufgaben zuordnen"/>
    <x v="11"/>
    <n v="10"/>
    <s v="DIALOG"/>
    <x v="0"/>
    <x v="0"/>
  </r>
  <r>
    <s v="OAWS"/>
    <s v="Voreinstellungen pflegen"/>
    <x v="11"/>
    <n v="8"/>
    <s v="DIALOG"/>
    <x v="0"/>
    <x v="0"/>
  </r>
  <r>
    <s v="OAXE"/>
    <s v="Bewertungsbereiche f. Bewegungsarten"/>
    <x v="11"/>
    <s v=""/>
    <s v=""/>
    <x v="0"/>
    <x v="1"/>
  </r>
  <r>
    <s v="OAXG"/>
    <s v="Bewegungsart definieren"/>
    <x v="11"/>
    <n v="40"/>
    <s v=""/>
    <x v="0"/>
    <x v="0"/>
  </r>
  <r>
    <s v="OAYB"/>
    <s v="Einschränkung Bewegungsartengruppen"/>
    <x v="11"/>
    <n v="50"/>
    <s v=""/>
    <x v="0"/>
    <x v="0"/>
  </r>
  <r>
    <s v="OAYH"/>
    <s v="Währung des Bewertungsbereichs"/>
    <x v="11"/>
    <s v=""/>
    <s v=""/>
    <x v="0"/>
    <x v="1"/>
  </r>
  <r>
    <s v="OAYR"/>
    <s v="Buchungsregeln Abschreibungen"/>
    <x v="11"/>
    <s v=""/>
    <s v=""/>
    <x v="0"/>
    <x v="1"/>
  </r>
  <r>
    <s v="OAYU"/>
    <s v="Aktivierung Anzahlungen (Umbuchung)"/>
    <x v="11"/>
    <s v=""/>
    <s v=""/>
    <x v="0"/>
    <x v="1"/>
  </r>
  <r>
    <s v="OAYZ"/>
    <s v="Anlagenklasse: Bewertungsbereiche"/>
    <x v="11"/>
    <n v="40"/>
    <s v=""/>
    <x v="0"/>
    <x v="0"/>
  </r>
  <r>
    <s v="OB00"/>
    <s v="C FI Pflege Tabelle T030 (RDF)"/>
    <x v="30"/>
    <n v="54"/>
    <s v=""/>
    <x v="0"/>
    <x v="0"/>
  </r>
  <r>
    <s v="OB08"/>
    <s v="C FI Pflege Tabelle TCURR"/>
    <x v="30"/>
    <n v="674"/>
    <s v="DIALOG"/>
    <x v="0"/>
    <x v="0"/>
  </r>
  <r>
    <s v="OB09"/>
    <s v="C FI Pflege Tabelle T030H"/>
    <x v="30"/>
    <n v="690"/>
    <s v=""/>
    <x v="0"/>
    <x v="0"/>
  </r>
  <r>
    <s v="OB13"/>
    <s v="C FI Pflege Tabelle T004"/>
    <x v="30"/>
    <n v="36"/>
    <s v="DIALOG"/>
    <x v="0"/>
    <x v="0"/>
  </r>
  <r>
    <s v="OB22"/>
    <s v="C FI Pflege Tabelle T001A"/>
    <x v="30"/>
    <n v="10"/>
    <s v=""/>
    <x v="0"/>
    <x v="0"/>
  </r>
  <r>
    <s v="OB26"/>
    <s v="C FI Pflege Tabelle T078S"/>
    <x v="30"/>
    <n v="168"/>
    <s v="DIALOG"/>
    <x v="0"/>
    <x v="0"/>
  </r>
  <r>
    <s v="OB28"/>
    <s v="C FI Pflege Tabelle T001D"/>
    <x v="30"/>
    <n v="488"/>
    <s v="DIALOG"/>
    <x v="0"/>
    <x v="0"/>
  </r>
  <r>
    <s v="OB40"/>
    <s v="C FI Pflege Tabelle T030 ste+vst"/>
    <x v="30"/>
    <n v="482"/>
    <s v="DIALOG"/>
    <x v="0"/>
    <x v="0"/>
  </r>
  <r>
    <s v="OB41"/>
    <s v="Pflege Buchhaltungsschlüssel"/>
    <x v="30"/>
    <n v="762"/>
    <s v="DIALOG"/>
    <x v="0"/>
    <x v="0"/>
  </r>
  <r>
    <s v="OB42"/>
    <s v="C FI Pflege Tabelle T056Z"/>
    <x v="30"/>
    <n v="6"/>
    <s v="DIALOG"/>
    <x v="0"/>
    <x v="0"/>
  </r>
  <r>
    <s v="OB52"/>
    <s v="C FI Pflege Tabelle T001B"/>
    <x v="30"/>
    <n v="3414"/>
    <s v="DIALOG"/>
    <x v="0"/>
    <x v="0"/>
  </r>
  <r>
    <s v="OB53"/>
    <s v="C FI Pflege Tabelle T030 bil+bil"/>
    <x v="30"/>
    <n v="48"/>
    <s v="DIALOG"/>
    <x v="0"/>
    <x v="0"/>
  </r>
  <r>
    <s v="OB58"/>
    <s v="C FI Pflege Tabelle T011/T011T"/>
    <x v="30"/>
    <n v="528"/>
    <s v="DIALOG"/>
    <x v="0"/>
    <x v="0"/>
  </r>
  <r>
    <s v="OB83"/>
    <s v="C FI Pflege Tabelle T056P"/>
    <x v="30"/>
    <n v="12"/>
    <s v="DIALOG"/>
    <x v="0"/>
    <x v="0"/>
  </r>
  <r>
    <s v="OBA1"/>
    <s v="C FI Pflege Tabelle T030 KDB"/>
    <x v="30"/>
    <n v="192"/>
    <s v=""/>
    <x v="0"/>
    <x v="0"/>
  </r>
  <r>
    <s v="OBA3"/>
    <s v="C FI Pflege Tabelle T043G"/>
    <x v="30"/>
    <s v=""/>
    <s v=""/>
    <x v="0"/>
    <x v="1"/>
  </r>
  <r>
    <s v="OBA5"/>
    <s v="Nachrichtensteuerung ändern"/>
    <x v="12"/>
    <n v="876"/>
    <s v="DIALOG"/>
    <x v="0"/>
    <x v="63"/>
  </r>
  <r>
    <s v="OBA7"/>
    <s v="C FI Pflege Tabelle T003"/>
    <x v="30"/>
    <n v="3585"/>
    <s v="DIALOG"/>
    <x v="0"/>
    <x v="0"/>
  </r>
  <r>
    <s v="OBAC"/>
    <s v="C FI Pflege Tabelle T056R"/>
    <x v="30"/>
    <n v="24"/>
    <s v="DIALOG"/>
    <x v="0"/>
    <x v="0"/>
  </r>
  <r>
    <s v="OBB8"/>
    <s v="C FI Pflege Tabelle T052"/>
    <x v="30"/>
    <n v="36"/>
    <s v=""/>
    <x v="0"/>
    <x v="0"/>
  </r>
  <r>
    <s v="OBBH"/>
    <s v="C FI Pflege Tabelle T001Q (Beleg)"/>
    <x v="30"/>
    <s v=""/>
    <s v=""/>
    <x v="0"/>
    <x v="1"/>
  </r>
  <r>
    <s v="OBBZ"/>
    <s v="C FI Subst. FI/0005: Aktivieren"/>
    <x v="30"/>
    <s v=""/>
    <s v=""/>
    <x v="0"/>
    <x v="1"/>
  </r>
  <r>
    <s v="OBC4"/>
    <s v="C FI Pflege Tabelle T004V"/>
    <x v="30"/>
    <n v="153"/>
    <s v=""/>
    <x v="0"/>
    <x v="0"/>
  </r>
  <r>
    <s v="OBC6"/>
    <s v="C FI Pflege Tabelle T001 (UMKRS)"/>
    <x v="30"/>
    <s v=""/>
    <s v=""/>
    <x v="0"/>
    <x v="1"/>
  </r>
  <r>
    <s v="OBCA"/>
    <s v="C FI Pflege Tabelle T076B"/>
    <x v="30"/>
    <n v="8"/>
    <s v="DIALOG"/>
    <x v="0"/>
    <x v="0"/>
  </r>
  <r>
    <s v="OBCF"/>
    <s v="C FI Pflege Tabelle T007F"/>
    <x v="30"/>
    <n v="14"/>
    <s v="DIALOG"/>
    <x v="0"/>
    <x v="0"/>
  </r>
  <r>
    <s v="OBCG"/>
    <s v="C FI Pflege Tabelle T007K"/>
    <x v="30"/>
    <n v="1900"/>
    <s v="DIALOG"/>
    <x v="0"/>
    <x v="0"/>
  </r>
  <r>
    <s v="OBCH"/>
    <s v="C FI Pflege Tabelle T007L"/>
    <x v="30"/>
    <n v="1905"/>
    <s v="DIALOG"/>
    <x v="0"/>
    <x v="0"/>
  </r>
  <r>
    <s v="OBCO"/>
    <s v="C FI Pflege Tabelle TTXD"/>
    <x v="30"/>
    <n v="24"/>
    <s v=""/>
    <x v="0"/>
    <x v="0"/>
  </r>
  <r>
    <s v="OBD4"/>
    <s v="C FI Pflege Tabelle T077S"/>
    <x v="30"/>
    <n v="22"/>
    <s v="DIALOG"/>
    <x v="0"/>
    <x v="0"/>
  </r>
  <r>
    <s v="OBD5"/>
    <s v="C FI Pflege Tabelle T003B"/>
    <x v="30"/>
    <n v="2"/>
    <s v="DIALOG"/>
    <x v="0"/>
    <x v="0"/>
  </r>
  <r>
    <s v="OBDI"/>
    <s v="C FI Pflege Tabelle T007Z"/>
    <x v="30"/>
    <n v="12"/>
    <s v=""/>
    <x v="0"/>
    <x v="0"/>
  </r>
  <r>
    <s v="OBF4"/>
    <s v="C FI Pflege Tabelle T003"/>
    <x v="30"/>
    <n v="410"/>
    <s v="DIALOG"/>
    <x v="0"/>
    <x v="0"/>
  </r>
  <r>
    <s v="OBH1"/>
    <s v="C FI BelegNrkreise: Kopieren Bukrs"/>
    <x v="30"/>
    <s v=""/>
    <s v=""/>
    <x v="0"/>
    <x v="1"/>
  </r>
  <r>
    <s v="OBH2"/>
    <s v="C FI BelegnrKreise: Kopieren GJahr"/>
    <x v="30"/>
    <s v=""/>
    <s v=""/>
    <x v="0"/>
    <x v="1"/>
  </r>
  <r>
    <s v="OBL6"/>
    <s v="Konsistenzpr.: Konf. Mahnprg. (Doku)"/>
    <x v="0"/>
    <n v="1548"/>
    <s v="DIALOG"/>
    <x v="0"/>
    <x v="0"/>
  </r>
  <r>
    <s v="OBPM1"/>
    <s v="Pflege der Zahlungsträgerformate"/>
    <x v="0"/>
    <s v=""/>
    <s v=""/>
    <x v="0"/>
    <x v="1"/>
  </r>
  <r>
    <s v="OBPM4"/>
    <s v="Zahlungsträgerselektionsvarianten"/>
    <x v="29"/>
    <n v="809"/>
    <s v="DIALOG"/>
    <x v="0"/>
    <x v="0"/>
  </r>
  <r>
    <s v="OBS2"/>
    <s v="C FI Ledger Ändern"/>
    <x v="30"/>
    <s v=""/>
    <s v=""/>
    <x v="0"/>
    <x v="1"/>
  </r>
  <r>
    <s v="OBU1"/>
    <s v="Voreinstellungen Belegart/Buch.Schl."/>
    <x v="0"/>
    <n v="32"/>
    <s v="DIALOG"/>
    <x v="0"/>
    <x v="0"/>
  </r>
  <r>
    <s v="OBV1"/>
    <s v="C FI Kontenfindung Deb.Überf.Verz."/>
    <x v="30"/>
    <n v="72"/>
    <s v="DIALOG"/>
    <x v="0"/>
    <x v="0"/>
  </r>
  <r>
    <s v="OBVCU"/>
    <s v="C FI Pflege Viewcluster"/>
    <x v="0"/>
    <n v="758"/>
    <s v="DIALOG"/>
    <x v="0"/>
    <x v="0"/>
  </r>
  <r>
    <s v="OBVS"/>
    <s v="C FI Anzeige View"/>
    <x v="0"/>
    <n v="36"/>
    <s v="DIALOG"/>
    <x v="0"/>
    <x v="0"/>
  </r>
  <r>
    <s v="OBVU"/>
    <s v="C FI Pflege View"/>
    <x v="0"/>
    <n v="753"/>
    <s v="DIALOG"/>
    <x v="0"/>
    <x v="0"/>
  </r>
  <r>
    <s v="OBWZ"/>
    <s v="Nummernkreispflege: WITH_CTNO"/>
    <x v="0"/>
    <n v="50"/>
    <s v=""/>
    <x v="0"/>
    <x v="0"/>
  </r>
  <r>
    <s v="OBX1"/>
    <s v="C FI Tabelle T030B Sachkontenbuchung"/>
    <x v="0"/>
    <n v="24"/>
    <s v=""/>
    <x v="0"/>
    <x v="0"/>
  </r>
  <r>
    <s v="OBXA"/>
    <s v="C FI Tabelle T030 skn+skv"/>
    <x v="30"/>
    <n v="72"/>
    <s v=""/>
    <x v="0"/>
    <x v="0"/>
  </r>
  <r>
    <s v="OBXB"/>
    <s v="C FI Tabelle T030 anz+mva"/>
    <x v="30"/>
    <s v=""/>
    <s v=""/>
    <x v="0"/>
    <x v="1"/>
  </r>
  <r>
    <s v="OBXC"/>
    <s v="C FI Tabelle T030 zah"/>
    <x v="30"/>
    <n v="12"/>
    <s v=""/>
    <x v="0"/>
    <x v="0"/>
  </r>
  <r>
    <s v="OBXH"/>
    <s v="C FI Tabelle T041A/T041T"/>
    <x v="30"/>
    <n v="120"/>
    <s v="DIALOG"/>
    <x v="0"/>
    <x v="0"/>
  </r>
  <r>
    <s v="OBXI"/>
    <s v="C FI Tabelle T030 skn+skt"/>
    <x v="30"/>
    <n v="204"/>
    <s v="DIALOG"/>
    <x v="0"/>
    <x v="0"/>
  </r>
  <r>
    <s v="OBXK"/>
    <s v="C FI Tabelle T030 ban+bsp"/>
    <x v="30"/>
    <n v="36"/>
    <s v=""/>
    <x v="0"/>
    <x v="0"/>
  </r>
  <r>
    <s v="OBXL"/>
    <s v="C FI Tabelle T030 skn+ubs"/>
    <x v="30"/>
    <n v="60"/>
    <s v=""/>
    <x v="0"/>
    <x v="0"/>
  </r>
  <r>
    <s v="OBXN"/>
    <s v="C FI Tabelle T030 GAU/GA0"/>
    <x v="16"/>
    <n v="12"/>
    <s v="DIALOG"/>
    <x v="0"/>
    <x v="0"/>
  </r>
  <r>
    <s v="OBXQ"/>
    <s v="C FI Tabelle T030 KDZ"/>
    <x v="0"/>
    <n v="18"/>
    <s v=""/>
    <x v="0"/>
    <x v="0"/>
  </r>
  <r>
    <s v="OBXR"/>
    <s v="C FI Tabelle T074 Anzahlung"/>
    <x v="30"/>
    <n v="42"/>
    <s v=""/>
    <x v="0"/>
    <x v="0"/>
  </r>
  <r>
    <s v="OBXT"/>
    <s v="C FI Tabelle T074 Bürgschaft"/>
    <x v="30"/>
    <s v=""/>
    <s v=""/>
    <x v="0"/>
    <x v="1"/>
  </r>
  <r>
    <s v="OBXU"/>
    <s v="C FI Tabelle T030 skn+ske"/>
    <x v="30"/>
    <n v="1224"/>
    <s v=""/>
    <x v="0"/>
    <x v="0"/>
  </r>
  <r>
    <s v="OBXV"/>
    <s v="C FI Tabelle T030 skn+vsk"/>
    <x v="0"/>
    <n v="66"/>
    <s v=""/>
    <x v="0"/>
    <x v="0"/>
  </r>
  <r>
    <s v="OBXY"/>
    <s v="C FI Tabelle T074 Bürgschaft"/>
    <x v="30"/>
    <n v="182"/>
    <s v=""/>
    <x v="0"/>
    <x v="0"/>
  </r>
  <r>
    <s v="OBXZ"/>
    <s v="C FI Tabelle T030 Sachkontenausgl."/>
    <x v="30"/>
    <n v="24"/>
    <s v=""/>
    <x v="0"/>
    <x v="0"/>
  </r>
  <r>
    <s v="OBY6"/>
    <s v="C FI Pflege Tabelle T001"/>
    <x v="0"/>
    <n v="144"/>
    <s v="DIALOG"/>
    <x v="0"/>
    <x v="0"/>
  </r>
  <r>
    <s v="OBYA"/>
    <s v="C FI Tabelle T030 vrb+buv"/>
    <x v="30"/>
    <n v="246"/>
    <s v="DIALOG"/>
    <x v="0"/>
    <x v="0"/>
  </r>
  <r>
    <s v="OBYC"/>
    <s v="C FI Tabelle T030 rmk + space"/>
    <x v="30"/>
    <n v="102"/>
    <s v=""/>
    <x v="0"/>
    <x v="0"/>
  </r>
  <r>
    <s v="OBYE"/>
    <s v="C FI Tabelle T030 HRI + HRC"/>
    <x v="30"/>
    <s v=""/>
    <s v=""/>
    <x v="0"/>
    <x v="1"/>
  </r>
  <r>
    <s v="OBYF"/>
    <s v="Erlöskontenfindung: Kontemfindungspf"/>
    <x v="8"/>
    <s v=""/>
    <s v=""/>
    <x v="0"/>
    <x v="1"/>
  </r>
  <r>
    <s v="OBYS"/>
    <s v="C FI Tabelle T074 Sachanlagen"/>
    <x v="30"/>
    <s v=""/>
    <s v=""/>
    <x v="0"/>
    <x v="1"/>
  </r>
  <r>
    <s v="OBZA"/>
    <s v="Reporting-Auswahl: Globaler Einstieg"/>
    <x v="30"/>
    <s v=""/>
    <s v=""/>
    <x v="0"/>
    <x v="1"/>
  </r>
  <r>
    <s v="OC08"/>
    <s v="C RF-KONS : Tabelle T856"/>
    <x v="0"/>
    <n v="225"/>
    <s v="DIALOG"/>
    <x v="0"/>
    <x v="0"/>
  </r>
  <r>
    <s v="OCA3"/>
    <s v="C RF-KONS : Tabelle T874"/>
    <x v="0"/>
    <n v="4"/>
    <s v="DIALOG"/>
    <x v="0"/>
    <x v="0"/>
  </r>
  <r>
    <s v="OCBV"/>
    <s v="Abgleich erweiterte Sachkonten"/>
    <x v="36"/>
    <s v=""/>
    <s v=""/>
    <x v="0"/>
    <x v="1"/>
  </r>
  <r>
    <s v="OCCI"/>
    <s v="Einstellung Intergration Kons."/>
    <x v="36"/>
    <s v=""/>
    <s v=""/>
    <x v="0"/>
    <x v="1"/>
  </r>
  <r>
    <s v="OCN1"/>
    <s v="FI-LC: Daten aus FI nachbuchen"/>
    <x v="36"/>
    <s v=""/>
    <s v=""/>
    <x v="0"/>
    <x v="1"/>
  </r>
  <r>
    <s v="ODP1"/>
    <s v="DPP-Profil"/>
    <x v="21"/>
    <n v="1007"/>
    <s v="DIALOG"/>
    <x v="0"/>
    <x v="0"/>
  </r>
  <r>
    <s v="ODP2"/>
    <s v="DPP-Profil: Konsistenzprüfung"/>
    <x v="21"/>
    <n v="4"/>
    <s v="DIALOG"/>
    <x v="0"/>
    <x v="0"/>
  </r>
  <r>
    <s v="ODP4"/>
    <s v="Kostenkondition festlegen"/>
    <x v="21"/>
    <n v="18"/>
    <s v="DIALOG"/>
    <x v="0"/>
    <x v="0"/>
  </r>
  <r>
    <s v="OIBS"/>
    <s v="Statusschemata pflegen"/>
    <x v="2"/>
    <n v="177"/>
    <s v="DIALOG"/>
    <x v="0"/>
    <x v="64"/>
  </r>
  <r>
    <s v="OIDA"/>
    <s v="IH Arbeitspapiere für Meldungen"/>
    <x v="2"/>
    <s v=""/>
    <s v=""/>
    <x v="0"/>
    <x v="64"/>
  </r>
  <r>
    <s v="OIDB"/>
    <s v="IH Arbeitspapiere pro Meldungsart"/>
    <x v="2"/>
    <s v=""/>
    <s v=""/>
    <x v="0"/>
    <x v="64"/>
  </r>
  <r>
    <s v="OIDC"/>
    <s v="IH Meld. Benutzerspez. Druckpflege"/>
    <x v="2"/>
    <n v="42"/>
    <s v="DIALOG"/>
    <x v="0"/>
    <x v="64"/>
  </r>
  <r>
    <s v="OIDW"/>
    <s v="Download von Berichtsschemata"/>
    <x v="2"/>
    <n v="2"/>
    <s v=""/>
    <x v="0"/>
    <x v="64"/>
  </r>
  <r>
    <s v="OIEN"/>
    <s v="Nummernkreise Equipments"/>
    <x v="2"/>
    <n v="49"/>
    <s v="DIALOG"/>
    <x v="0"/>
    <x v="64"/>
  </r>
  <r>
    <s v="OIK2"/>
    <s v="Pflege Wertkategorien Zuordnungen PM"/>
    <x v="2"/>
    <n v="135"/>
    <s v="DIALOG"/>
    <x v="0"/>
    <x v="64"/>
  </r>
  <r>
    <s v="OIL3"/>
    <s v="Planergruppe"/>
    <x v="2"/>
    <n v="56"/>
    <s v="DIALOG"/>
    <x v="0"/>
    <x v="64"/>
  </r>
  <r>
    <s v="OIL6"/>
    <s v="Profile Vorgangsvorschlagswert"/>
    <x v="2"/>
    <s v=""/>
    <s v=""/>
    <x v="0"/>
    <x v="64"/>
  </r>
  <r>
    <s v="OILJ"/>
    <s v="Benutzerfelder"/>
    <x v="2"/>
    <n v="24"/>
    <s v="DIALOG"/>
    <x v="0"/>
    <x v="64"/>
  </r>
  <r>
    <s v="OIMD"/>
    <s v="Parameter Objektinfo"/>
    <x v="2"/>
    <n v="96"/>
    <s v="DIALOG"/>
    <x v="0"/>
    <x v="64"/>
  </r>
  <r>
    <s v="OIMRC"/>
    <s v="Feldauswahl Meßpunkte und Meßbelege"/>
    <x v="2"/>
    <n v="4"/>
    <s v="DIALOG"/>
    <x v="0"/>
    <x v="0"/>
  </r>
  <r>
    <s v="OIO2"/>
    <s v="Prioritäten pro Prioritätsarten"/>
    <x v="2"/>
    <n v="6"/>
    <s v="DIALOG"/>
    <x v="0"/>
    <x v="64"/>
  </r>
  <r>
    <s v="OIO4"/>
    <s v="Vorschlags-ILA pro Auftragsart"/>
    <x v="2"/>
    <n v="6"/>
    <s v="DIALOG"/>
    <x v="0"/>
    <x v="64"/>
  </r>
  <r>
    <s v="OIO5"/>
    <s v="Zulässige ILAs pro Auftragsart"/>
    <x v="2"/>
    <n v="114"/>
    <s v="DIALOG"/>
    <x v="0"/>
    <x v="64"/>
  </r>
  <r>
    <s v="OIO6"/>
    <s v="Vorschlag Steuerschlüssel"/>
    <x v="2"/>
    <n v="26"/>
    <s v="DIALOG"/>
    <x v="0"/>
    <x v="64"/>
  </r>
  <r>
    <s v="OIOA"/>
    <s v="Auftragsarten Instandhaltung"/>
    <x v="2"/>
    <n v="50"/>
    <s v="DIALOG"/>
    <x v="0"/>
    <x v="64"/>
  </r>
  <r>
    <s v="OIOD"/>
    <s v="Zulässige Auftragsart pro IH-Werk"/>
    <x v="2"/>
    <n v="14"/>
    <s v="DIALOG"/>
    <x v="0"/>
    <x v="64"/>
  </r>
  <r>
    <s v="OIOF"/>
    <s v="Kalkulationsparameter"/>
    <x v="2"/>
    <n v="2"/>
    <s v="DIALOG"/>
    <x v="0"/>
    <x v="64"/>
  </r>
  <r>
    <s v="OIOJ"/>
    <s v="Parameter Objektinfo zu Auftragsart"/>
    <x v="2"/>
    <n v="54"/>
    <s v="DIALOG"/>
    <x v="0"/>
    <x v="64"/>
  </r>
  <r>
    <s v="OIOK"/>
    <s v="Kontierungsregeln"/>
    <x v="2"/>
    <n v="14"/>
    <s v="DIALOG"/>
    <x v="0"/>
    <x v="64"/>
  </r>
  <r>
    <s v="OIOM"/>
    <s v="Zuord. Partnerschema zur Auftragsart"/>
    <x v="2"/>
    <n v="114"/>
    <s v="DIALOG"/>
    <x v="0"/>
    <x v="64"/>
  </r>
  <r>
    <s v="OION"/>
    <s v="Nummernkreise Aufträge"/>
    <x v="2"/>
    <n v="54"/>
    <s v="DIALOG"/>
    <x v="0"/>
    <x v="64"/>
  </r>
  <r>
    <s v="OIOR"/>
    <s v="Rückmeldung Auftrag"/>
    <x v="2"/>
    <n v="2"/>
    <s v="DIALOG"/>
    <x v="0"/>
    <x v="64"/>
  </r>
  <r>
    <s v="OIOS"/>
    <s v="Vorschlag Planungskennzeichen"/>
    <x v="2"/>
    <n v="10"/>
    <s v="DIALOG"/>
    <x v="0"/>
    <x v="64"/>
  </r>
  <r>
    <s v="OIOT"/>
    <s v="Terminierungsart"/>
    <x v="2"/>
    <n v="4"/>
    <s v="DIALOG"/>
    <x v="0"/>
    <x v="64"/>
  </r>
  <r>
    <s v="OIP1"/>
    <s v="Pflege Planprofil InvProgramm"/>
    <x v="22"/>
    <n v="4"/>
    <s v=""/>
    <x v="0"/>
    <x v="0"/>
  </r>
  <r>
    <s v="OIPK"/>
    <s v="Strukturkennzeichen Tech.Platz"/>
    <x v="2"/>
    <n v="38"/>
    <s v="DIALOG"/>
    <x v="0"/>
    <x v="0"/>
  </r>
  <r>
    <s v="OIR6"/>
    <s v="Feldauswahl Partnerart Planstelle"/>
    <x v="2"/>
    <n v="2"/>
    <s v=""/>
    <x v="0"/>
    <x v="64"/>
  </r>
  <r>
    <s v="OIS2"/>
    <s v="Serialnummernprofil pflegen"/>
    <x v="2"/>
    <n v="22"/>
    <s v="DIALOG"/>
    <x v="0"/>
    <x v="0"/>
  </r>
  <r>
    <s v="OISD"/>
    <s v="Generierung PM-Auftraege aus dem SD"/>
    <x v="37"/>
    <n v="579"/>
    <s v="DIALOG"/>
    <x v="0"/>
    <x v="0"/>
  </r>
  <r>
    <s v="OITA"/>
    <s v="Investitionsprofil"/>
    <x v="22"/>
    <n v="34"/>
    <s v=""/>
    <x v="0"/>
    <x v="0"/>
  </r>
  <r>
    <s v="OITB"/>
    <s v="Inv.Profil - AiB je Urspr.Zuordn."/>
    <x v="22"/>
    <s v=""/>
    <s v=""/>
    <x v="0"/>
    <x v="1"/>
  </r>
  <r>
    <s v="OITM1"/>
    <s v="Kundenbezeichnung Userfeld 1"/>
    <x v="22"/>
    <n v="20"/>
    <s v="DIALOG"/>
    <x v="0"/>
    <x v="0"/>
  </r>
  <r>
    <s v="OIVC"/>
    <s v="Prüfreport für Wertkategorien"/>
    <x v="2"/>
    <n v="1059"/>
    <s v="DIALOG"/>
    <x v="0"/>
    <x v="64"/>
  </r>
  <r>
    <s v="OIW0"/>
    <s v="Detailinformation (Wartungsplan)"/>
    <x v="2"/>
    <n v="2"/>
    <s v=""/>
    <x v="0"/>
    <x v="64"/>
  </r>
  <r>
    <s v="OIWM"/>
    <s v="Komponente Strukturdarstellung"/>
    <x v="2"/>
    <n v="6"/>
    <s v=""/>
    <x v="0"/>
    <x v="64"/>
  </r>
  <r>
    <s v="OIXW"/>
    <s v="Auftragsliste (mehrst.) - Auftrag"/>
    <x v="2"/>
    <n v="2"/>
    <s v=""/>
    <x v="0"/>
    <x v="64"/>
  </r>
  <r>
    <s v="OIYL"/>
    <s v="Detailinformation (Auftragsvorgang)"/>
    <x v="2"/>
    <n v="2"/>
    <s v="DIALOG"/>
    <x v="0"/>
    <x v="64"/>
  </r>
  <r>
    <s v="OK02"/>
    <s v="Statusschemata pflegen"/>
    <x v="15"/>
    <n v="3154"/>
    <s v="DIALOG"/>
    <x v="0"/>
    <x v="38"/>
  </r>
  <r>
    <s v="OK11"/>
    <s v="Nummernkreise K.planung,Budgetierung"/>
    <x v="15"/>
    <n v="40"/>
    <s v="DIALOG"/>
    <x v="0"/>
    <x v="0"/>
  </r>
  <r>
    <s v="OK17"/>
    <s v="Abstimmledger: Kontenfindung"/>
    <x v="15"/>
    <n v="76"/>
    <s v="DIALOG"/>
    <x v="0"/>
    <x v="38"/>
  </r>
  <r>
    <s v="OK60"/>
    <s v="Nummernkreise Int.Rew.Beleg pflegen"/>
    <x v="15"/>
    <n v="30"/>
    <s v="DIALOG"/>
    <x v="0"/>
    <x v="0"/>
  </r>
  <r>
    <s v="OKB2"/>
    <s v="Übernahme Sachk.: Voreinst. pflegen"/>
    <x v="15"/>
    <n v="27"/>
    <s v="DIALOG"/>
    <x v="0"/>
    <x v="0"/>
  </r>
  <r>
    <s v="OKB3"/>
    <s v="Batch Input für Kostenarten erzeugen"/>
    <x v="15"/>
    <s v=""/>
    <s v=""/>
    <x v="0"/>
    <x v="38"/>
  </r>
  <r>
    <s v="OKB9"/>
    <s v="Autom. Kontierungsfindung ändern"/>
    <x v="15"/>
    <n v="550"/>
    <s v="DIALOG"/>
    <x v="0"/>
    <x v="38"/>
  </r>
  <r>
    <s v="OKBA"/>
    <s v="Belege Finanzwesen ins CO übernehmen"/>
    <x v="15"/>
    <s v=""/>
    <s v=""/>
    <x v="0"/>
    <x v="38"/>
  </r>
  <r>
    <s v="OKC1"/>
    <s v="CO-Vorgänge anzeigen"/>
    <x v="15"/>
    <n v="36"/>
    <s v="DIALOG"/>
    <x v="0"/>
    <x v="38"/>
  </r>
  <r>
    <s v="OKC7"/>
    <s v="Validierung definieren"/>
    <x v="15"/>
    <n v="1121"/>
    <s v="DIALOG"/>
    <x v="0"/>
    <x v="38"/>
  </r>
  <r>
    <s v="OKE5"/>
    <s v="Einst. Organisation transportieren"/>
    <x v="15"/>
    <s v=""/>
    <s v=""/>
    <x v="0"/>
    <x v="38"/>
  </r>
  <r>
    <s v="OKE6"/>
    <s v="Einst. zu Stammdaten transportieren"/>
    <x v="15"/>
    <s v=""/>
    <s v=""/>
    <x v="0"/>
    <x v="38"/>
  </r>
  <r>
    <s v="OKEN"/>
    <s v="Standardhierarchie anzeigen"/>
    <x v="15"/>
    <s v=""/>
    <s v=""/>
    <x v="0"/>
    <x v="38"/>
  </r>
  <r>
    <s v="OKENN"/>
    <s v="Standardhierarchie anzeigen"/>
    <x v="15"/>
    <n v="346"/>
    <s v="DIALOG"/>
    <x v="0"/>
    <x v="38"/>
  </r>
  <r>
    <s v="OKEON"/>
    <s v="Standardhierarchie ändern"/>
    <x v="15"/>
    <n v="520"/>
    <s v="DIALOG"/>
    <x v="0"/>
    <x v="38"/>
  </r>
  <r>
    <s v="OKEQ"/>
    <s v="Versionen (allgemein) pflegen"/>
    <x v="15"/>
    <s v=""/>
    <s v=""/>
    <x v="0"/>
    <x v="38"/>
  </r>
  <r>
    <s v="OKET"/>
    <s v="Einstellung. Tarifermittlung pflegen"/>
    <x v="15"/>
    <s v=""/>
    <s v=""/>
    <x v="0"/>
    <x v="38"/>
  </r>
  <r>
    <s v="OKEU"/>
    <s v="Ursprungsschema ändern"/>
    <x v="15"/>
    <n v="515"/>
    <s v="DIALOG"/>
    <x v="0"/>
    <x v="38"/>
  </r>
  <r>
    <s v="OKG1"/>
    <s v="Abgrenzungsschlüssel"/>
    <x v="23"/>
    <n v="6"/>
    <s v="DIALOG"/>
    <x v="0"/>
    <x v="0"/>
  </r>
  <r>
    <s v="OKG4"/>
    <s v="Fortschreibung Ergebnisermittlung"/>
    <x v="23"/>
    <n v="18"/>
    <s v=""/>
    <x v="0"/>
    <x v="0"/>
  </r>
  <r>
    <s v="OKG8"/>
    <s v="Buchungsregeln Abgrenzungsdaten"/>
    <x v="23"/>
    <n v="18"/>
    <s v=""/>
    <x v="0"/>
    <x v="0"/>
  </r>
  <r>
    <s v="OKG9"/>
    <s v="Abgrenzungsversionen WIP"/>
    <x v="23"/>
    <n v="6"/>
    <s v=""/>
    <x v="0"/>
    <x v="0"/>
  </r>
  <r>
    <s v="OKGA"/>
    <s v="Fortschreibung WIP-Ermittlung"/>
    <x v="23"/>
    <s v=""/>
    <s v=""/>
    <x v="0"/>
    <x v="1"/>
  </r>
  <r>
    <s v="OKGB"/>
    <s v="Customizing Zuordnung"/>
    <x v="23"/>
    <n v="6"/>
    <s v="DIALOG"/>
    <x v="0"/>
    <x v="0"/>
  </r>
  <r>
    <s v="OKKK"/>
    <s v="Pflege Kalkulationstabellen"/>
    <x v="23"/>
    <s v=""/>
    <s v=""/>
    <x v="0"/>
    <x v="1"/>
  </r>
  <r>
    <s v="OKKP"/>
    <s v="Kostenrechnungskreis pflegen"/>
    <x v="23"/>
    <n v="396"/>
    <s v="DIALOG"/>
    <x v="0"/>
    <x v="0"/>
  </r>
  <r>
    <s v="OKKR"/>
    <s v="Kalkulationsvarianten Innenaufträge"/>
    <x v="23"/>
    <n v="2"/>
    <s v=""/>
    <x v="0"/>
    <x v="0"/>
  </r>
  <r>
    <s v="OKKS"/>
    <s v="Kostenrechnungskreis setzen"/>
    <x v="15"/>
    <s v=""/>
    <s v=""/>
    <x v="0"/>
    <x v="38"/>
  </r>
  <r>
    <s v="OKO2"/>
    <s v="Matchcode-IDs Aufträge anzeigen"/>
    <x v="15"/>
    <s v=""/>
    <s v=""/>
    <x v="0"/>
    <x v="38"/>
  </r>
  <r>
    <s v="OKO5"/>
    <s v="CO-Aufträge löschen"/>
    <x v="15"/>
    <s v=""/>
    <s v=""/>
    <x v="0"/>
    <x v="38"/>
  </r>
  <r>
    <s v="OKO6"/>
    <s v="Verrechnungsschema pflegen"/>
    <x v="15"/>
    <n v="2996"/>
    <s v="DIALOG"/>
    <x v="0"/>
    <x v="38"/>
  </r>
  <r>
    <s v="OKOB"/>
    <s v="Budgetierung Profile CO-Aufträge"/>
    <x v="15"/>
    <n v="26"/>
    <s v=""/>
    <x v="0"/>
    <x v="38"/>
  </r>
  <r>
    <s v="OKOL"/>
    <s v="Erf.variante Innenaufträge pflegen"/>
    <x v="15"/>
    <n v="50"/>
    <s v=""/>
    <x v="0"/>
    <x v="38"/>
  </r>
  <r>
    <s v="OKOR"/>
    <s v="Selektionsregel für Innenaufträge"/>
    <x v="15"/>
    <n v="5"/>
    <s v=""/>
    <x v="0"/>
    <x v="38"/>
  </r>
  <r>
    <s v="OKOS"/>
    <s v="Strukturplanung Profile CO-Aufträge"/>
    <x v="15"/>
    <n v="4"/>
    <s v=""/>
    <x v="0"/>
    <x v="38"/>
  </r>
  <r>
    <s v="OKOV"/>
    <s v="Selektionsvarianten Innenaufträge"/>
    <x v="15"/>
    <n v="6022"/>
    <s v="DIALOG"/>
    <x v="0"/>
    <x v="0"/>
  </r>
  <r>
    <s v="OKP1"/>
    <s v="Periodensperre pflegen"/>
    <x v="15"/>
    <n v="11330"/>
    <s v="DIALOG"/>
    <x v="0"/>
    <x v="44"/>
  </r>
  <r>
    <s v="OKP2"/>
    <s v="Periodensperre anzeigen"/>
    <x v="15"/>
    <n v="612"/>
    <s v="DIALOG"/>
    <x v="0"/>
    <x v="44"/>
  </r>
  <r>
    <s v="OKYO"/>
    <s v="Zuordnung Bezugsnebenkosten"/>
    <x v="15"/>
    <n v="4"/>
    <s v="DIALOG"/>
    <x v="0"/>
    <x v="0"/>
  </r>
  <r>
    <s v="OKZ1"/>
    <s v="Herkünfte Kalkulation"/>
    <x v="15"/>
    <n v="27"/>
    <s v="DIALOG"/>
    <x v="0"/>
    <x v="0"/>
  </r>
  <r>
    <s v="OKZ2"/>
    <s v="Pflege Zuschlagsgruppen"/>
    <x v="15"/>
    <n v="18"/>
    <s v="DIALOG"/>
    <x v="0"/>
    <x v="0"/>
  </r>
  <r>
    <s v="OLMRLIST"/>
    <s v="Listvariante pflegen"/>
    <x v="12"/>
    <n v="85"/>
    <s v="DIALOG"/>
    <x v="0"/>
    <x v="63"/>
  </r>
  <r>
    <s v="OMB0"/>
    <s v="Belegartenliste"/>
    <x v="12"/>
    <s v=""/>
    <s v=""/>
    <x v="0"/>
    <x v="63"/>
  </r>
  <r>
    <s v="OMB6"/>
    <s v="Manuelle Kontierung ändern"/>
    <x v="12"/>
    <n v="45"/>
    <s v=""/>
    <x v="0"/>
    <x v="63"/>
  </r>
  <r>
    <s v="OMBA"/>
    <s v="Nummernvergabe Buchhaltungsbelege"/>
    <x v="12"/>
    <s v=""/>
    <s v=""/>
    <x v="0"/>
    <x v="63"/>
  </r>
  <r>
    <s v="OMBN"/>
    <s v="Vorschlagswerte Reservierung"/>
    <x v="12"/>
    <s v=""/>
    <s v=""/>
    <x v="0"/>
    <x v="63"/>
  </r>
  <r>
    <s v="OMBR"/>
    <s v="Allgemeine Druckeinstellungen"/>
    <x v="12"/>
    <n v="414"/>
    <s v="DIALOG"/>
    <x v="0"/>
    <x v="63"/>
  </r>
  <r>
    <s v="OMBS"/>
    <s v="Gründe für Bewegungen"/>
    <x v="12"/>
    <n v="95"/>
    <s v=""/>
    <x v="0"/>
    <x v="63"/>
  </r>
  <r>
    <s v="OMBU"/>
    <s v="Formulare zu Reports zuordnen"/>
    <x v="12"/>
    <n v="36"/>
    <s v="DIALOG"/>
    <x v="0"/>
    <x v="63"/>
  </r>
  <r>
    <s v="OME4"/>
    <s v="C MM-PUR Einkaufsgruppen"/>
    <x v="12"/>
    <n v="4"/>
    <s v=""/>
    <x v="0"/>
    <x v="63"/>
  </r>
  <r>
    <s v="OMFT"/>
    <s v="Bedingungen Nachrichtenfindung"/>
    <x v="12"/>
    <n v="126"/>
    <s v="DIALOG"/>
    <x v="0"/>
    <x v="0"/>
  </r>
  <r>
    <s v="OMGQCK"/>
    <s v="Prüfungen Freigabeverfahren"/>
    <x v="12"/>
    <n v="2"/>
    <s v=""/>
    <x v="0"/>
    <x v="63"/>
  </r>
  <r>
    <s v="OMH6"/>
    <s v="Nummernkreise Einkaufsbelege"/>
    <x v="12"/>
    <n v="154"/>
    <s v="DIALOG"/>
    <x v="0"/>
    <x v="63"/>
  </r>
  <r>
    <s v="OMI8"/>
    <s v="Werksparameter"/>
    <x v="12"/>
    <n v="65"/>
    <s v="DIALOG"/>
    <x v="0"/>
    <x v="38"/>
  </r>
  <r>
    <s v="OMJJ"/>
    <s v="Customizing Neue Bewegungsarten"/>
    <x v="12"/>
    <n v="117"/>
    <s v="DIALOG"/>
    <x v="0"/>
    <x v="63"/>
  </r>
  <r>
    <s v="OMJX"/>
    <s v="Feldauswahl WE aus Fremdbeschaffung"/>
    <x v="12"/>
    <n v="114"/>
    <s v="DIALOG"/>
    <x v="0"/>
    <x v="0"/>
  </r>
  <r>
    <s v="OMR0H"/>
    <s v="C MM-IV Automatische Kontierungen"/>
    <x v="12"/>
    <s v=""/>
    <s v=""/>
    <x v="0"/>
    <x v="63"/>
  </r>
  <r>
    <s v="OMR4"/>
    <s v="MM-IV Bel.art/NK Eingangsrechnung"/>
    <x v="12"/>
    <n v="200"/>
    <s v=""/>
    <x v="0"/>
    <x v="63"/>
  </r>
  <r>
    <s v="OMR6"/>
    <s v="Toleranzgrenzen Rechnungsprüfung"/>
    <x v="12"/>
    <s v=""/>
    <s v=""/>
    <x v="0"/>
    <x v="63"/>
  </r>
  <r>
    <s v="OMRJ"/>
    <s v="C MM-IM NrKreis RE_Beleg"/>
    <x v="12"/>
    <n v="20"/>
    <s v="DIALOG"/>
    <x v="0"/>
    <x v="0"/>
  </r>
  <r>
    <s v="OMRM_BASE"/>
    <s v="MM-IV: kundenspezifische Meldungen"/>
    <x v="12"/>
    <s v=""/>
    <s v=""/>
    <x v="0"/>
    <x v="63"/>
  </r>
  <r>
    <s v="OMS4"/>
    <s v="C MM-BD Materialstatus"/>
    <x v="12"/>
    <n v="102"/>
    <s v="DIALOG"/>
    <x v="0"/>
    <x v="38"/>
  </r>
  <r>
    <s v="OMSF"/>
    <s v="C MM-BD Warengruppen"/>
    <x v="12"/>
    <n v="114"/>
    <s v="DIALOG"/>
    <x v="0"/>
    <x v="63"/>
  </r>
  <r>
    <s v="OMSH"/>
    <s v="C MM-BD Matchcode Material"/>
    <x v="1"/>
    <s v=""/>
    <s v=""/>
    <x v="0"/>
    <x v="38"/>
  </r>
  <r>
    <s v="OMSK"/>
    <s v="C MM-BD Bewertungsklassen T025"/>
    <x v="12"/>
    <s v=""/>
    <s v=""/>
    <x v="0"/>
    <x v="63"/>
  </r>
  <r>
    <s v="OMSY"/>
    <s v="C MM-BD BUKRS für Materialstamm"/>
    <x v="12"/>
    <n v="12"/>
    <s v="DIALOG"/>
    <x v="0"/>
    <x v="38"/>
  </r>
  <r>
    <s v="OMW0"/>
    <s v="C MM-IV Steuerung Bewertung"/>
    <x v="12"/>
    <s v=""/>
    <s v=""/>
    <x v="0"/>
    <x v="63"/>
  </r>
  <r>
    <s v="OMWB"/>
    <s v="C MM-IV Autom. Kontierung (Simu)"/>
    <x v="12"/>
    <n v="70"/>
    <s v=""/>
    <x v="0"/>
    <x v="63"/>
  </r>
  <r>
    <s v="OMWC"/>
    <s v="C MM-IV Getrennte Materialbew."/>
    <x v="12"/>
    <s v=""/>
    <s v=""/>
    <x v="0"/>
    <x v="63"/>
  </r>
  <r>
    <s v="OMWD"/>
    <s v="C MM-IV Gruppierung Bewertungskreis"/>
    <x v="12"/>
    <s v=""/>
    <s v=""/>
    <x v="0"/>
    <x v="63"/>
  </r>
  <r>
    <s v="OMWEB"/>
    <s v="C Bewertungsschienen pflegen"/>
    <x v="12"/>
    <n v="24"/>
    <s v="DIALOG"/>
    <x v="0"/>
    <x v="63"/>
  </r>
  <r>
    <s v="OMWM"/>
    <s v="C MM-IV Steuerung Kontenfindung"/>
    <x v="12"/>
    <s v=""/>
    <s v=""/>
    <x v="0"/>
    <x v="63"/>
  </r>
  <r>
    <s v="OMX_NLINK_DISP"/>
    <s v="Zuordn. Controlling-E. zu  Prozeßtyp"/>
    <x v="23"/>
    <n v="18"/>
    <s v="DIALOG"/>
    <x v="0"/>
    <x v="0"/>
  </r>
  <r>
    <s v="OMX_NRULE_DISP"/>
    <s v="Controlling-Ebenen anzeigen"/>
    <x v="23"/>
    <n v="6"/>
    <s v="DIALOG"/>
    <x v="0"/>
    <x v="0"/>
  </r>
  <r>
    <s v="OMX1"/>
    <s v="ML-Aktivierung auf n BWKRSe"/>
    <x v="12"/>
    <n v="24"/>
    <s v="DIALOG"/>
    <x v="0"/>
    <x v="63"/>
  </r>
  <r>
    <s v="OMX2"/>
    <s v="Material-Ledger-Typ definieren"/>
    <x v="12"/>
    <n v="24"/>
    <s v="DIALOG"/>
    <x v="0"/>
    <x v="63"/>
  </r>
  <r>
    <s v="OMX3"/>
    <s v="ML-Bewertungskreis-Zuordnung"/>
    <x v="12"/>
    <n v="24"/>
    <s v="DIALOG"/>
    <x v="0"/>
    <x v="63"/>
  </r>
  <r>
    <s v="OMX4"/>
    <s v="Nummernkreispflege ML-BELEG"/>
    <x v="12"/>
    <n v="24"/>
    <s v="DIALOG"/>
    <x v="0"/>
    <x v="63"/>
  </r>
  <r>
    <s v="OOBC"/>
    <s v="Drucktastensteuerung Batch-Input"/>
    <x v="5"/>
    <n v="4"/>
    <s v=""/>
    <x v="0"/>
    <x v="0"/>
  </r>
  <r>
    <s v="OOCB"/>
    <s v="Kundenerweiterung zu Stammdaten"/>
    <x v="38"/>
    <n v="16"/>
    <s v=""/>
    <x v="0"/>
    <x v="0"/>
  </r>
  <r>
    <s v="OOCR"/>
    <s v="PD-Transportanschluß einrichten"/>
    <x v="5"/>
    <n v="8"/>
    <s v="DIALOG"/>
    <x v="0"/>
    <x v="0"/>
  </r>
  <r>
    <s v="OOFK"/>
    <s v="Fabrikkalender"/>
    <x v="38"/>
    <n v="35"/>
    <s v="DIALOG"/>
    <x v="0"/>
    <x v="0"/>
  </r>
  <r>
    <s v="OOME"/>
    <s v="Mittagessenzeitraume definieren"/>
    <x v="38"/>
    <n v="4"/>
    <s v="DIALOG"/>
    <x v="0"/>
    <x v="0"/>
  </r>
  <r>
    <s v="OOSB"/>
    <s v="Benutzer (strukturelle Berechtigung)"/>
    <x v="5"/>
    <n v="36367"/>
    <s v="DIALOG"/>
    <x v="0"/>
    <x v="0"/>
  </r>
  <r>
    <s v="OOSC"/>
    <s v="Skalen definieren"/>
    <x v="5"/>
    <n v="4"/>
    <s v="DIALOG"/>
    <x v="0"/>
    <x v="0"/>
  </r>
  <r>
    <s v="OOSP"/>
    <s v="Berechtigungsprofile"/>
    <x v="5"/>
    <n v="342"/>
    <s v="DIALOG"/>
    <x v="0"/>
    <x v="0"/>
  </r>
  <r>
    <s v="OOW4"/>
    <s v="Vorsatznummern Workflow/Orgmgmt"/>
    <x v="5"/>
    <n v="85"/>
    <s v="DIALOG"/>
    <x v="0"/>
    <x v="0"/>
  </r>
  <r>
    <s v="OP48"/>
    <s v="Pflege Planergruppe"/>
    <x v="12"/>
    <n v="36"/>
    <s v="DIALOG"/>
    <x v="0"/>
    <x v="63"/>
  </r>
  <r>
    <s v="OP4A"/>
    <s v="Schichtprogramme pflegen"/>
    <x v="12"/>
    <n v="24"/>
    <s v=""/>
    <x v="0"/>
    <x v="63"/>
  </r>
  <r>
    <s v="OPI1"/>
    <s v="Pflege Wertkategorien"/>
    <x v="21"/>
    <n v="2"/>
    <s v="DIALOG"/>
    <x v="0"/>
    <x v="0"/>
  </r>
  <r>
    <s v="OPI2"/>
    <s v="Wertkategorien zu Kostenarten"/>
    <x v="21"/>
    <n v="2"/>
    <s v="DIALOG"/>
    <x v="0"/>
    <x v="0"/>
  </r>
  <r>
    <s v="OPKC"/>
    <s v="Prozeßkette der Rückmeldung steuern"/>
    <x v="12"/>
    <n v="6"/>
    <s v="DIALOG"/>
    <x v="0"/>
    <x v="63"/>
  </r>
  <r>
    <s v="OPPP"/>
    <s v="Customizing Direktbeschaffung"/>
    <x v="12"/>
    <n v="12"/>
    <s v=""/>
    <x v="0"/>
    <x v="63"/>
  </r>
  <r>
    <s v="OPPZ"/>
    <s v="Dispositionsgruppe"/>
    <x v="12"/>
    <n v="75"/>
    <s v="DIALOG"/>
    <x v="0"/>
    <x v="38"/>
  </r>
  <r>
    <s v="OPS9"/>
    <s v="Profil Budgetverwaltung"/>
    <x v="21"/>
    <n v="26"/>
    <s v=""/>
    <x v="0"/>
    <x v="0"/>
  </r>
  <r>
    <s v="OPSA"/>
    <s v="Projektprofil pflegen"/>
    <x v="21"/>
    <n v="230"/>
    <s v="DIALOG"/>
    <x v="0"/>
    <x v="0"/>
  </r>
  <r>
    <s v="OPTK"/>
    <s v="Verfügb.kontr. Kostenarten ausschl."/>
    <x v="15"/>
    <n v="40"/>
    <s v=""/>
    <x v="0"/>
    <x v="0"/>
  </r>
  <r>
    <s v="OPU7"/>
    <s v="Steuerungsparam. Instandhaltung"/>
    <x v="19"/>
    <s v=""/>
    <s v=""/>
    <x v="0"/>
    <x v="1"/>
  </r>
  <r>
    <s v="OPUM"/>
    <s v="Teilprojekte pflegen"/>
    <x v="12"/>
    <n v="4"/>
    <s v="DIALOG"/>
    <x v="0"/>
    <x v="63"/>
  </r>
  <r>
    <s v="OQN6"/>
    <s v="Berichtsschema Q-Meldungen pflegen"/>
    <x v="12"/>
    <n v="450"/>
    <s v="DIALOG"/>
    <x v="0"/>
    <x v="63"/>
  </r>
  <r>
    <s v="OS_APPLICATION"/>
    <s v="OO-Rahmenanwendung"/>
    <x v="5"/>
    <s v=""/>
    <s v=""/>
    <x v="0"/>
    <x v="1"/>
  </r>
  <r>
    <s v="OS01"/>
    <s v="LAN-Prüfung mit PING"/>
    <x v="5"/>
    <n v="12"/>
    <s v=""/>
    <x v="0"/>
    <x v="0"/>
  </r>
  <r>
    <s v="OSPX"/>
    <s v="Customizing Bestandsfindung"/>
    <x v="5"/>
    <n v="60"/>
    <s v="DIALOG"/>
    <x v="0"/>
    <x v="0"/>
  </r>
  <r>
    <s v="OV51"/>
    <s v="Änderungsanzeige Debitor"/>
    <x v="8"/>
    <s v=""/>
    <s v=""/>
    <x v="0"/>
    <x v="1"/>
  </r>
  <r>
    <s v="OV64"/>
    <s v="Kontenfindung Abstimmkonten"/>
    <x v="8"/>
    <n v="12"/>
    <s v="DIALOG"/>
    <x v="0"/>
    <x v="0"/>
  </r>
  <r>
    <s v="OVAM"/>
    <s v="C RV View TVKOV_AU &quot;Vtweg-Belegarten"/>
    <x v="8"/>
    <n v="42"/>
    <s v="DIALOG"/>
    <x v="0"/>
    <x v="0"/>
  </r>
  <r>
    <s v="OVAN"/>
    <s v="C RV View TVKOS_AU &quot;Sparten-Belegart"/>
    <x v="8"/>
    <n v="46"/>
    <s v=""/>
    <x v="0"/>
    <x v="0"/>
  </r>
  <r>
    <s v="OVAO"/>
    <s v="C RV View TVKO_AU  &quot;Vkorg-Belegarten"/>
    <x v="8"/>
    <n v="22"/>
    <s v="DIALOG"/>
    <x v="0"/>
    <x v="0"/>
  </r>
  <r>
    <s v="OX06"/>
    <s v="Kostenrechnungskreis: Grunddaten"/>
    <x v="8"/>
    <n v="10"/>
    <s v="DIALOG"/>
    <x v="0"/>
    <x v="0"/>
  </r>
  <r>
    <s v="OX09"/>
    <s v="Lagerorte einrichten"/>
    <x v="12"/>
    <n v="288"/>
    <s v="DIALOG"/>
    <x v="0"/>
    <x v="63"/>
  </r>
  <r>
    <s v="OX14"/>
    <s v="C MM-IV Bw.kreis-Bewertungsebene"/>
    <x v="12"/>
    <n v="6"/>
    <s v="DIALOG"/>
    <x v="0"/>
    <x v="63"/>
  </r>
  <r>
    <s v="OX19"/>
    <s v="Kostenrechnungskr: Zuordnung BuKrs"/>
    <x v="0"/>
    <n v="30"/>
    <s v="DIALOG"/>
    <x v="0"/>
    <x v="0"/>
  </r>
  <r>
    <s v="OY18"/>
    <s v="Tabellenhistorie"/>
    <x v="13"/>
    <s v=""/>
    <s v=""/>
    <x v="0"/>
    <x v="1"/>
  </r>
  <r>
    <s v="PA20"/>
    <s v="Personalstammdaten anzeigen"/>
    <x v="39"/>
    <n v="1167"/>
    <s v="DIALOG"/>
    <x v="0"/>
    <x v="0"/>
  </r>
  <r>
    <s v="PFAC"/>
    <s v="Regel pflegen"/>
    <x v="5"/>
    <n v="168"/>
    <s v="DIALOG"/>
    <x v="0"/>
    <x v="0"/>
  </r>
  <r>
    <s v="PFAC_STR"/>
    <s v="Regeln pflegen -&gt; Dummybild"/>
    <x v="5"/>
    <s v=""/>
    <s v=""/>
    <x v="0"/>
    <x v="1"/>
  </r>
  <r>
    <s v="PFCG"/>
    <s v="Pflege von Rollen"/>
    <x v="15"/>
    <n v="114144"/>
    <s v="DIALOG"/>
    <x v="0"/>
    <x v="65"/>
  </r>
  <r>
    <s v="PFTC"/>
    <s v="Allgemeine Aufgabenpflege"/>
    <x v="5"/>
    <n v="19895"/>
    <s v="DIALOG"/>
    <x v="0"/>
    <x v="0"/>
  </r>
  <r>
    <s v="PFTC_DIS"/>
    <s v="Aufgaben anzeigen"/>
    <x v="5"/>
    <n v="250"/>
    <s v="DIALOG"/>
    <x v="0"/>
    <x v="0"/>
  </r>
  <r>
    <s v="PFTC_STR"/>
    <s v="Aufgaben pflegen -&gt; Dummybild"/>
    <x v="5"/>
    <s v=""/>
    <s v=""/>
    <x v="0"/>
    <x v="1"/>
  </r>
  <r>
    <s v="PFUD"/>
    <s v="Abgleich Benutzerstamm"/>
    <x v="5"/>
    <n v="672"/>
    <s v="DIALOG"/>
    <x v="0"/>
    <x v="0"/>
  </r>
  <r>
    <s v="PO01"/>
    <s v="Arbeitsplatz pflegen"/>
    <x v="5"/>
    <n v="38"/>
    <s v="DIALOG"/>
    <x v="0"/>
    <x v="0"/>
  </r>
  <r>
    <s v="PO10"/>
    <s v="Organisationseinheit pflegen"/>
    <x v="5"/>
    <n v="434"/>
    <s v="DIALOG"/>
    <x v="1"/>
    <x v="0"/>
  </r>
  <r>
    <s v="PO13"/>
    <s v="Planstelle pflegen"/>
    <x v="5"/>
    <n v="27139"/>
    <s v="DIALOG"/>
    <x v="1"/>
    <x v="0"/>
  </r>
  <r>
    <s v="PP01"/>
    <s v="Plandaten pflegen (menügeführt)"/>
    <x v="5"/>
    <n v="7830"/>
    <s v="DIALOG"/>
    <x v="0"/>
    <x v="0"/>
  </r>
  <r>
    <s v="PP01_DISP"/>
    <s v="Plandaten anzeigen (menügeführt)"/>
    <x v="5"/>
    <n v="3398"/>
    <s v="DIALOG"/>
    <x v="0"/>
    <x v="0"/>
  </r>
  <r>
    <s v="PP02"/>
    <s v="Plandaten pflegen (beliebig)"/>
    <x v="39"/>
    <s v=""/>
    <s v=""/>
    <x v="0"/>
    <x v="1"/>
  </r>
  <r>
    <s v="PPOMA_BBP"/>
    <s v="Attribute ändern"/>
    <x v="40"/>
    <n v="4"/>
    <s v="DIALOG"/>
    <x v="0"/>
    <x v="0"/>
  </r>
  <r>
    <s v="PPOME"/>
    <s v="Organisation und Besetzung ändern"/>
    <x v="5"/>
    <n v="86111"/>
    <s v="DIALOG"/>
    <x v="1"/>
    <x v="0"/>
  </r>
  <r>
    <s v="PPOMW"/>
    <s v="Org. und Besetzung (WF) ändern"/>
    <x v="5"/>
    <n v="808"/>
    <s v="DIALOG"/>
    <x v="1"/>
    <x v="0"/>
  </r>
  <r>
    <s v="PPOSE"/>
    <s v="Organisation und Besetzung anzeigen"/>
    <x v="5"/>
    <n v="78807"/>
    <s v="DIALOG"/>
    <x v="1"/>
    <x v="0"/>
  </r>
  <r>
    <s v="PPOSW"/>
    <s v="Org. und Besetzung (WF) anzeigen"/>
    <x v="5"/>
    <n v="320"/>
    <s v="DIALOG"/>
    <x v="1"/>
    <x v="0"/>
  </r>
  <r>
    <s v="QA02"/>
    <s v="Ändern Prüflos"/>
    <x v="25"/>
    <n v="22"/>
    <s v="DIALOG"/>
    <x v="1"/>
    <x v="0"/>
  </r>
  <r>
    <s v="QA03"/>
    <s v="Anzeigen Prüflos"/>
    <x v="25"/>
    <n v="3271"/>
    <s v="DIALOG"/>
    <x v="1"/>
    <x v="0"/>
  </r>
  <r>
    <s v="QA10"/>
    <s v="Autom. Verwendungsentscheid anstoßen"/>
    <x v="25"/>
    <n v="2"/>
    <s v=""/>
    <x v="0"/>
    <x v="40"/>
  </r>
  <r>
    <s v="QA11"/>
    <s v="Verwendungsentscheid erfassen"/>
    <x v="25"/>
    <n v="81112"/>
    <s v="DIALOG"/>
    <x v="1"/>
    <x v="0"/>
  </r>
  <r>
    <s v="QA12"/>
    <s v="Verwendungsent. ändern mit Historie"/>
    <x v="25"/>
    <n v="992"/>
    <s v="DIALOG"/>
    <x v="1"/>
    <x v="0"/>
  </r>
  <r>
    <s v="QA13"/>
    <s v="Verwendungsentscheid anzeigen"/>
    <x v="25"/>
    <n v="1396"/>
    <s v="DIALOG"/>
    <x v="1"/>
    <x v="0"/>
  </r>
  <r>
    <s v="QA14"/>
    <s v="Verwendungsent. ändern ohne Historie"/>
    <x v="25"/>
    <s v=""/>
    <s v=""/>
    <x v="0"/>
    <x v="40"/>
  </r>
  <r>
    <s v="QA16"/>
    <s v="Sammel VE für i.O. Lose"/>
    <x v="25"/>
    <n v="94"/>
    <s v="DIALOG"/>
    <x v="1"/>
    <x v="0"/>
  </r>
  <r>
    <s v="QA33"/>
    <s v="Daten zum Prüflos anzeigen"/>
    <x v="25"/>
    <n v="204"/>
    <s v=""/>
    <x v="1"/>
    <x v="0"/>
  </r>
  <r>
    <s v="QAC1"/>
    <s v="Ändern Istmenge Prüflos"/>
    <x v="25"/>
    <s v=""/>
    <s v=""/>
    <x v="0"/>
    <x v="40"/>
  </r>
  <r>
    <s v="QDH2"/>
    <s v="Auswertung Q-Lagen: Daten anzeigen"/>
    <x v="25"/>
    <s v=""/>
    <s v=""/>
    <x v="0"/>
    <x v="40"/>
  </r>
  <r>
    <s v="QE01"/>
    <s v="Pflegen Merkmalsergebnisse"/>
    <x v="25"/>
    <s v=""/>
    <s v=""/>
    <x v="1"/>
    <x v="0"/>
  </r>
  <r>
    <s v="QE02"/>
    <m/>
    <x v="12"/>
    <s v=""/>
    <s v=""/>
    <x v="1"/>
    <x v="0"/>
  </r>
  <r>
    <s v="QE03"/>
    <s v="Anzeigen Merkmalsergebnisse"/>
    <x v="25"/>
    <n v="150"/>
    <s v="DIALOG"/>
    <x v="1"/>
    <x v="0"/>
  </r>
  <r>
    <s v="QE09"/>
    <s v="Einzelanzeige Merkmalsergebnis"/>
    <x v="25"/>
    <n v="2"/>
    <s v="DIALOG"/>
    <x v="1"/>
    <x v="0"/>
  </r>
  <r>
    <s v="QE51N"/>
    <s v="Arbeitsvorrat Ergebniserfassung"/>
    <x v="25"/>
    <n v="90337"/>
    <s v="DIALOG"/>
    <x v="1"/>
    <x v="0"/>
  </r>
  <r>
    <s v="QGA2"/>
    <s v="Prüfergebnisse anzeigen"/>
    <x v="25"/>
    <s v=""/>
    <s v=""/>
    <x v="0"/>
    <x v="40"/>
  </r>
  <r>
    <s v="QM01"/>
    <s v="Anlegen Qualitätsmeldung"/>
    <x v="25"/>
    <n v="5539"/>
    <s v="DIALOG"/>
    <x v="1"/>
    <x v="0"/>
  </r>
  <r>
    <s v="QM02"/>
    <s v="Ändern Qualitätsmeldung"/>
    <x v="25"/>
    <n v="11138"/>
    <s v="DIALOG"/>
    <x v="1"/>
    <x v="0"/>
  </r>
  <r>
    <s v="QM03"/>
    <s v="Anzeigen Qualitätsmeldung"/>
    <x v="25"/>
    <n v="6883"/>
    <s v="DIALOG"/>
    <x v="1"/>
    <x v="0"/>
  </r>
  <r>
    <s v="QM11"/>
    <s v="Liste Qualitätsmeldungen anzeigen"/>
    <x v="25"/>
    <n v="2216"/>
    <s v="DIALOG"/>
    <x v="1"/>
    <x v="0"/>
  </r>
  <r>
    <s v="QM12"/>
    <s v="Liste Maßnahmen ändern"/>
    <x v="25"/>
    <s v=""/>
    <s v=""/>
    <x v="0"/>
    <x v="40"/>
  </r>
  <r>
    <s v="QM13"/>
    <s v="Liste Maßnahmen anzeigen"/>
    <x v="25"/>
    <n v="6"/>
    <s v="DIALOG"/>
    <x v="1"/>
    <x v="0"/>
  </r>
  <r>
    <s v="QM19"/>
    <s v="Liste Q-Meldungen, mehrstufig"/>
    <x v="25"/>
    <s v=""/>
    <s v=""/>
    <x v="0"/>
    <x v="40"/>
  </r>
  <r>
    <s v="QM50"/>
    <s v="Zeitreihendarstellung Q-Meldungen"/>
    <x v="25"/>
    <s v=""/>
    <s v=""/>
    <x v="1"/>
    <x v="0"/>
  </r>
  <r>
    <s v="QP01"/>
    <s v="Prüfplan Anlegen"/>
    <x v="25"/>
    <n v="1136"/>
    <s v="DIALOG"/>
    <x v="1"/>
    <x v="0"/>
  </r>
  <r>
    <s v="QP02"/>
    <s v="Prüfplan Ändern"/>
    <x v="25"/>
    <n v="282"/>
    <s v="DIALOG"/>
    <x v="1"/>
    <x v="0"/>
  </r>
  <r>
    <s v="QP03"/>
    <s v="Prüfplan Anzeigen"/>
    <x v="25"/>
    <n v="121"/>
    <s v="DIALOG"/>
    <x v="1"/>
    <x v="0"/>
  </r>
  <r>
    <s v="QP06"/>
    <s v="Liste: Defizite bei Prüfplänen"/>
    <x v="25"/>
    <s v=""/>
    <s v=""/>
    <x v="0"/>
    <x v="40"/>
  </r>
  <r>
    <s v="QP60"/>
    <s v="zeitliche Entwicklung von Prüfplänen"/>
    <x v="25"/>
    <s v=""/>
    <s v=""/>
    <x v="0"/>
    <x v="40"/>
  </r>
  <r>
    <s v="QS21"/>
    <s v="Hinzufügen Stammprüfmerkmal"/>
    <x v="25"/>
    <n v="4"/>
    <s v="DIALOG"/>
    <x v="1"/>
    <x v="0"/>
  </r>
  <r>
    <s v="QS23"/>
    <s v="Ändern Stammprüfmerkmals-Version"/>
    <x v="25"/>
    <n v="14"/>
    <s v="DIALOG"/>
    <x v="1"/>
    <x v="0"/>
  </r>
  <r>
    <s v="QS24"/>
    <s v="Anzeigen Stammprüfmerkmals-Version"/>
    <x v="25"/>
    <n v="12"/>
    <s v="DIALOG"/>
    <x v="1"/>
    <x v="0"/>
  </r>
  <r>
    <s v="QS34"/>
    <s v="Anzeigen Prüfmethoden-Version"/>
    <x v="25"/>
    <s v=""/>
    <s v=""/>
    <x v="0"/>
    <x v="40"/>
  </r>
  <r>
    <s v="QS41"/>
    <s v="Katalog pflegen"/>
    <x v="25"/>
    <n v="202"/>
    <s v=""/>
    <x v="1"/>
    <x v="0"/>
  </r>
  <r>
    <s v="QS42"/>
    <s v="Katalog anzeigen"/>
    <x v="25"/>
    <n v="911"/>
    <s v="DIALOG"/>
    <x v="1"/>
    <x v="0"/>
  </r>
  <r>
    <s v="QS49"/>
    <s v="Anzeige Codegruppen und Codes"/>
    <x v="25"/>
    <n v="373"/>
    <s v="DIALOG"/>
    <x v="1"/>
    <x v="0"/>
  </r>
  <r>
    <s v="QVM1"/>
    <s v="Lose ohne Prüfabschluß"/>
    <x v="25"/>
    <n v="46"/>
    <s v="DIALOG"/>
    <x v="1"/>
    <x v="0"/>
  </r>
  <r>
    <s v="QVM2"/>
    <s v="Offene Losbestände"/>
    <x v="25"/>
    <n v="14"/>
    <s v=""/>
    <x v="1"/>
    <x v="0"/>
  </r>
  <r>
    <s v="QVM3"/>
    <s v="Lose ohne Verwendungsentscheid"/>
    <x v="25"/>
    <n v="1321"/>
    <s v="DIALOG"/>
    <x v="1"/>
    <x v="0"/>
  </r>
  <r>
    <s v="RBDAPP01"/>
    <s v="Variante für RBDAPP01"/>
    <x v="5"/>
    <n v="24"/>
    <s v=""/>
    <x v="0"/>
    <x v="0"/>
  </r>
  <r>
    <s v="RE_RHAUTH00"/>
    <s v="Berechtigte Objekte"/>
    <x v="5"/>
    <n v="24"/>
    <s v=""/>
    <x v="0"/>
    <x v="0"/>
  </r>
  <r>
    <s v="RE80"/>
    <s v="RE80: RE-Navigator"/>
    <x v="4"/>
    <n v="51353"/>
    <s v="DIALOG"/>
    <x v="0"/>
    <x v="0"/>
  </r>
  <r>
    <s v="REBDAO"/>
    <s v="Architektonisches Objekt bearbeiten"/>
    <x v="4"/>
    <n v="4"/>
    <s v="DIALOG"/>
    <x v="0"/>
    <x v="0"/>
  </r>
  <r>
    <s v="REBDAO0004"/>
    <s v="AO: Abschnitte"/>
    <x v="4"/>
    <s v=""/>
    <s v=""/>
    <x v="0"/>
    <x v="1"/>
  </r>
  <r>
    <s v="REBDAO0005"/>
    <s v="AO: Bilder"/>
    <x v="4"/>
    <s v=""/>
    <s v=""/>
    <x v="0"/>
    <x v="1"/>
  </r>
  <r>
    <s v="REBDAO0006"/>
    <s v="AO: Bildfolgen"/>
    <x v="4"/>
    <s v=""/>
    <s v=""/>
    <x v="0"/>
    <x v="1"/>
  </r>
  <r>
    <s v="REBDAO0007"/>
    <s v="AO: Zeitpunkte"/>
    <x v="4"/>
    <s v=""/>
    <s v=""/>
    <x v="0"/>
    <x v="1"/>
  </r>
  <r>
    <s v="REBDAO0100"/>
    <s v="AO: Feldmodifikation je Aktivität"/>
    <x v="4"/>
    <s v=""/>
    <s v=""/>
    <x v="0"/>
    <x v="1"/>
  </r>
  <r>
    <s v="RECACUST"/>
    <s v="REFX-IMG anzeigen"/>
    <x v="4"/>
    <n v="1400"/>
    <s v="DIALOG"/>
    <x v="0"/>
    <x v="0"/>
  </r>
  <r>
    <s v="RECARG"/>
    <s v="Arbeitsvorrat: Objekte aktualisieren"/>
    <x v="4"/>
    <n v="30"/>
    <s v=""/>
    <x v="0"/>
    <x v="0"/>
  </r>
  <r>
    <s v="RECASHOWIMG"/>
    <s v="IMG anzeigen"/>
    <x v="4"/>
    <s v=""/>
    <s v=""/>
    <x v="0"/>
    <x v="1"/>
  </r>
  <r>
    <s v="RECN"/>
    <s v="Vertrag bearbeiten"/>
    <x v="4"/>
    <n v="1142"/>
    <s v="DIALOG"/>
    <x v="0"/>
    <x v="0"/>
  </r>
  <r>
    <s v="REISAO"/>
    <s v="Infosystem: Architektonische Objekte"/>
    <x v="4"/>
    <n v="18309"/>
    <s v="DIALOG"/>
    <x v="0"/>
    <x v="0"/>
  </r>
  <r>
    <s v="REISAOCT"/>
    <s v="IS: Ausstattung zu Arch. Objekten"/>
    <x v="4"/>
    <n v="684"/>
    <s v="DIALOG"/>
    <x v="0"/>
    <x v="0"/>
  </r>
  <r>
    <s v="REISAODT"/>
    <s v="Infosystem: Arch. Objekte mit Detail"/>
    <x v="4"/>
    <n v="14"/>
    <s v="DIALOG"/>
    <x v="0"/>
    <x v="0"/>
  </r>
  <r>
    <s v="REISAOOA"/>
    <s v="Infosystem: Objekte zu AO"/>
    <x v="4"/>
    <n v="306"/>
    <s v="DIALOG"/>
    <x v="0"/>
    <x v="0"/>
  </r>
  <r>
    <s v="REISAOPO"/>
    <s v="Infosystem: Arch. Obj. - Perm. Bel."/>
    <x v="4"/>
    <n v="7221"/>
    <s v="DIALOG"/>
    <x v="0"/>
    <x v="0"/>
  </r>
  <r>
    <s v="REISBDOA"/>
    <s v="Infosystem: Objektzuordnung"/>
    <x v="4"/>
    <n v="10"/>
    <s v="DIALOG"/>
    <x v="0"/>
    <x v="0"/>
  </r>
  <r>
    <s v="REISBU"/>
    <s v="Infosystem: Gebäude"/>
    <x v="4"/>
    <n v="6"/>
    <s v=""/>
    <x v="0"/>
    <x v="0"/>
  </r>
  <r>
    <s v="REISCEACCDET"/>
    <s v="Customizing Kontenfindung"/>
    <x v="4"/>
    <s v=""/>
    <s v=""/>
    <x v="0"/>
    <x v="1"/>
  </r>
  <r>
    <s v="REISCN"/>
    <s v="Infosystem: Verträge"/>
    <x v="4"/>
    <n v="6574"/>
    <s v="DIALOG"/>
    <x v="0"/>
    <x v="0"/>
  </r>
  <r>
    <s v="REISLR"/>
    <s v="Infosystem: Grundbücher"/>
    <x v="4"/>
    <n v="20"/>
    <s v="DIALOG"/>
    <x v="0"/>
    <x v="0"/>
  </r>
  <r>
    <s v="REISLRRG"/>
    <s v="Infosystem: Grundbücher m. Bestandsv"/>
    <x v="4"/>
    <n v="710"/>
    <s v="DIALOG"/>
    <x v="0"/>
    <x v="0"/>
  </r>
  <r>
    <s v="REISMSAO"/>
    <s v="Infosystem: Bemessungen zu Arch. Obj"/>
    <x v="4"/>
    <n v="8491"/>
    <s v="DIALOG"/>
    <x v="0"/>
    <x v="0"/>
  </r>
  <r>
    <s v="REISOO"/>
    <s v="Infosystem: Angebotsobjekt"/>
    <x v="4"/>
    <s v=""/>
    <s v=""/>
    <x v="0"/>
    <x v="1"/>
  </r>
  <r>
    <s v="REISOOCTRS"/>
    <s v="IS: Ausstattung zu Reservierung Obj."/>
    <x v="4"/>
    <s v=""/>
    <s v=""/>
    <x v="0"/>
    <x v="1"/>
  </r>
  <r>
    <s v="REISPE"/>
    <s v="Infosystem: Grundstücksverzeichnisse"/>
    <x v="4"/>
    <n v="1476"/>
    <s v="DIALOG"/>
    <x v="0"/>
    <x v="0"/>
  </r>
  <r>
    <s v="REISPL"/>
    <s v="Infosystem: Flurstücke"/>
    <x v="4"/>
    <n v="1963"/>
    <s v="DIALOG"/>
    <x v="0"/>
    <x v="0"/>
  </r>
  <r>
    <s v="REISPLCS"/>
    <s v="Infosystem: Flurstücke m.  Altlasten"/>
    <x v="4"/>
    <s v=""/>
    <s v=""/>
    <x v="0"/>
    <x v="1"/>
  </r>
  <r>
    <s v="REISPLER"/>
    <s v="Infosystem: Flurstücke - Baulasten"/>
    <x v="4"/>
    <n v="13"/>
    <s v="DIALOG"/>
    <x v="0"/>
    <x v="0"/>
  </r>
  <r>
    <s v="REISPLMS"/>
    <s v="Infosystem: Flurstücke - Bemessungen"/>
    <x v="4"/>
    <n v="30"/>
    <s v=""/>
    <x v="0"/>
    <x v="0"/>
  </r>
  <r>
    <s v="REISPLP"/>
    <s v="Infosystem: Vorgängerflurstücke"/>
    <x v="4"/>
    <s v=""/>
    <s v=""/>
    <x v="0"/>
    <x v="1"/>
  </r>
  <r>
    <s v="REISPO"/>
    <s v="Infosystem: Permanente Belegungen"/>
    <x v="4"/>
    <n v="8980"/>
    <s v="DIALOG"/>
    <x v="0"/>
    <x v="0"/>
  </r>
  <r>
    <s v="REISPOCAP"/>
    <s v="Infosystem: Perm. Belegung Liste"/>
    <x v="4"/>
    <n v="6827"/>
    <s v="DIALOG"/>
    <x v="0"/>
    <x v="0"/>
  </r>
  <r>
    <s v="REISPR"/>
    <s v="Infosystem: Grundstücke"/>
    <x v="4"/>
    <n v="10"/>
    <s v="DIALOG"/>
    <x v="0"/>
    <x v="0"/>
  </r>
  <r>
    <s v="REISRC"/>
    <s v="Infosystem: Fortführungen"/>
    <x v="4"/>
    <n v="517"/>
    <s v="DIALOG"/>
    <x v="0"/>
    <x v="0"/>
  </r>
  <r>
    <s v="RELMJL"/>
    <s v="Mithaftung bearbeiten"/>
    <x v="4"/>
    <n v="80"/>
    <s v=""/>
    <x v="0"/>
    <x v="0"/>
  </r>
  <r>
    <s v="RELML10016"/>
    <s v="L1: Tabellen"/>
    <x v="4"/>
    <n v="30"/>
    <s v="DIALOG"/>
    <x v="0"/>
    <x v="0"/>
  </r>
  <r>
    <s v="RELML40006"/>
    <s v="L4: Bildfolgen"/>
    <x v="4"/>
    <n v="20"/>
    <s v=""/>
    <x v="0"/>
    <x v="0"/>
  </r>
  <r>
    <s v="RELML50016"/>
    <s v="L5: Tabellen"/>
    <x v="4"/>
    <s v=""/>
    <s v=""/>
    <x v="0"/>
    <x v="1"/>
  </r>
  <r>
    <s v="RELMLR"/>
    <s v="Grundbuch bearbeiten"/>
    <x v="4"/>
    <n v="14397"/>
    <s v="DIALOG"/>
    <x v="0"/>
    <x v="0"/>
  </r>
  <r>
    <s v="RELMNA"/>
    <s v="Einheitswertbescheid bearbeiten"/>
    <x v="4"/>
    <n v="340"/>
    <s v="DIALOG"/>
    <x v="0"/>
    <x v="0"/>
  </r>
  <r>
    <s v="RELMPE"/>
    <s v="Grundstücksverzeichnis bearbeiten"/>
    <x v="4"/>
    <n v="11699"/>
    <s v="DIALOG"/>
    <x v="0"/>
    <x v="0"/>
  </r>
  <r>
    <s v="RELMPL"/>
    <s v="Flurstück bearbeiten"/>
    <x v="4"/>
    <n v="22635"/>
    <s v="DIALOG"/>
    <x v="0"/>
    <x v="0"/>
  </r>
  <r>
    <s v="RELMRC"/>
    <s v="Fortführung bearbeiten"/>
    <x v="4"/>
    <n v="5136"/>
    <s v="DIALOG"/>
    <x v="0"/>
    <x v="0"/>
  </r>
  <r>
    <s v="RELMRCTODO"/>
    <s v="Fortführungen: Todo-Liste"/>
    <x v="4"/>
    <n v="862"/>
    <s v="DIALOG"/>
    <x v="0"/>
    <x v="0"/>
  </r>
  <r>
    <s v="REORCOST"/>
    <s v="Kosten Reservierung/Permanente Beleg"/>
    <x v="4"/>
    <s v=""/>
    <s v=""/>
    <x v="0"/>
    <x v="1"/>
  </r>
  <r>
    <s v="REOROO"/>
    <s v="Angebotsobjekt bearbeiten"/>
    <x v="4"/>
    <s v=""/>
    <s v=""/>
    <x v="0"/>
    <x v="1"/>
  </r>
  <r>
    <s v="REORRSOBJCOST"/>
    <s v="Ändern der Daten zur Kostenfindung"/>
    <x v="4"/>
    <s v=""/>
    <s v=""/>
    <x v="0"/>
    <x v="1"/>
  </r>
  <r>
    <s v="REORRSOBJCREATEUPD"/>
    <s v="Reservierungsobjekte erzeugen/akt."/>
    <x v="4"/>
    <s v=""/>
    <s v=""/>
    <x v="0"/>
    <x v="1"/>
  </r>
  <r>
    <s v="RKABSHOW"/>
    <s v="CO-Beleg anzeigen"/>
    <x v="15"/>
    <s v=""/>
    <s v=""/>
    <x v="0"/>
    <x v="66"/>
  </r>
  <r>
    <s v="RKARSHOW"/>
    <s v="CO-Folgebelege anzeigen"/>
    <x v="15"/>
    <s v=""/>
    <s v=""/>
    <x v="0"/>
    <x v="66"/>
  </r>
  <r>
    <s v="RL23"/>
    <s v="Beleganzeige für Ledger 3A"/>
    <x v="35"/>
    <n v="189"/>
    <s v=""/>
    <x v="0"/>
    <x v="0"/>
  </r>
  <r>
    <s v="ROLE_CMP"/>
    <s v="Rollenabgleich"/>
    <x v="5"/>
    <n v="18"/>
    <s v="DIALOG"/>
    <x v="0"/>
    <x v="0"/>
  </r>
  <r>
    <s v="RPC0"/>
    <s v="Infosystem Kostl.: Voreinstellungen"/>
    <x v="24"/>
    <n v="2"/>
    <s v="DIALOG"/>
    <x v="0"/>
    <x v="0"/>
  </r>
  <r>
    <s v="RPO0"/>
    <s v="Infosystem Auftr.: Voreinstellungen"/>
    <x v="15"/>
    <n v="2"/>
    <s v=""/>
    <x v="0"/>
    <x v="0"/>
  </r>
  <r>
    <s v="RPON"/>
    <s v="Infosystem Auftr.: Voreinstellungen"/>
    <x v="15"/>
    <s v=""/>
    <s v=""/>
    <x v="0"/>
    <x v="1"/>
  </r>
  <r>
    <s v="RSA1"/>
    <s v="Modellierung - DW Workbench"/>
    <x v="41"/>
    <n v="28"/>
    <s v="DIALOG"/>
    <x v="0"/>
    <x v="0"/>
  </r>
  <r>
    <s v="RSA3"/>
    <s v="Extraktorchecker"/>
    <x v="5"/>
    <n v="488"/>
    <s v="DIALOG"/>
    <x v="0"/>
    <x v="0"/>
  </r>
  <r>
    <s v="RSA5"/>
    <s v="Business Content installieren"/>
    <x v="5"/>
    <n v="80"/>
    <s v="DIALOG"/>
    <x v="0"/>
    <x v="0"/>
  </r>
  <r>
    <s v="RSA6"/>
    <s v="DataSources pflegen"/>
    <x v="5"/>
    <n v="774"/>
    <s v="DIALOG"/>
    <x v="0"/>
    <x v="0"/>
  </r>
  <r>
    <s v="RSA7"/>
    <s v="Monitor der BW Deltaqueue"/>
    <x v="5"/>
    <n v="2275"/>
    <s v="DIALOG"/>
    <x v="0"/>
    <x v="0"/>
  </r>
  <r>
    <s v="RSAU_CONFIG_SHOW"/>
    <s v="Security Audit Log Konfiguration"/>
    <x v="5"/>
    <n v="1212"/>
    <s v="DIALOG"/>
    <x v="0"/>
    <x v="0"/>
  </r>
  <r>
    <s v="RSAU_READ_LOG"/>
    <s v="Security Audit Log auswerten"/>
    <x v="5"/>
    <n v="6836"/>
    <s v="DIALOG"/>
    <x v="0"/>
    <x v="0"/>
  </r>
  <r>
    <s v="RSAUDIT_SYSTEM_ENV"/>
    <s v="Mandanten- und Systemeinstellungen"/>
    <x v="5"/>
    <n v="900"/>
    <s v="DIALOG"/>
    <x v="0"/>
    <x v="0"/>
  </r>
  <r>
    <s v="RSEIDOC2"/>
    <s v="IDoc-Liste"/>
    <x v="5"/>
    <n v="12"/>
    <s v=""/>
    <x v="0"/>
    <x v="0"/>
  </r>
  <r>
    <s v="RSO2"/>
    <s v="Oltp Metadaten Repository"/>
    <x v="5"/>
    <n v="314"/>
    <s v="DIALOG"/>
    <x v="0"/>
    <x v="0"/>
  </r>
  <r>
    <s v="RSPFPAR"/>
    <s v="Profileparameter anzeigen"/>
    <x v="5"/>
    <n v="365"/>
    <s v=""/>
    <x v="0"/>
    <x v="0"/>
  </r>
  <r>
    <s v="RSRR_WEB"/>
    <s v="Berichts-Berichts-Schnittstelle im W"/>
    <x v="13"/>
    <n v="58"/>
    <s v="HTTP"/>
    <x v="0"/>
    <x v="0"/>
  </r>
  <r>
    <s v="RSSCD100_PFCG"/>
    <s v="Änderungsbelege für Rollenverwaltung"/>
    <x v="5"/>
    <n v="332"/>
    <s v=""/>
    <x v="0"/>
    <x v="0"/>
  </r>
  <r>
    <s v="RSSCD100_PFCG_USER"/>
    <s v="für Rollenzuordnung"/>
    <x v="5"/>
    <s v=""/>
    <s v=""/>
    <x v="0"/>
    <x v="1"/>
  </r>
  <r>
    <s v="RSUSR_ROLE_MENU"/>
    <s v="Suche nach Anwendungen im Rollenmenü"/>
    <x v="5"/>
    <n v="24"/>
    <s v=""/>
    <x v="0"/>
    <x v="0"/>
  </r>
  <r>
    <s v="RSUSR003"/>
    <s v="Kennworte Standardbenutzer prüfen"/>
    <x v="5"/>
    <n v="340"/>
    <s v=""/>
    <x v="0"/>
    <x v="0"/>
  </r>
  <r>
    <s v="RSUSR200"/>
    <s v="Liste der Benutzer nach Anmeldedatum"/>
    <x v="5"/>
    <n v="5"/>
    <s v="DIALOG"/>
    <x v="0"/>
    <x v="0"/>
  </r>
  <r>
    <s v="RSUSRAUTH"/>
    <s v="Einzelrollen mit Berechtigungsdaten"/>
    <x v="5"/>
    <n v="24"/>
    <s v=""/>
    <x v="0"/>
    <x v="0"/>
  </r>
  <r>
    <s v="RSWBO004"/>
    <s v="Systemänderbarkeit setzen"/>
    <x v="5"/>
    <s v=""/>
    <s v=""/>
    <x v="0"/>
    <x v="1"/>
  </r>
  <r>
    <s v="RZ03"/>
    <s v="Darstellung, Steuerung SAP-Instanzen"/>
    <x v="5"/>
    <n v="28"/>
    <s v="DIALOG"/>
    <x v="0"/>
    <x v="0"/>
  </r>
  <r>
    <s v="RZ04"/>
    <s v="Pflege der SAP-Instanzen"/>
    <x v="5"/>
    <n v="233"/>
    <s v="DIALOG"/>
    <x v="0"/>
    <x v="0"/>
  </r>
  <r>
    <s v="RZ10"/>
    <s v="Pflege von Profilparametern"/>
    <x v="5"/>
    <n v="2772"/>
    <s v="DIALOG"/>
    <x v="0"/>
    <x v="0"/>
  </r>
  <r>
    <s v="RZ11"/>
    <s v="Profilparameter-Pflege"/>
    <x v="5"/>
    <n v="1754"/>
    <s v="DIALOG"/>
    <x v="0"/>
    <x v="0"/>
  </r>
  <r>
    <s v="RZ12"/>
    <s v="Pflege RFC-Servergruppen-Zuordnung"/>
    <x v="5"/>
    <s v=""/>
    <s v=""/>
    <x v="0"/>
    <x v="1"/>
  </r>
  <r>
    <s v="RZ20"/>
    <s v="CCMS Monitoring"/>
    <x v="5"/>
    <s v=""/>
    <s v=""/>
    <x v="0"/>
    <x v="1"/>
  </r>
  <r>
    <s v="RZ21"/>
    <s v="CCMS Customzing Monitorarchitektur"/>
    <x v="5"/>
    <s v=""/>
    <s v=""/>
    <x v="0"/>
    <x v="1"/>
  </r>
  <r>
    <s v="RZ70"/>
    <s v="SLD Administration"/>
    <x v="5"/>
    <s v=""/>
    <s v=""/>
    <x v="0"/>
    <x v="1"/>
  </r>
  <r>
    <s v="S_AL0_96000497"/>
    <s v="Buchhaltungsbeleg"/>
    <x v="0"/>
    <n v="18"/>
    <s v="DIALOG"/>
    <x v="0"/>
    <x v="0"/>
  </r>
  <r>
    <s v="S_ALR_87003642"/>
    <s v="IMG-Aktivität: SIMG_CFMENUORFBOB52"/>
    <x v="30"/>
    <s v=""/>
    <s v=""/>
    <x v="0"/>
    <x v="1"/>
  </r>
  <r>
    <s v="S_ALR_87003677"/>
    <s v="IMG-Aktivität: SIMG_CFMENUORK17KEA"/>
    <x v="9"/>
    <n v="18"/>
    <s v=""/>
    <x v="0"/>
    <x v="0"/>
  </r>
  <r>
    <s v="S_ALR_87004478"/>
    <s v="IMG-Aktivität: SIMG_CFMENUORK1KS02"/>
    <x v="9"/>
    <s v=""/>
    <s v=""/>
    <x v="0"/>
    <x v="1"/>
  </r>
  <r>
    <s v="S_ALR_87005129"/>
    <s v="IMG-Aktivität: SIMG_ORKA_SELEK_RPON"/>
    <x v="0"/>
    <n v="2"/>
    <s v="DIALOG"/>
    <x v="0"/>
    <x v="0"/>
  </r>
  <r>
    <s v="S_ALR_87005263"/>
    <s v="IMG-Aktivität: SIMG_CFMENUORKAOK02"/>
    <x v="0"/>
    <n v="1"/>
    <s v="DIALOG"/>
    <x v="0"/>
    <x v="0"/>
  </r>
  <r>
    <s v="S_ALR_87005266"/>
    <s v="IMG-Aktivität: SIMG_CFMENUORKAKOT2"/>
    <x v="0"/>
    <s v=""/>
    <s v=""/>
    <x v="0"/>
    <x v="1"/>
  </r>
  <r>
    <s v="S_ALR_87005742"/>
    <s v="IMG-Aktivität: SIMG_CFMENUORKSKSU1"/>
    <x v="0"/>
    <n v="122"/>
    <s v="DIALOG"/>
    <x v="0"/>
    <x v="0"/>
  </r>
  <r>
    <s v="S_ALR_87008998"/>
    <s v="IMG-Aktivität: SIMG_ORFA_OACS"/>
    <x v="11"/>
    <n v="40"/>
    <s v="DIALOG"/>
    <x v="0"/>
    <x v="0"/>
  </r>
  <r>
    <s v="S_ALR_87009081"/>
    <s v="IMG-Aktivität: ORFA_JAHR_RUECK"/>
    <x v="11"/>
    <n v="100"/>
    <s v="DIALOG"/>
    <x v="0"/>
    <x v="0"/>
  </r>
  <r>
    <s v="S_ALR_87009086"/>
    <s v="IMG-Aktivität: ORFA_OAWF"/>
    <x v="11"/>
    <s v=""/>
    <s v=""/>
    <x v="0"/>
    <x v="1"/>
  </r>
  <r>
    <s v="S_ALR_87009140"/>
    <s v="IMG-Aktivität: ORFA_PER_ZEIT"/>
    <x v="11"/>
    <s v=""/>
    <s v=""/>
    <x v="0"/>
    <x v="1"/>
  </r>
  <r>
    <s v="S_ALR_87009145"/>
    <s v="IMG-Aktivität: ORFA_BEZUG_IND"/>
    <x v="11"/>
    <s v=""/>
    <s v=""/>
    <x v="0"/>
    <x v="1"/>
  </r>
  <r>
    <s v="S_ALR_87009182"/>
    <s v="IMG-Aktivität: SIMG_CFMENUORFAOAV5"/>
    <x v="11"/>
    <s v=""/>
    <s v=""/>
    <x v="0"/>
    <x v="1"/>
  </r>
  <r>
    <s v="S_ALR_87009207"/>
    <s v="IMG-Aktivität: SIMG_CFMENUORFAAM01"/>
    <x v="11"/>
    <s v=""/>
    <s v=""/>
    <x v="0"/>
    <x v="1"/>
  </r>
  <r>
    <s v="S_ALR_87009689"/>
    <s v="Plan/Ist/Abweichung Profit Center"/>
    <x v="0"/>
    <n v="1053"/>
    <s v="DIALOG"/>
    <x v="0"/>
    <x v="0"/>
  </r>
  <r>
    <s v="S_ALR_87009712"/>
    <s v="Profit Center Bereichsliste P/I"/>
    <x v="0"/>
    <n v="1273"/>
    <s v="DIALOG"/>
    <x v="0"/>
    <x v="0"/>
  </r>
  <r>
    <s v="S_ALR_87009717"/>
    <s v="PrCtr-Gruppe Quartalsvergleich Ist"/>
    <x v="0"/>
    <n v="1138"/>
    <s v="DIALOG"/>
    <x v="0"/>
    <x v="0"/>
  </r>
  <r>
    <s v="S_ALR_87009726"/>
    <s v="PrCtr-Gruppe P/I-Vergl. (Herkunft)"/>
    <x v="0"/>
    <n v="2503"/>
    <s v="DIALOG"/>
    <x v="0"/>
    <x v="0"/>
  </r>
  <r>
    <s v="S_ALR_87009734"/>
    <s v="PrCtr-Bericht 2 Planversionen"/>
    <x v="0"/>
    <s v=""/>
    <s v=""/>
    <x v="0"/>
    <x v="1"/>
  </r>
  <r>
    <s v="S_ALR_87009787"/>
    <s v="Ist/Ist-Vergleich Jahr"/>
    <x v="0"/>
    <s v=""/>
    <s v=""/>
    <x v="0"/>
    <x v="1"/>
  </r>
  <r>
    <s v="S_ALR_87010116"/>
    <s v="Anlagenbestand"/>
    <x v="0"/>
    <n v="30"/>
    <s v="DIALOG"/>
    <x v="0"/>
    <x v="0"/>
  </r>
  <r>
    <s v="S_ALR_87010125"/>
    <s v="Muster für Adressdaten einer Anlage"/>
    <x v="0"/>
    <n v="3"/>
    <s v="DIALOG"/>
    <x v="0"/>
    <x v="0"/>
  </r>
  <r>
    <s v="S_ALR_87010127"/>
    <s v="Grundstücke und ähnliche Rechte"/>
    <x v="0"/>
    <n v="1794"/>
    <s v="DIALOG"/>
    <x v="0"/>
    <x v="0"/>
  </r>
  <r>
    <s v="S_ALR_87010129"/>
    <s v="Fuhrpark"/>
    <x v="0"/>
    <n v="28"/>
    <s v="DIALOG"/>
    <x v="0"/>
    <x v="0"/>
  </r>
  <r>
    <s v="S_ALR_87010149"/>
    <s v="Anlagengitter"/>
    <x v="0"/>
    <n v="2"/>
    <s v="DIALOG"/>
    <x v="0"/>
    <x v="0"/>
  </r>
  <r>
    <s v="S_ALR_87010173"/>
    <s v="Aufwertungen"/>
    <x v="0"/>
    <n v="14"/>
    <s v="DIALOG"/>
    <x v="0"/>
    <x v="0"/>
  </r>
  <r>
    <s v="S_ALR_87010175"/>
    <s v="Gebuchte Abschreibungen, kostenstell"/>
    <x v="0"/>
    <n v="456"/>
    <s v="DIALOG"/>
    <x v="0"/>
    <x v="0"/>
  </r>
  <r>
    <s v="S_ALR_87011775"/>
    <s v="Kostenstellen: Ist/Plan/Abweichung"/>
    <x v="0"/>
    <n v="18"/>
    <s v="DIALOG"/>
    <x v="0"/>
    <x v="0"/>
  </r>
  <r>
    <s v="S_ALR_87011963"/>
    <s v="Anlagenbestand"/>
    <x v="0"/>
    <n v="42286"/>
    <s v="DIALOG"/>
    <x v="0"/>
    <x v="0"/>
  </r>
  <r>
    <s v="S_ALR_87011964"/>
    <s v="Anlagenbestand"/>
    <x v="0"/>
    <n v="20391"/>
    <s v="DIALOG"/>
    <x v="0"/>
    <x v="0"/>
  </r>
  <r>
    <s v="S_ALR_87011965"/>
    <s v="Anlagenbestand"/>
    <x v="0"/>
    <n v="26"/>
    <s v="DIALOG"/>
    <x v="0"/>
    <x v="0"/>
  </r>
  <r>
    <s v="S_ALR_87011966"/>
    <s v="Anlagenbestand"/>
    <x v="13"/>
    <n v="12296"/>
    <s v="DIALOG"/>
    <x v="0"/>
    <x v="0"/>
  </r>
  <r>
    <s v="S_ALR_87011967"/>
    <s v="Anlagenbestand"/>
    <x v="0"/>
    <n v="84"/>
    <s v="DIALOG"/>
    <x v="0"/>
    <x v="0"/>
  </r>
  <r>
    <s v="S_ALR_87011968"/>
    <s v="Anlagenbestand"/>
    <x v="0"/>
    <n v="62"/>
    <s v="DIALOG"/>
    <x v="0"/>
    <x v="0"/>
  </r>
  <r>
    <s v="S_ALR_87011969"/>
    <s v="Anlagenbestand"/>
    <x v="0"/>
    <n v="58"/>
    <s v="DIALOG"/>
    <x v="0"/>
    <x v="0"/>
  </r>
  <r>
    <s v="S_ALR_87011978"/>
    <s v="Anlagenbestand bei Anlagenkomplexen"/>
    <x v="0"/>
    <s v=""/>
    <s v=""/>
    <x v="0"/>
    <x v="1"/>
  </r>
  <r>
    <s v="S_ALR_87011979"/>
    <s v="Inventurliste"/>
    <x v="0"/>
    <n v="2390"/>
    <s v="DIALOG"/>
    <x v="0"/>
    <x v="0"/>
  </r>
  <r>
    <s v="S_ALR_87011980"/>
    <s v="Inventurliste"/>
    <x v="0"/>
    <n v="90"/>
    <s v="DIALOG"/>
    <x v="0"/>
    <x v="0"/>
  </r>
  <r>
    <s v="S_ALR_87011981"/>
    <s v="Inventurliste"/>
    <x v="0"/>
    <n v="291"/>
    <s v="DIALOG"/>
    <x v="0"/>
    <x v="0"/>
  </r>
  <r>
    <s v="S_ALR_87011982"/>
    <s v="Inventurliste"/>
    <x v="0"/>
    <n v="56"/>
    <s v="DIALOG"/>
    <x v="0"/>
    <x v="0"/>
  </r>
  <r>
    <s v="S_ALR_87011990"/>
    <s v="Anlagengitter"/>
    <x v="13"/>
    <n v="481427"/>
    <s v="DIALOG"/>
    <x v="0"/>
    <x v="0"/>
  </r>
  <r>
    <s v="S_ALR_87011991"/>
    <s v="Anlagengitter"/>
    <x v="0"/>
    <s v=""/>
    <s v=""/>
    <x v="0"/>
    <x v="1"/>
  </r>
  <r>
    <s v="S_ALR_87011994"/>
    <s v="Anlagenbestand"/>
    <x v="0"/>
    <n v="379"/>
    <s v="DIALOG"/>
    <x v="0"/>
    <x v="0"/>
  </r>
  <r>
    <s v="S_ALR_87011996"/>
    <s v="Anlagengitter"/>
    <x v="0"/>
    <s v=""/>
    <s v=""/>
    <x v="0"/>
    <x v="1"/>
  </r>
  <r>
    <s v="S_ALR_87012004"/>
    <s v="Abschreibungen"/>
    <x v="0"/>
    <n v="141038"/>
    <s v="DIALOG"/>
    <x v="0"/>
    <x v="0"/>
  </r>
  <r>
    <s v="S_ALR_87012006"/>
    <s v="Abschreibungen"/>
    <x v="0"/>
    <s v=""/>
    <s v=""/>
    <x v="0"/>
    <x v="1"/>
  </r>
  <r>
    <s v="S_ALR_87012007"/>
    <s v="Abschreibungen"/>
    <x v="0"/>
    <n v="12"/>
    <s v="DIALOG"/>
    <x v="0"/>
    <x v="0"/>
  </r>
  <r>
    <s v="S_ALR_87012008"/>
    <s v="Abschreibungen"/>
    <x v="0"/>
    <s v=""/>
    <s v=""/>
    <x v="0"/>
    <x v="1"/>
  </r>
  <r>
    <s v="S_ALR_87012013"/>
    <s v="Abschreibungsvergleich"/>
    <x v="0"/>
    <n v="8642"/>
    <s v="DIALOG"/>
    <x v="0"/>
    <x v="0"/>
  </r>
  <r>
    <s v="S_ALR_87012018"/>
    <s v="Abschreibungen und Zinsen"/>
    <x v="0"/>
    <n v="17558"/>
    <s v="DIALOG"/>
    <x v="0"/>
    <x v="0"/>
  </r>
  <r>
    <s v="S_ALR_87012026"/>
    <s v="Abschreibungen"/>
    <x v="0"/>
    <n v="1200"/>
    <s v="DIALOG"/>
    <x v="0"/>
    <x v="0"/>
  </r>
  <r>
    <s v="S_ALR_87012028"/>
    <s v="Vermögensbewertung"/>
    <x v="0"/>
    <n v="16"/>
    <s v=""/>
    <x v="0"/>
    <x v="0"/>
  </r>
  <r>
    <s v="S_ALR_87012030"/>
    <s v="Versicherungswerte"/>
    <x v="0"/>
    <n v="3699"/>
    <s v="DIALOG"/>
    <x v="0"/>
    <x v="0"/>
  </r>
  <r>
    <s v="S_ALR_87012035"/>
    <s v="Abschreibungen"/>
    <x v="0"/>
    <n v="4"/>
    <s v="DIALOG"/>
    <x v="0"/>
    <x v="0"/>
  </r>
  <r>
    <s v="S_ALR_87012037"/>
    <s v="Änderungen der Anlagenstammsätze"/>
    <x v="0"/>
    <n v="787"/>
    <s v="DIALOG"/>
    <x v="0"/>
    <x v="0"/>
  </r>
  <r>
    <s v="S_ALR_87012039"/>
    <s v="Anlagenbewegungen"/>
    <x v="0"/>
    <n v="13612"/>
    <s v="DIALOG"/>
    <x v="0"/>
    <x v="0"/>
  </r>
  <r>
    <s v="S_ALR_87012041"/>
    <s v="Anlagenbestand"/>
    <x v="0"/>
    <n v="41"/>
    <s v="DIALOG"/>
    <x v="0"/>
    <x v="0"/>
  </r>
  <r>
    <s v="S_ALR_87012048"/>
    <s v="Anlagenbewegungen"/>
    <x v="0"/>
    <n v="27240"/>
    <s v="DIALOG"/>
    <x v="0"/>
    <x v="0"/>
  </r>
  <r>
    <s v="S_ALR_87012050"/>
    <s v="Anlagenzugänge"/>
    <x v="0"/>
    <n v="50460"/>
    <s v="DIALOG"/>
    <x v="0"/>
    <x v="0"/>
  </r>
  <r>
    <s v="S_ALR_87012052"/>
    <s v="Anlagenabgänge"/>
    <x v="0"/>
    <n v="48357"/>
    <s v="DIALOG"/>
    <x v="0"/>
    <x v="0"/>
  </r>
  <r>
    <s v="S_ALR_87012054"/>
    <s v="Anlagenumbuchungen"/>
    <x v="0"/>
    <n v="4073"/>
    <s v="DIALOG"/>
    <x v="0"/>
    <x v="0"/>
  </r>
  <r>
    <s v="S_ALR_87012056"/>
    <s v="Verzeichnis unbebuchter Anlagen"/>
    <x v="0"/>
    <n v="501"/>
    <s v="DIALOG"/>
    <x v="0"/>
    <x v="0"/>
  </r>
  <r>
    <s v="S_ALR_87012058"/>
    <s v="Herkunftsnachweis von Anlagenbelastu"/>
    <x v="0"/>
    <n v="10696"/>
    <s v="DIALOG"/>
    <x v="0"/>
    <x v="0"/>
  </r>
  <r>
    <s v="S_ALR_87012075"/>
    <s v="Anlagenhistorie"/>
    <x v="0"/>
    <n v="73"/>
    <s v="DIALOG"/>
    <x v="0"/>
    <x v="0"/>
  </r>
  <r>
    <s v="S_ALR_87012077"/>
    <s v="Kreditoren-Informationssystem"/>
    <x v="0"/>
    <n v="9"/>
    <s v=""/>
    <x v="0"/>
    <x v="0"/>
  </r>
  <r>
    <s v="S_ALR_87012078"/>
    <s v="OP Fälligkeitsanalyse"/>
    <x v="0"/>
    <n v="325"/>
    <s v="DIALOG"/>
    <x v="0"/>
    <x v="0"/>
  </r>
  <r>
    <s v="S_ALR_87012082"/>
    <s v="Kreditoren-Salden in Hauswährung"/>
    <x v="0"/>
    <n v="30641"/>
    <s v="DIALOG"/>
    <x v="0"/>
    <x v="0"/>
  </r>
  <r>
    <s v="S_ALR_87012083"/>
    <s v="Kreditoren Offene Posten Liste"/>
    <x v="0"/>
    <n v="1260"/>
    <s v="DIALOG"/>
    <x v="0"/>
    <x v="0"/>
  </r>
  <r>
    <s v="S_ALR_87012084"/>
    <s v="OP - Fälligkeits-Vorschau Kreditoren"/>
    <x v="0"/>
    <n v="1185"/>
    <s v="DIALOG"/>
    <x v="0"/>
    <x v="0"/>
  </r>
  <r>
    <s v="S_ALR_87012085"/>
    <s v="Zahlungsverhalten gegenüber Kreditor"/>
    <x v="0"/>
    <s v=""/>
    <s v=""/>
    <x v="0"/>
    <x v="1"/>
  </r>
  <r>
    <s v="S_ALR_87012086"/>
    <s v="Kreditorenverzeichnis"/>
    <x v="0"/>
    <n v="16"/>
    <s v=""/>
    <x v="0"/>
    <x v="0"/>
  </r>
  <r>
    <s v="S_ALR_87012090"/>
    <s v="Kritische Kreditorenänderungen anzei"/>
    <x v="0"/>
    <n v="15"/>
    <s v="DIALOG"/>
    <x v="0"/>
    <x v="0"/>
  </r>
  <r>
    <s v="S_ALR_87012093"/>
    <s v="Kreditoren-Umsätze"/>
    <x v="0"/>
    <n v="28"/>
    <s v=""/>
    <x v="0"/>
    <x v="0"/>
  </r>
  <r>
    <s v="S_ALR_87012103"/>
    <s v="Kreditoren Einzelposten Liste"/>
    <x v="0"/>
    <n v="14713"/>
    <s v="DIALOG"/>
    <x v="0"/>
    <x v="0"/>
  </r>
  <r>
    <s v="S_ALR_87012168"/>
    <s v="OP Fälligkeitsanalyse"/>
    <x v="0"/>
    <s v=""/>
    <s v=""/>
    <x v="0"/>
    <x v="1"/>
  </r>
  <r>
    <s v="S_ALR_87012172"/>
    <s v="Debitoren-Salden in Hauswährung"/>
    <x v="0"/>
    <n v="3593"/>
    <s v="DIALOG"/>
    <x v="0"/>
    <x v="0"/>
  </r>
  <r>
    <s v="S_ALR_87012173"/>
    <s v="Debitoren Offene Posten Liste"/>
    <x v="0"/>
    <n v="1414"/>
    <s v="DIALOG"/>
    <x v="0"/>
    <x v="0"/>
  </r>
  <r>
    <s v="S_ALR_87012174"/>
    <s v="Debitoren Offene Posten Liste"/>
    <x v="0"/>
    <n v="222"/>
    <s v="DIALOG"/>
    <x v="0"/>
    <x v="0"/>
  </r>
  <r>
    <s v="S_ALR_87012175"/>
    <s v="OP - Fälligkeits-Vorschau Debitoren"/>
    <x v="0"/>
    <s v=""/>
    <s v=""/>
    <x v="0"/>
    <x v="1"/>
  </r>
  <r>
    <s v="S_ALR_87012178"/>
    <s v="OP-Analyse Debitoren nach Saldo der"/>
    <x v="0"/>
    <n v="312"/>
    <s v="DIALOG"/>
    <x v="0"/>
    <x v="0"/>
  </r>
  <r>
    <s v="S_ALR_87012186"/>
    <s v="Debitoren-Umsätze"/>
    <x v="0"/>
    <n v="3"/>
    <s v="DIALOG"/>
    <x v="0"/>
    <x v="0"/>
  </r>
  <r>
    <s v="S_ALR_87012197"/>
    <s v="Debitoren Einzelposten Liste"/>
    <x v="0"/>
    <n v="2350"/>
    <s v="DIALOG"/>
    <x v="0"/>
    <x v="0"/>
  </r>
  <r>
    <s v="S_ALR_87012249"/>
    <s v="Ist/Ist-Vergleich Jahr"/>
    <x v="0"/>
    <n v="34"/>
    <s v="DIALOG"/>
    <x v="0"/>
    <x v="0"/>
  </r>
  <r>
    <s v="S_ALR_87012252"/>
    <s v="Ist/Ist-Vergleich Periode"/>
    <x v="0"/>
    <s v=""/>
    <s v=""/>
    <x v="0"/>
    <x v="1"/>
  </r>
  <r>
    <s v="S_ALR_87012269"/>
    <s v="Bilanz UKV (HGB)"/>
    <x v="0"/>
    <s v=""/>
    <s v=""/>
    <x v="0"/>
    <x v="1"/>
  </r>
  <r>
    <s v="S_ALR_87012270"/>
    <s v="Gewinn- und Verlustrechnung UKV (HGB"/>
    <x v="0"/>
    <s v=""/>
    <s v=""/>
    <x v="0"/>
    <x v="1"/>
  </r>
  <r>
    <s v="S_ALR_87012277"/>
    <s v="Sachkontensalden"/>
    <x v="0"/>
    <n v="22283"/>
    <s v="DIALOG"/>
    <x v="0"/>
    <x v="0"/>
  </r>
  <r>
    <s v="S_ALR_87012278"/>
    <s v="Strukturierte Saldenliste"/>
    <x v="0"/>
    <n v="40"/>
    <s v="DIALOG"/>
    <x v="0"/>
    <x v="0"/>
  </r>
  <r>
    <s v="S_ALR_87012279"/>
    <s v="Strukturierte Saldenliste"/>
    <x v="0"/>
    <n v="10964"/>
    <s v="DIALOG"/>
    <x v="0"/>
    <x v="0"/>
  </r>
  <r>
    <s v="S_ALR_87012282"/>
    <s v="Hauptbuch Einzelposten"/>
    <x v="0"/>
    <n v="41"/>
    <s v="DIALOG"/>
    <x v="0"/>
    <x v="0"/>
  </r>
  <r>
    <s v="S_ALR_87012284"/>
    <s v="Bilanz/GuV"/>
    <x v="0"/>
    <n v="762672"/>
    <s v="DIALOG"/>
    <x v="0"/>
    <x v="0"/>
  </r>
  <r>
    <s v="S_ALR_87012287"/>
    <s v="Document Journal"/>
    <x v="0"/>
    <n v="1246"/>
    <s v="DIALOG"/>
    <x v="0"/>
    <x v="0"/>
  </r>
  <r>
    <s v="S_ALR_87012289"/>
    <s v="Beleg-Kompaktjournal"/>
    <x v="0"/>
    <n v="6"/>
    <s v=""/>
    <x v="0"/>
    <x v="0"/>
  </r>
  <r>
    <s v="S_ALR_87012291"/>
    <s v="Einzelpostenjournal"/>
    <x v="0"/>
    <n v="4074"/>
    <s v="DIALOG"/>
    <x v="0"/>
    <x v="0"/>
  </r>
  <r>
    <s v="S_ALR_87012300"/>
    <s v="Sachkontensalden"/>
    <x v="0"/>
    <n v="12"/>
    <s v="DIALOG"/>
    <x v="0"/>
    <x v="0"/>
  </r>
  <r>
    <s v="S_ALR_87012301"/>
    <s v="Sachkontensalden"/>
    <x v="0"/>
    <n v="342"/>
    <s v="DIALOG"/>
    <x v="0"/>
    <x v="0"/>
  </r>
  <r>
    <s v="S_ALR_87012326"/>
    <s v="Kontenplan"/>
    <x v="0"/>
    <n v="173"/>
    <s v="DIALOG"/>
    <x v="0"/>
    <x v="0"/>
  </r>
  <r>
    <s v="S_ALR_87012328"/>
    <s v="Sachkontenverzeichnis"/>
    <x v="0"/>
    <n v="126"/>
    <s v="DIALOG"/>
    <x v="0"/>
    <x v="0"/>
  </r>
  <r>
    <s v="S_ALR_87012330"/>
    <s v="Kontierungshandbuch"/>
    <x v="0"/>
    <n v="6"/>
    <s v="DIALOG"/>
    <x v="0"/>
    <x v="0"/>
  </r>
  <r>
    <s v="S_ALR_87012332"/>
    <s v="Debitoren- / Kreditoren- / Sachkonte"/>
    <x v="0"/>
    <n v="2"/>
    <s v=""/>
    <x v="0"/>
    <x v="0"/>
  </r>
  <r>
    <s v="S_ALR_87012346"/>
    <s v="Dauerbuchungs-Urbelege"/>
    <x v="0"/>
    <n v="4127"/>
    <s v="DIALOG"/>
    <x v="0"/>
    <x v="0"/>
  </r>
  <r>
    <s v="S_ALR_87012357"/>
    <s v="Umsatzsteuer-Voranmeldung"/>
    <x v="0"/>
    <n v="13396"/>
    <s v="DIALOG"/>
    <x v="0"/>
    <x v="0"/>
  </r>
  <r>
    <s v="S_ALR_87012359"/>
    <s v="Zusatzliste zur Umsatzsteuervoranmel"/>
    <x v="0"/>
    <n v="161"/>
    <s v="DIALOG"/>
    <x v="0"/>
    <x v="0"/>
  </r>
  <r>
    <s v="S_ALR_87012805"/>
    <s v="Allgemeine Struktur- und Werteliste"/>
    <x v="0"/>
    <n v="286"/>
    <s v="DIALOG"/>
    <x v="0"/>
    <x v="0"/>
  </r>
  <r>
    <s v="S_ALR_87012806"/>
    <s v="Allgemeine Struktur- und Werteliste"/>
    <x v="0"/>
    <n v="5"/>
    <s v="DIALOG"/>
    <x v="0"/>
    <x v="0"/>
  </r>
  <r>
    <s v="S_ALR_87012808"/>
    <s v="Gesamt-/Jahresplan im Programm"/>
    <x v="0"/>
    <n v="5"/>
    <s v="DIALOG"/>
    <x v="0"/>
    <x v="0"/>
  </r>
  <r>
    <s v="S_ALR_87012811"/>
    <s v="Investitions- / Aufwandsplan Anforde"/>
    <x v="0"/>
    <n v="10"/>
    <s v="DIALOG"/>
    <x v="0"/>
    <x v="0"/>
  </r>
  <r>
    <s v="S_ALR_87012832"/>
    <s v="Abschreibungssimulation"/>
    <x v="0"/>
    <s v=""/>
    <s v=""/>
    <x v="0"/>
    <x v="1"/>
  </r>
  <r>
    <s v="S_ALR_87012930"/>
    <s v="Herkunftsnachweis von Anlagenbelastu"/>
    <x v="0"/>
    <s v=""/>
    <s v=""/>
    <x v="0"/>
    <x v="1"/>
  </r>
  <r>
    <s v="S_ALR_87012936"/>
    <s v="Abschreibungssimulation"/>
    <x v="0"/>
    <n v="7436"/>
    <s v="DIALOG"/>
    <x v="0"/>
    <x v="0"/>
  </r>
  <r>
    <s v="S_ALR_87012993"/>
    <s v="Auftrag: Ist/Plan/Abweichung"/>
    <x v="13"/>
    <n v="366933"/>
    <s v="DIALOG"/>
    <x v="0"/>
    <x v="0"/>
  </r>
  <r>
    <s v="S_ALR_87012994"/>
    <s v="Auftrag: lfd. Periode/kumuliert"/>
    <x v="13"/>
    <n v="573354"/>
    <s v="DIALOG"/>
    <x v="0"/>
    <x v="0"/>
  </r>
  <r>
    <s v="S_ALR_87012995"/>
    <s v="Liste: Aufträge"/>
    <x v="0"/>
    <n v="860"/>
    <s v="DIALOG"/>
    <x v="0"/>
    <x v="0"/>
  </r>
  <r>
    <s v="S_ALR_87012996"/>
    <s v="Liste: Aufträge nach Kostenarten"/>
    <x v="0"/>
    <n v="599"/>
    <s v="DIALOG"/>
    <x v="0"/>
    <x v="0"/>
  </r>
  <r>
    <s v="S_ALR_87012997"/>
    <s v="Liste: Kostenarten nach Aufträgen"/>
    <x v="0"/>
    <n v="305"/>
    <s v="DIALOG"/>
    <x v="0"/>
    <x v="0"/>
  </r>
  <r>
    <s v="S_ALR_87012998"/>
    <s v="Auftrag: Aufriß nach Partner"/>
    <x v="0"/>
    <n v="18"/>
    <s v="DIALOG"/>
    <x v="0"/>
    <x v="0"/>
  </r>
  <r>
    <s v="S_ALR_87012999"/>
    <s v="Auftrag: Ist/Plan/Obligo"/>
    <x v="13"/>
    <n v="82347"/>
    <s v="DIALOG"/>
    <x v="0"/>
    <x v="0"/>
  </r>
  <r>
    <s v="S_ALR_87013000"/>
    <s v="Liste: Ist/Plan/Obligo"/>
    <x v="0"/>
    <n v="410"/>
    <s v="DIALOG"/>
    <x v="0"/>
    <x v="0"/>
  </r>
  <r>
    <s v="S_ALR_87013001"/>
    <s v="Auftrag: Jahresvergleich Ist"/>
    <x v="0"/>
    <n v="2829"/>
    <s v="DIALOG"/>
    <x v="0"/>
    <x v="0"/>
  </r>
  <r>
    <s v="S_ALR_87013002"/>
    <s v="Auftrag: Quartalsvergleich Ist"/>
    <x v="0"/>
    <n v="4854"/>
    <s v="DIALOG"/>
    <x v="0"/>
    <x v="0"/>
  </r>
  <r>
    <s v="S_ALR_87013003"/>
    <s v="Auftrag: Periodenvergleich Ist"/>
    <x v="0"/>
    <n v="2486"/>
    <s v="DIALOG"/>
    <x v="0"/>
    <x v="0"/>
  </r>
  <r>
    <s v="S_ALR_87013004"/>
    <s v="Auftrag: Jahresvergleich Plan"/>
    <x v="0"/>
    <n v="90"/>
    <s v=""/>
    <x v="0"/>
    <x v="0"/>
  </r>
  <r>
    <s v="S_ALR_87013007"/>
    <s v="Verdichtungsobjekt: Ist/Plan/Abw."/>
    <x v="0"/>
    <n v="2"/>
    <s v=""/>
    <x v="0"/>
    <x v="0"/>
  </r>
  <r>
    <s v="S_ALR_87013008"/>
    <s v="Verdichtungsobjekt: Ist/Plan/Obligo"/>
    <x v="0"/>
    <n v="3"/>
    <s v="DIALOG"/>
    <x v="0"/>
    <x v="0"/>
  </r>
  <r>
    <s v="S_ALR_87013009"/>
    <s v="Verdichtungsobjekt: Lfd./kum./ges."/>
    <x v="0"/>
    <n v="3"/>
    <s v="DIALOG"/>
    <x v="0"/>
    <x v="0"/>
  </r>
  <r>
    <s v="S_ALR_87013010"/>
    <s v="Auftrag: Aufriß nach Periode"/>
    <x v="0"/>
    <n v="24"/>
    <s v="DIALOG"/>
    <x v="0"/>
    <x v="0"/>
  </r>
  <r>
    <s v="S_ALR_87013011"/>
    <s v="Auftrag: Ist/Plan/Preisabweichung"/>
    <x v="0"/>
    <n v="24"/>
    <s v="DIALOG"/>
    <x v="0"/>
    <x v="0"/>
  </r>
  <r>
    <s v="S_ALR_87013014"/>
    <s v="Liste: Kostenarten (echt gebucht)"/>
    <x v="0"/>
    <n v="16"/>
    <s v="DIALOG"/>
    <x v="0"/>
    <x v="0"/>
  </r>
  <r>
    <s v="S_ALR_87013015"/>
    <s v="Liste: Ist Belastung/Entlastung"/>
    <x v="0"/>
    <n v="3"/>
    <s v="DIALOG"/>
    <x v="0"/>
    <x v="0"/>
  </r>
  <r>
    <s v="S_ALR_87013016"/>
    <s v="Liste: Plan Belastung/Entlastung"/>
    <x v="0"/>
    <n v="15"/>
    <s v="DIALOG"/>
    <x v="0"/>
    <x v="0"/>
  </r>
  <r>
    <s v="S_ALR_87013017"/>
    <s v="Liste: Ist/Plan/Abw. kumuliert"/>
    <x v="0"/>
    <n v="9"/>
    <s v="DIALOG"/>
    <x v="0"/>
    <x v="0"/>
  </r>
  <r>
    <s v="S_ALR_87013018"/>
    <s v="Liste: Gesamtplan/Ist/Obligo"/>
    <x v="0"/>
    <n v="33484"/>
    <s v="DIALOG"/>
    <x v="0"/>
    <x v="0"/>
  </r>
  <r>
    <s v="S_ALR_87013019"/>
    <s v="Liste: Budget/Ist/Obligo"/>
    <x v="0"/>
    <n v="1967"/>
    <s v="DIALOG"/>
    <x v="0"/>
    <x v="0"/>
  </r>
  <r>
    <s v="S_ALR_87013109"/>
    <s v="Rückstellungen für fehlende Kosten"/>
    <x v="0"/>
    <n v="27"/>
    <s v="DIALOG"/>
    <x v="0"/>
    <x v="0"/>
  </r>
  <r>
    <s v="S_ALR_87013127"/>
    <s v="Auftragsselektion"/>
    <x v="0"/>
    <n v="5"/>
    <s v="DIALOG"/>
    <x v="0"/>
    <x v="0"/>
  </r>
  <r>
    <s v="S_ALR_87013130"/>
    <s v="Plan/Ist-Vergleich"/>
    <x v="0"/>
    <n v="27"/>
    <s v="DIALOG"/>
    <x v="0"/>
    <x v="0"/>
  </r>
  <r>
    <s v="S_ALR_87013131"/>
    <s v="Ware in Arbeit"/>
    <x v="0"/>
    <n v="36"/>
    <s v="DIALOG"/>
    <x v="0"/>
    <x v="0"/>
  </r>
  <r>
    <s v="S_ALR_87013132"/>
    <s v="Auftragsergebnis"/>
    <x v="0"/>
    <n v="54"/>
    <s v="DIALOG"/>
    <x v="0"/>
    <x v="0"/>
  </r>
  <r>
    <s v="S_ALR_87013133"/>
    <s v="Rückstellungen für fehlende Kosten"/>
    <x v="0"/>
    <n v="63"/>
    <s v="DIALOG"/>
    <x v="0"/>
    <x v="0"/>
  </r>
  <r>
    <s v="S_ALR_87013134"/>
    <s v="Rückstellungen f. drohenden Verlust"/>
    <x v="0"/>
    <n v="45"/>
    <s v="DIALOG"/>
    <x v="0"/>
    <x v="0"/>
  </r>
  <r>
    <s v="S_ALR_87013137"/>
    <s v="Plan/Ist-Vergleich"/>
    <x v="0"/>
    <n v="27"/>
    <s v="DIALOG"/>
    <x v="0"/>
    <x v="0"/>
  </r>
  <r>
    <s v="S_ALR_87013240"/>
    <s v="Plan/Ist-Vergleich"/>
    <x v="0"/>
    <n v="10"/>
    <s v="DIALOG"/>
    <x v="0"/>
    <x v="0"/>
  </r>
  <r>
    <s v="S_ALR_87013326"/>
    <s v="Plan/Ist/Abweichung Profit Center Gr"/>
    <x v="0"/>
    <n v="36"/>
    <s v="DIALOG"/>
    <x v="0"/>
    <x v="0"/>
  </r>
  <r>
    <s v="S_ALR_87013327"/>
    <s v="Plan/Ist/Abweichung PrCtr-Vergleich"/>
    <x v="0"/>
    <s v=""/>
    <s v=""/>
    <x v="0"/>
    <x v="1"/>
  </r>
  <r>
    <s v="S_ALR_87013330"/>
    <s v="Plan/Plan/Ist Versionsvgl PrCtr Grp"/>
    <x v="0"/>
    <n v="622"/>
    <s v="DIALOG"/>
    <x v="0"/>
    <x v="0"/>
  </r>
  <r>
    <s v="S_ALR_87013332"/>
    <s v="lfd Per, kum, Gstjahr Plan/Ist PrCtr"/>
    <x v="0"/>
    <n v="61"/>
    <s v="DIALOG"/>
    <x v="0"/>
    <x v="0"/>
  </r>
  <r>
    <s v="S_ALR_87013334"/>
    <s v="Ist Quartalsvgl über 2 Jahre Prctr G"/>
    <x v="0"/>
    <n v="15"/>
    <s v="DIALOG"/>
    <x v="0"/>
    <x v="0"/>
  </r>
  <r>
    <s v="S_ALR_87013336"/>
    <s v="Plan/Ist Bilanzkonten Profit Center"/>
    <x v="0"/>
    <n v="2"/>
    <s v="DIALOG"/>
    <x v="0"/>
    <x v="0"/>
  </r>
  <r>
    <s v="S_ALR_87013337"/>
    <s v="PrCtr-Gruppe: Kennzahlen"/>
    <x v="0"/>
    <n v="4"/>
    <s v="DIALOG"/>
    <x v="0"/>
    <x v="0"/>
  </r>
  <r>
    <s v="S_ALR_87013339"/>
    <s v="PrCtr-Vergleich:Return on Investment"/>
    <x v="0"/>
    <n v="7"/>
    <s v="DIALOG"/>
    <x v="0"/>
    <x v="0"/>
  </r>
  <r>
    <s v="S_ALR_87013340"/>
    <s v="PrCtr-Gruppe Plan/Ist-Vergleich"/>
    <x v="0"/>
    <n v="1539909"/>
    <s v="DIALOG"/>
    <x v="0"/>
    <x v="0"/>
  </r>
  <r>
    <s v="S_ALR_87013342"/>
    <s v="Statistische Kennzahlen"/>
    <x v="0"/>
    <n v="2128"/>
    <s v="DIALOG"/>
    <x v="0"/>
    <x v="0"/>
  </r>
  <r>
    <s v="S_ALR_87013343"/>
    <s v="Profit Center: Forderungen"/>
    <x v="0"/>
    <n v="6"/>
    <s v="DIALOG"/>
    <x v="0"/>
    <x v="0"/>
  </r>
  <r>
    <s v="S_ALR_87013344"/>
    <s v="Profit Center: Verbindlichkeiten"/>
    <x v="0"/>
    <n v="3"/>
    <s v="DIALOG"/>
    <x v="0"/>
    <x v="0"/>
  </r>
  <r>
    <s v="S_ALR_87013425"/>
    <s v="Terminplanung: Wartungsterminübersic"/>
    <x v="0"/>
    <n v="34"/>
    <s v="DIALOG"/>
    <x v="0"/>
    <x v="0"/>
  </r>
  <r>
    <s v="S_ALR_87013426"/>
    <s v="Wartungsplankalkulation"/>
    <x v="0"/>
    <n v="2"/>
    <s v="DIALOG"/>
    <x v="0"/>
    <x v="0"/>
  </r>
  <r>
    <s v="S_ALR_87013429"/>
    <s v="Belegfluss anzeigen"/>
    <x v="0"/>
    <n v="30"/>
    <s v="DIALOG"/>
    <x v="0"/>
    <x v="0"/>
  </r>
  <r>
    <s v="S_ALR_87013431"/>
    <s v="Rückmelden über Vorgangsliste"/>
    <x v="0"/>
    <n v="81"/>
    <s v="DIALOG"/>
    <x v="0"/>
    <x v="0"/>
  </r>
  <r>
    <s v="S_ALR_87013432"/>
    <s v="Rückmeldungen anzeigen"/>
    <x v="0"/>
    <n v="1446"/>
    <s v="DIALOG"/>
    <x v="0"/>
    <x v="0"/>
  </r>
  <r>
    <s v="S_ALR_87013433"/>
    <s v="Belegfluss anzeigen"/>
    <x v="0"/>
    <n v="22"/>
    <s v=""/>
    <x v="0"/>
    <x v="0"/>
  </r>
  <r>
    <s v="S_ALR_87013434"/>
    <s v="Materialverwendungsnachweis"/>
    <x v="0"/>
    <n v="5"/>
    <s v=""/>
    <x v="0"/>
    <x v="0"/>
  </r>
  <r>
    <s v="S_ALR_87013531"/>
    <s v="Kosten/Erlöse/Ausgaben/Einnahmen"/>
    <x v="0"/>
    <n v="961"/>
    <s v="DIALOG"/>
    <x v="0"/>
    <x v="0"/>
  </r>
  <r>
    <s v="S_ALR_87013532"/>
    <s v="Plan/Ist/Abweichung"/>
    <x v="0"/>
    <n v="1330"/>
    <s v="DIALOG"/>
    <x v="0"/>
    <x v="0"/>
  </r>
  <r>
    <s v="S_ALR_87013533"/>
    <s v="Plan/Ist/Obligo/Restplan/Verfügt"/>
    <x v="0"/>
    <n v="394"/>
    <s v="DIALOG"/>
    <x v="0"/>
    <x v="0"/>
  </r>
  <r>
    <s v="S_ALR_87013534"/>
    <s v="Plan1/Plan2/Ist/Obligo"/>
    <x v="0"/>
    <n v="1"/>
    <s v="DIALOG"/>
    <x v="0"/>
    <x v="0"/>
  </r>
  <r>
    <s v="S_ALR_87013536"/>
    <s v="Plan/Ist/Anzahlung als Aufwand"/>
    <x v="0"/>
    <n v="25"/>
    <s v="DIALOG"/>
    <x v="0"/>
    <x v="0"/>
  </r>
  <r>
    <s v="S_ALR_87013537"/>
    <s v="Obligo-Detail"/>
    <x v="0"/>
    <n v="66"/>
    <s v="DIALOG"/>
    <x v="0"/>
    <x v="0"/>
  </r>
  <r>
    <s v="S_ALR_87013538"/>
    <s v="Projektversionsvergleich Ist/Plan"/>
    <x v="0"/>
    <n v="48"/>
    <s v="DIALOG"/>
    <x v="0"/>
    <x v="0"/>
  </r>
  <r>
    <s v="S_ALR_87013542"/>
    <s v="Ist/Obligo/Summe/Plan in KWähr"/>
    <x v="0"/>
    <n v="175"/>
    <s v="DIALOG"/>
    <x v="0"/>
    <x v="0"/>
  </r>
  <r>
    <s v="S_ALR_87013543"/>
    <s v="Ist/Plan/Abweichung abs./Abw. %"/>
    <x v="0"/>
    <n v="928"/>
    <s v="DIALOG"/>
    <x v="0"/>
    <x v="0"/>
  </r>
  <r>
    <s v="S_ALR_87013544"/>
    <s v="Ist-Plan-Vergleich/Periode"/>
    <x v="0"/>
    <n v="46"/>
    <s v="DIALOG"/>
    <x v="0"/>
    <x v="0"/>
  </r>
  <r>
    <s v="S_ALR_87013545"/>
    <s v="Periodenvergleich Ist"/>
    <x v="0"/>
    <n v="20"/>
    <s v=""/>
    <x v="0"/>
    <x v="0"/>
  </r>
  <r>
    <s v="S_ALR_87013546"/>
    <s v="Periodenvergleich Obligo"/>
    <x v="0"/>
    <s v=""/>
    <s v=""/>
    <x v="0"/>
    <x v="1"/>
  </r>
  <r>
    <s v="S_ALR_87013552"/>
    <s v="Be-/Entlastung Ist"/>
    <x v="21"/>
    <n v="164635"/>
    <s v="DIALOG"/>
    <x v="0"/>
    <x v="0"/>
  </r>
  <r>
    <s v="S_ALR_87013553"/>
    <s v="Be-/Entlastung Plan"/>
    <x v="0"/>
    <n v="48"/>
    <s v="DIALOG"/>
    <x v="0"/>
    <x v="0"/>
  </r>
  <r>
    <s v="S_ALR_87013555"/>
    <s v="Projektergebnis"/>
    <x v="0"/>
    <n v="10"/>
    <s v=""/>
    <x v="0"/>
    <x v="0"/>
  </r>
  <r>
    <s v="S_ALR_87013556"/>
    <s v="Mittelübersicht"/>
    <x v="0"/>
    <n v="32"/>
    <s v="DIALOG"/>
    <x v="0"/>
    <x v="0"/>
  </r>
  <r>
    <s v="S_ALR_87013558"/>
    <s v="Budget/Ist/Obligo/Restplan/Verf."/>
    <x v="0"/>
    <n v="20"/>
    <s v="DIALOG"/>
    <x v="0"/>
    <x v="0"/>
  </r>
  <r>
    <s v="S_ALR_87013562"/>
    <s v="Jahresübersicht"/>
    <x v="0"/>
    <n v="4"/>
    <s v="DIALOG"/>
    <x v="0"/>
    <x v="0"/>
  </r>
  <r>
    <s v="S_ALR_87013567"/>
    <s v="Angebot/Auftrag/Plan/Ist"/>
    <x v="0"/>
    <n v="3"/>
    <s v="DIALOG"/>
    <x v="0"/>
    <x v="0"/>
  </r>
  <r>
    <s v="S_ALR_87013568"/>
    <s v="Projektergebnis"/>
    <x v="0"/>
    <n v="36"/>
    <s v="DIALOG"/>
    <x v="0"/>
    <x v="0"/>
  </r>
  <r>
    <s v="S_ALR_87013569"/>
    <s v="Auftragseingang/-bestand"/>
    <x v="0"/>
    <n v="2"/>
    <s v="DIALOG"/>
    <x v="0"/>
    <x v="0"/>
  </r>
  <r>
    <s v="S_ALR_87013570"/>
    <s v="Ist/Plan/Abweichung abs./Abw. %"/>
    <x v="0"/>
    <n v="51602"/>
    <s v="DIALOG"/>
    <x v="0"/>
    <x v="0"/>
  </r>
  <r>
    <s v="S_ALR_87013578"/>
    <s v="Plan/Ist/Abweichung"/>
    <x v="0"/>
    <n v="1"/>
    <s v="DIALOG"/>
    <x v="0"/>
    <x v="0"/>
  </r>
  <r>
    <s v="S_ALR_87013579"/>
    <s v="Plan/Ist/Obligo"/>
    <x v="0"/>
    <n v="12"/>
    <s v="DIALOG"/>
    <x v="0"/>
    <x v="0"/>
  </r>
  <r>
    <s v="S_ALR_87013581"/>
    <s v="Verdichtungsobjekt: Ist/Plan/Obligo"/>
    <x v="0"/>
    <n v="27"/>
    <s v=""/>
    <x v="0"/>
    <x v="0"/>
  </r>
  <r>
    <s v="S_ALR_87013582"/>
    <s v="Verdichtungsobjekt: Lfd./kum./ges."/>
    <x v="0"/>
    <s v=""/>
    <s v=""/>
    <x v="0"/>
    <x v="1"/>
  </r>
  <r>
    <s v="S_ALR_87013598"/>
    <s v="Kostenarten: Aufriß Geschäftsber."/>
    <x v="0"/>
    <n v="607"/>
    <s v="DIALOG"/>
    <x v="0"/>
    <x v="0"/>
  </r>
  <r>
    <s v="S_ALR_87013599"/>
    <s v="Kostenarten: Aufriß Funktionsber."/>
    <x v="0"/>
    <n v="30"/>
    <s v="DIALOG"/>
    <x v="0"/>
    <x v="0"/>
  </r>
  <r>
    <s v="S_ALR_87013600"/>
    <s v="Kostenarten: Objektklasse in Spalt."/>
    <x v="0"/>
    <n v="8546"/>
    <s v="DIALOG"/>
    <x v="0"/>
    <x v="0"/>
  </r>
  <r>
    <s v="S_ALR_87013601"/>
    <s v="Kostenarten: Aufriß Objektart"/>
    <x v="0"/>
    <n v="14"/>
    <s v="DIALOG"/>
    <x v="0"/>
    <x v="0"/>
  </r>
  <r>
    <s v="S_ALR_87013603"/>
    <s v="Abstimmung CO/FI in Bukrswährung"/>
    <x v="0"/>
    <n v="271"/>
    <s v="DIALOG"/>
    <x v="0"/>
    <x v="0"/>
  </r>
  <r>
    <s v="S_ALR_87013607"/>
    <s v="Kostenarten: Verrechn. Buchungskr."/>
    <x v="0"/>
    <n v="8372"/>
    <s v="DIALOG"/>
    <x v="0"/>
    <x v="0"/>
  </r>
  <r>
    <s v="S_ALR_87013608"/>
    <s v="Kostenarten: Verrechn. zw. Gsber."/>
    <x v="0"/>
    <n v="37"/>
    <s v="DIALOG"/>
    <x v="0"/>
    <x v="0"/>
  </r>
  <r>
    <s v="S_ALR_87013610"/>
    <s v="Kostenarten: Abgegrenzte Kosten"/>
    <x v="0"/>
    <n v="72"/>
    <s v="DIALOG"/>
    <x v="0"/>
    <x v="0"/>
  </r>
  <r>
    <s v="S_ALR_87013611"/>
    <s v="Kostenstellen: Ist/Plan/Abweichung"/>
    <x v="0"/>
    <n v="1887916"/>
    <s v="DIALOG"/>
    <x v="0"/>
    <x v="0"/>
  </r>
  <r>
    <s v="S_ALR_87013612"/>
    <s v="Bereich:  Kostenstellen"/>
    <x v="0"/>
    <n v="1388"/>
    <s v="DIALOG"/>
    <x v="0"/>
    <x v="0"/>
  </r>
  <r>
    <s v="S_ALR_87013613"/>
    <s v="Bereich: Kostenarten"/>
    <x v="0"/>
    <n v="4975"/>
    <s v="DIALOG"/>
    <x v="0"/>
    <x v="0"/>
  </r>
  <r>
    <s v="S_ALR_87013614"/>
    <s v="Kostenstellen: lfd. Per./ kumuliert"/>
    <x v="0"/>
    <n v="3760"/>
    <s v="DIALOG"/>
    <x v="0"/>
    <x v="0"/>
  </r>
  <r>
    <s v="S_ALR_87013615"/>
    <s v="Kostenstellen: Aufriß nach Partner"/>
    <x v="0"/>
    <n v="69868"/>
    <s v="DIALOG"/>
    <x v="0"/>
    <x v="0"/>
  </r>
  <r>
    <s v="S_ALR_87013617"/>
    <s v="Bereich: Leistungsarten"/>
    <x v="0"/>
    <n v="1370"/>
    <s v="DIALOG"/>
    <x v="0"/>
    <x v="0"/>
  </r>
  <r>
    <s v="S_ALR_87013618"/>
    <s v="Bereich: Statistische Kennzahlen"/>
    <x v="0"/>
    <n v="1124"/>
    <s v="DIALOG"/>
    <x v="0"/>
    <x v="0"/>
  </r>
  <r>
    <s v="S_ALR_87013619"/>
    <s v="Bereich: zugeord. Aufträge/PSP-El."/>
    <x v="0"/>
    <n v="120"/>
    <s v="DIALOG"/>
    <x v="0"/>
    <x v="0"/>
  </r>
  <r>
    <s v="S_ALR_87013620"/>
    <s v="Kostenstellen: Ist/Plan/Obligo"/>
    <x v="0"/>
    <n v="106345"/>
    <s v="DIALOG"/>
    <x v="0"/>
    <x v="0"/>
  </r>
  <r>
    <s v="S_ALR_87013621"/>
    <s v="Bereich: Ist/Plan/Obligo"/>
    <x v="0"/>
    <s v=""/>
    <s v=""/>
    <x v="0"/>
    <x v="1"/>
  </r>
  <r>
    <s v="S_ALR_87013623"/>
    <s v="Kostenstellen: Quartalsvergleich"/>
    <x v="0"/>
    <n v="15294"/>
    <s v="DIALOG"/>
    <x v="0"/>
    <x v="0"/>
  </r>
  <r>
    <s v="S_ALR_87013624"/>
    <s v="Kostenstellen: Geschäftsjahresvgl."/>
    <x v="0"/>
    <n v="11854"/>
    <s v="DIALOG"/>
    <x v="0"/>
    <x v="0"/>
  </r>
  <r>
    <s v="S_ALR_87013625"/>
    <s v="Kostenstellen: Ist/Soll/Abweichung"/>
    <x v="0"/>
    <n v="1631"/>
    <s v="DIALOG"/>
    <x v="0"/>
    <x v="0"/>
  </r>
  <r>
    <s v="S_ALR_87013626"/>
    <s v="Bereich: Kostenarten"/>
    <x v="0"/>
    <n v="62"/>
    <s v="DIALOG"/>
    <x v="0"/>
    <x v="0"/>
  </r>
  <r>
    <s v="S_ALR_87013627"/>
    <s v="Kostenstellen: Abweichungen"/>
    <x v="0"/>
    <n v="41"/>
    <s v=""/>
    <x v="0"/>
    <x v="0"/>
  </r>
  <r>
    <s v="S_ALR_87013629"/>
    <s v="Leistungsarten: Abstimmung"/>
    <x v="0"/>
    <n v="9"/>
    <s v="DIALOG"/>
    <x v="0"/>
    <x v="0"/>
  </r>
  <r>
    <s v="S_ALR_87013631"/>
    <s v="Kostenstellen: rollierendes Jahr"/>
    <x v="0"/>
    <n v="6590"/>
    <s v="DIALOG"/>
    <x v="0"/>
    <x v="0"/>
  </r>
  <r>
    <s v="S_ALR_87013633"/>
    <s v="Kostenstellen: Ist/Plan/Abw./Vorj."/>
    <x v="0"/>
    <n v="238"/>
    <s v="DIALOG"/>
    <x v="0"/>
    <x v="0"/>
  </r>
  <r>
    <s v="S_ALR_87013636"/>
    <s v="Kostenstellen: Objektvergleich"/>
    <x v="0"/>
    <n v="144"/>
    <s v="DIALOG"/>
    <x v="0"/>
    <x v="0"/>
  </r>
  <r>
    <s v="S_ALR_87013638"/>
    <s v="Kostenstellen: lfd./kum./Gjahr"/>
    <x v="0"/>
    <n v="6362"/>
    <s v="DIALOG"/>
    <x v="0"/>
    <x v="0"/>
  </r>
  <r>
    <s v="S_ALR_87013640"/>
    <s v="Kostenstellen:Periodenaufr.Ist/Plan"/>
    <x v="0"/>
    <n v="30"/>
    <s v=""/>
    <x v="0"/>
    <x v="0"/>
  </r>
  <r>
    <s v="S_ALR_87013643"/>
    <s v="Bereich: Aufträge"/>
    <x v="0"/>
    <n v="94"/>
    <s v="DIALOG"/>
    <x v="0"/>
    <x v="0"/>
  </r>
  <r>
    <s v="S_ALR_87013644"/>
    <s v="Kostenstellen: Kostenschichtung"/>
    <x v="0"/>
    <s v=""/>
    <s v=""/>
    <x v="0"/>
    <x v="1"/>
  </r>
  <r>
    <s v="S_ALR_87013645"/>
    <s v="Stat.Kennzahlen: Periodenaufriß"/>
    <x v="0"/>
    <n v="3075"/>
    <s v="DIALOG"/>
    <x v="0"/>
    <x v="0"/>
  </r>
  <r>
    <s v="S_ALR_87013646"/>
    <s v="Leistungsarten: Periodenaufriß"/>
    <x v="0"/>
    <n v="128"/>
    <s v=""/>
    <x v="0"/>
    <x v="0"/>
  </r>
  <r>
    <s v="S_ALR_87013647"/>
    <s v="Leistungsarten: Disponiert/Plan"/>
    <x v="0"/>
    <n v="3"/>
    <s v="DIALOG"/>
    <x v="0"/>
    <x v="0"/>
  </r>
  <r>
    <s v="S_ALR_87013648"/>
    <s v="Bereich: Ist/Etat/Obligo"/>
    <x v="0"/>
    <n v="24"/>
    <s v="DIALOG"/>
    <x v="0"/>
    <x v="0"/>
  </r>
  <r>
    <s v="S_ALR_87013903"/>
    <s v=""/>
    <x v="0"/>
    <n v="10"/>
    <s v="DIALOG"/>
    <x v="0"/>
    <x v="0"/>
  </r>
  <r>
    <s v="S_ALR_87015066"/>
    <s v="Projektinfosystem: Rahmenreport PSP-"/>
    <x v="0"/>
    <n v="5778"/>
    <s v="DIALOG"/>
    <x v="0"/>
    <x v="0"/>
  </r>
  <r>
    <s v="S_ALR_87015068"/>
    <s v="Projektinfosystem: Rahmenreport Auft"/>
    <x v="0"/>
    <n v="22"/>
    <s v="DIALOG"/>
    <x v="0"/>
    <x v="0"/>
  </r>
  <r>
    <s v="S_ALR_87099918"/>
    <s v="Primärkostenplanung AfA/Zinsen"/>
    <x v="0"/>
    <n v="1950"/>
    <s v="DIALOG"/>
    <x v="0"/>
    <x v="0"/>
  </r>
  <r>
    <s v="S_ALR_87100185"/>
    <s v="Istkosten pro Monat akt. Geschäftsja"/>
    <x v="0"/>
    <n v="222"/>
    <s v="DIALOG"/>
    <x v="0"/>
    <x v="0"/>
  </r>
  <r>
    <s v="S_ALR_87100187"/>
    <s v="Obligo pro Monat akt. Geschäftsjahr"/>
    <x v="0"/>
    <s v=""/>
    <s v=""/>
    <x v="0"/>
    <x v="1"/>
  </r>
  <r>
    <s v="S_ALR_87100188"/>
    <s v="Istkosten kumuliert"/>
    <x v="0"/>
    <n v="22"/>
    <s v="DIALOG"/>
    <x v="0"/>
    <x v="0"/>
  </r>
  <r>
    <s v="S_ALR_87100190"/>
    <s v="Plan/Ist/Abw. Projekt und Verantw."/>
    <x v="0"/>
    <n v="16"/>
    <s v="DIALOG"/>
    <x v="0"/>
    <x v="0"/>
  </r>
  <r>
    <s v="S_ALR_87100985"/>
    <s v="Bilanz und G.u.V.  (ABAP)"/>
    <x v="0"/>
    <s v=""/>
    <s v=""/>
    <x v="0"/>
    <x v="1"/>
  </r>
  <r>
    <s v="S_ALR_87100989"/>
    <s v="Audit"/>
    <x v="0"/>
    <s v=""/>
    <s v=""/>
    <x v="0"/>
    <x v="1"/>
  </r>
  <r>
    <s v="S_BCE_68000174"/>
    <s v="IMG-Aktivität: SIMG_CFMENUORFBOB08"/>
    <x v="5"/>
    <n v="2"/>
    <s v="DIALOG"/>
    <x v="0"/>
    <x v="0"/>
  </r>
  <r>
    <s v="S_BCE_68001393"/>
    <s v="Benutzer nach Adressdaten"/>
    <x v="5"/>
    <n v="778"/>
    <s v="DIALOG"/>
    <x v="0"/>
    <x v="0"/>
  </r>
  <r>
    <s v="S_BCE_68001394"/>
    <s v="Benutzer nach komplexen Selektionskr"/>
    <x v="5"/>
    <n v="482"/>
    <s v="DIALOG"/>
    <x v="0"/>
    <x v="0"/>
  </r>
  <r>
    <s v="S_BCE_68001395"/>
    <s v="Benutzer nach komplexen Selektionskr"/>
    <x v="5"/>
    <n v="2"/>
    <s v=""/>
    <x v="0"/>
    <x v="0"/>
  </r>
  <r>
    <s v="S_BCE_68001396"/>
    <s v="Benutzer nach komplexen Selektionskr"/>
    <x v="5"/>
    <n v="105"/>
    <s v="DIALOG"/>
    <x v="0"/>
    <x v="0"/>
  </r>
  <r>
    <s v="S_BCE_68001397"/>
    <s v="Benutzer nach komplexen Selektionskr"/>
    <x v="5"/>
    <n v="1088"/>
    <s v="DIALOG"/>
    <x v="0"/>
    <x v="0"/>
  </r>
  <r>
    <s v="S_BCE_68001398"/>
    <s v="Benutzer nach komplexen Selektionskr"/>
    <x v="5"/>
    <n v="1652"/>
    <s v="DIALOG"/>
    <x v="0"/>
    <x v="0"/>
  </r>
  <r>
    <s v="S_BCE_68001399"/>
    <s v="Benutzer nach komplexen Selektionskr"/>
    <x v="5"/>
    <n v="971"/>
    <s v="DIALOG"/>
    <x v="0"/>
    <x v="0"/>
  </r>
  <r>
    <s v="S_BCE_68001400"/>
    <s v="Benutzer nach komplexen Selektionskr"/>
    <x v="5"/>
    <n v="11145"/>
    <s v="DIALOG"/>
    <x v="0"/>
    <x v="0"/>
  </r>
  <r>
    <s v="S_BCE_68001402"/>
    <s v="mit Falschanmeldungen"/>
    <x v="5"/>
    <n v="34"/>
    <s v="DIALOG"/>
    <x v="0"/>
    <x v="0"/>
  </r>
  <r>
    <s v="S_BCE_68001409"/>
    <s v="Profile nach komplexen Selektionskri"/>
    <x v="5"/>
    <n v="189"/>
    <s v="DIALOG"/>
    <x v="0"/>
    <x v="0"/>
  </r>
  <r>
    <s v="S_BCE_68001410"/>
    <s v="Berechtigungsobjekte nach komplexen"/>
    <x v="5"/>
    <n v="40"/>
    <s v=""/>
    <x v="0"/>
    <x v="0"/>
  </r>
  <r>
    <s v="S_BCE_68001412"/>
    <s v="Berechtigungsobjekte nach komplexen"/>
    <x v="5"/>
    <n v="8"/>
    <s v="DIALOG"/>
    <x v="0"/>
    <x v="0"/>
  </r>
  <r>
    <s v="S_BCE_68001413"/>
    <s v="Berechtigungsobjekte nach komplexen"/>
    <x v="5"/>
    <n v="178"/>
    <s v="DIALOG"/>
    <x v="0"/>
    <x v="0"/>
  </r>
  <r>
    <s v="S_BCE_68001414"/>
    <s v="Berechtigungen nach komplexen Selekt"/>
    <x v="5"/>
    <n v="86"/>
    <s v="DIALOG"/>
    <x v="0"/>
    <x v="0"/>
  </r>
  <r>
    <s v="S_BCE_68001415"/>
    <s v="Berechtigungen nach Werten"/>
    <x v="5"/>
    <n v="78"/>
    <s v=""/>
    <x v="0"/>
    <x v="0"/>
  </r>
  <r>
    <s v="S_BCE_68001417"/>
    <s v="Berechtigungen nach komplexen Selekt"/>
    <x v="5"/>
    <n v="482"/>
    <s v="DIALOG"/>
    <x v="0"/>
    <x v="0"/>
  </r>
  <r>
    <s v="S_BCE_68001418"/>
    <s v="Rollen nach Rollenname"/>
    <x v="5"/>
    <n v="223"/>
    <s v="DIALOG"/>
    <x v="0"/>
    <x v="0"/>
  </r>
  <r>
    <s v="S_BCE_68001419"/>
    <s v="Rollen nach Benutzerzuordnung"/>
    <x v="5"/>
    <n v="283"/>
    <s v="DIALOG"/>
    <x v="0"/>
    <x v="0"/>
  </r>
  <r>
    <s v="S_BCE_68001420"/>
    <s v="Rollen nach Transaktionszuordnung"/>
    <x v="5"/>
    <n v="1444"/>
    <s v="DIALOG"/>
    <x v="0"/>
    <x v="0"/>
  </r>
  <r>
    <s v="S_BCE_68001422"/>
    <s v="Rollen nach Berechtigungsobjekt"/>
    <x v="5"/>
    <n v="13"/>
    <s v="DIALOG"/>
    <x v="0"/>
    <x v="0"/>
  </r>
  <r>
    <s v="S_BCE_68001423"/>
    <s v="Rollen nach Berechtigungswerten"/>
    <x v="5"/>
    <n v="3642"/>
    <s v="DIALOG"/>
    <x v="0"/>
    <x v="0"/>
  </r>
  <r>
    <s v="S_BCE_68001424"/>
    <s v="Rollen nach Änderungsdaten"/>
    <x v="5"/>
    <n v="96"/>
    <s v=""/>
    <x v="0"/>
    <x v="0"/>
  </r>
  <r>
    <s v="S_BCE_68001425"/>
    <s v="Rollen nach komplexen Kriterien"/>
    <x v="5"/>
    <n v="175136"/>
    <s v="DIALOG"/>
    <x v="0"/>
    <x v="0"/>
  </r>
  <r>
    <s v="S_BCE_68001426"/>
    <s v="Transaktionen für Benutzer, mit Prof"/>
    <x v="5"/>
    <n v="1131"/>
    <s v="DIALOG"/>
    <x v="0"/>
    <x v="0"/>
  </r>
  <r>
    <s v="S_BCE_68001428"/>
    <s v="Transaktionen für Benutzer, mit Prof"/>
    <x v="5"/>
    <n v="18"/>
    <s v=""/>
    <x v="0"/>
    <x v="0"/>
  </r>
  <r>
    <s v="S_BCE_68001429"/>
    <s v="Transaktionen für Benutzer, mit Prof"/>
    <x v="5"/>
    <n v="465"/>
    <s v="DIALOG"/>
    <x v="0"/>
    <x v="0"/>
  </r>
  <r>
    <s v="S_BCE_68001430"/>
    <s v="Vergleich von Benutzern"/>
    <x v="5"/>
    <n v="870"/>
    <s v="DIALOG"/>
    <x v="0"/>
    <x v="0"/>
  </r>
  <r>
    <s v="S_BCE_68001432"/>
    <s v="Vergleich von Berechtigungen"/>
    <x v="5"/>
    <n v="11"/>
    <s v="DIALOG"/>
    <x v="0"/>
    <x v="0"/>
  </r>
  <r>
    <s v="S_BCE_68001439"/>
    <s v="für Benutzer"/>
    <x v="5"/>
    <n v="6"/>
    <s v="DIALOG"/>
    <x v="0"/>
    <x v="0"/>
  </r>
  <r>
    <s v="S_BCE_68001440"/>
    <s v="für Profile"/>
    <x v="5"/>
    <n v="7"/>
    <s v=""/>
    <x v="0"/>
    <x v="0"/>
  </r>
  <r>
    <s v="S_BCE_68001777"/>
    <s v="Vergleich von Rollen"/>
    <x v="5"/>
    <n v="90"/>
    <s v="DIALOG"/>
    <x v="0"/>
    <x v="0"/>
  </r>
  <r>
    <s v="S_BCE_68002041"/>
    <s v="ausführbar für Rolle"/>
    <x v="5"/>
    <n v="75"/>
    <s v="DIALOG"/>
    <x v="0"/>
    <x v="0"/>
  </r>
  <r>
    <s v="S_BCE_68002111"/>
    <s v="Benutzer mit krit. Berechtigungen"/>
    <x v="5"/>
    <n v="14"/>
    <s v=""/>
    <x v="0"/>
    <x v="0"/>
  </r>
  <r>
    <s v="S_BCE_68002311"/>
    <s v="Änderungsbelege für Benutzer"/>
    <x v="5"/>
    <n v="84"/>
    <s v="DIALOG"/>
    <x v="0"/>
    <x v="0"/>
  </r>
  <r>
    <s v="S_BIE_59000197"/>
    <s v="Report systemübergreifende Informati"/>
    <x v="5"/>
    <n v="25"/>
    <s v=""/>
    <x v="0"/>
    <x v="0"/>
  </r>
  <r>
    <s v="S_BIE_59000198"/>
    <s v="Report systemübergreifende Informati"/>
    <x v="5"/>
    <n v="36"/>
    <s v="DIALOG"/>
    <x v="0"/>
    <x v="0"/>
  </r>
  <r>
    <s v="S_BIE_59000199"/>
    <s v="Report systemübergreifende Informati"/>
    <x v="5"/>
    <n v="145"/>
    <s v="DIALOG"/>
    <x v="0"/>
    <x v="0"/>
  </r>
  <r>
    <s v="S_KK4_74000824"/>
    <s v="IMG-Aktivität: _ISUBIBDRS_000040"/>
    <x v="6"/>
    <s v=""/>
    <s v=""/>
    <x v="0"/>
    <x v="0"/>
  </r>
  <r>
    <s v="S_KK4_74000887"/>
    <s v="IMG-Aktivität: _ISUBIBDRS_000030"/>
    <x v="6"/>
    <s v=""/>
    <s v=""/>
    <x v="0"/>
    <x v="0"/>
  </r>
  <r>
    <s v="S_KK4_74000889"/>
    <s v="IMG-Aktivität: _ISUBIBDRS_000035"/>
    <x v="6"/>
    <n v="51"/>
    <s v="DIALOG"/>
    <x v="0"/>
    <x v="0"/>
  </r>
  <r>
    <s v="S_KK4_74000893"/>
    <s v="IMG-Aktivität: _ISUBIBDRS_000023"/>
    <x v="6"/>
    <n v="24"/>
    <s v="DIALOG"/>
    <x v="0"/>
    <x v="0"/>
  </r>
  <r>
    <s v="S_KK4_74002323"/>
    <s v="IMG-Aktivität: _FICABFDP_TFK001U"/>
    <x v="14"/>
    <n v="1902"/>
    <s v="DIALOG"/>
    <x v="0"/>
    <x v="0"/>
  </r>
  <r>
    <s v="S_KK4_82000019"/>
    <s v="Auswertung Anlagen, Geräte und Zählw"/>
    <x v="6"/>
    <n v="11"/>
    <s v="DIALOG"/>
    <x v="0"/>
    <x v="0"/>
  </r>
  <r>
    <s v="S_P00_07000079"/>
    <s v="Auftrag: Abrechnungsnachweis"/>
    <x v="5"/>
    <n v="10"/>
    <s v="DIALOG"/>
    <x v="0"/>
    <x v="0"/>
  </r>
  <r>
    <s v="S_P99_41000192"/>
    <s v="SAP: Standardvariante"/>
    <x v="5"/>
    <n v="5"/>
    <s v="DIALOG"/>
    <x v="0"/>
    <x v="0"/>
  </r>
  <r>
    <s v="S_PL0_86000028"/>
    <s v="Bilanz/GuV Ist/Ist-Vergleich"/>
    <x v="0"/>
    <s v=""/>
    <s v=""/>
    <x v="0"/>
    <x v="1"/>
  </r>
  <r>
    <s v="S_PL0_86000030"/>
    <s v="Sachkonten - Salden"/>
    <x v="0"/>
    <s v=""/>
    <s v=""/>
    <x v="0"/>
    <x v="1"/>
  </r>
  <r>
    <s v="S_PL0_86000032"/>
    <s v="SAP Strukturierte Saldenliste"/>
    <x v="0"/>
    <s v=""/>
    <s v=""/>
    <x v="0"/>
    <x v="1"/>
  </r>
  <r>
    <s v="S_SL0_21000007"/>
    <s v=""/>
    <x v="5"/>
    <n v="1824"/>
    <s v="DIALOG"/>
    <x v="0"/>
    <x v="0"/>
  </r>
  <r>
    <s v="SA38"/>
    <s v="ABAP/4 Reporting"/>
    <x v="5"/>
    <n v="24"/>
    <s v="DIALOG"/>
    <x v="1"/>
    <x v="0"/>
  </r>
  <r>
    <s v="SA39"/>
    <s v="SA38 für Parametertransaktion"/>
    <x v="5"/>
    <s v=""/>
    <s v=""/>
    <x v="0"/>
    <x v="1"/>
  </r>
  <r>
    <s v="SAAB"/>
    <s v="Aktivierbare Checkpoints"/>
    <x v="5"/>
    <n v="286"/>
    <s v="DIALOG"/>
    <x v="0"/>
    <x v="0"/>
  </r>
  <r>
    <s v="SADR"/>
    <s v="Einstieg Adreßpflege - Gruppe nötig!"/>
    <x v="5"/>
    <n v="5"/>
    <s v=""/>
    <x v="0"/>
    <x v="0"/>
  </r>
  <r>
    <s v="SAINT"/>
    <s v="Add-On Installation Tool"/>
    <x v="5"/>
    <s v=""/>
    <s v=""/>
    <x v="0"/>
    <x v="1"/>
  </r>
  <r>
    <s v="SALE"/>
    <s v="ALE-Customizing anzeigen"/>
    <x v="5"/>
    <n v="98"/>
    <s v=""/>
    <x v="0"/>
    <x v="0"/>
  </r>
  <r>
    <s v="SAR_OBJ_IND_CUS"/>
    <s v="Arch.-obj.-übergr. Customizing"/>
    <x v="5"/>
    <n v="11"/>
    <s v="DIALOG"/>
    <x v="0"/>
    <x v="0"/>
  </r>
  <r>
    <s v="SARA"/>
    <s v="Archivadministration"/>
    <x v="5"/>
    <n v="12046"/>
    <s v="DIALOG"/>
    <x v="0"/>
    <x v="0"/>
  </r>
  <r>
    <s v="SARFC"/>
    <s v="Server-Ressourcen für async. RFC"/>
    <x v="5"/>
    <s v=""/>
    <s v=""/>
    <x v="0"/>
    <x v="1"/>
  </r>
  <r>
    <s v="SARI"/>
    <s v="Archivinformationssystem"/>
    <x v="5"/>
    <n v="95"/>
    <s v="DIALOG"/>
    <x v="0"/>
    <x v="0"/>
  </r>
  <r>
    <s v="SARJ"/>
    <s v="Archive Retrieval Configurator"/>
    <x v="4"/>
    <n v="15"/>
    <s v="DIALOG"/>
    <x v="0"/>
    <x v="0"/>
  </r>
  <r>
    <s v="SART"/>
    <s v="Anzeige Reportingbaum"/>
    <x v="34"/>
    <s v=""/>
    <s v=""/>
    <x v="0"/>
    <x v="1"/>
  </r>
  <r>
    <s v="SBGRFCCONF"/>
    <s v="bgRFC Konfiguration"/>
    <x v="5"/>
    <n v="36"/>
    <s v="DIALOG"/>
    <x v="0"/>
    <x v="0"/>
  </r>
  <r>
    <s v="SBIW"/>
    <s v="BIW im IMG des OLTP"/>
    <x v="5"/>
    <n v="280"/>
    <s v="DIALOG"/>
    <x v="0"/>
    <x v="0"/>
  </r>
  <r>
    <s v="SBWP"/>
    <s v="SAP Business Workplace"/>
    <x v="5"/>
    <n v="13384454"/>
    <s v="DIALOG"/>
    <x v="1"/>
    <x v="0"/>
  </r>
  <r>
    <s v="SCA4_D"/>
    <s v="Nicht direkt ausführbar"/>
    <x v="5"/>
    <n v="61"/>
    <s v="DIALOG"/>
    <x v="0"/>
    <x v="0"/>
  </r>
  <r>
    <s v="SCA5_D"/>
    <s v="Nicht direkt ausführbar"/>
    <x v="5"/>
    <n v="42"/>
    <s v="DIALOG"/>
    <x v="0"/>
    <x v="0"/>
  </r>
  <r>
    <s v="SCA6_D"/>
    <s v="Nicht direkt ausführbar"/>
    <x v="5"/>
    <n v="3"/>
    <s v="DIALOG"/>
    <x v="0"/>
    <x v="0"/>
  </r>
  <r>
    <s v="SCAL"/>
    <s v="Fabrikkalender mit CUA-Oberfläche"/>
    <x v="5"/>
    <n v="42"/>
    <s v="DIALOG"/>
    <x v="0"/>
    <x v="0"/>
  </r>
  <r>
    <s v="SCAT"/>
    <s v="Computer Aided Testtool"/>
    <x v="5"/>
    <n v="2634"/>
    <s v="DIALOG"/>
    <x v="0"/>
    <x v="0"/>
  </r>
  <r>
    <s v="SCC3"/>
    <s v="Mandantenkopie Protokoll"/>
    <x v="5"/>
    <n v="96"/>
    <s v="DIALOG"/>
    <x v="0"/>
    <x v="0"/>
  </r>
  <r>
    <s v="SCC4"/>
    <s v="Mandantenverwaltung"/>
    <x v="5"/>
    <n v="404"/>
    <s v="DIALOG"/>
    <x v="0"/>
    <x v="0"/>
  </r>
  <r>
    <s v="SCCL"/>
    <s v="Lokale Mandantenkopie"/>
    <x v="5"/>
    <s v=""/>
    <s v=""/>
    <x v="0"/>
    <x v="1"/>
  </r>
  <r>
    <s v="SCMA"/>
    <s v="Schedule Manager: Scheduler"/>
    <x v="13"/>
    <s v=""/>
    <s v=""/>
    <x v="0"/>
    <x v="1"/>
  </r>
  <r>
    <s v="SCMON"/>
    <s v=""/>
    <x v="5"/>
    <n v="720"/>
    <s v="DIALOG"/>
    <x v="0"/>
    <x v="0"/>
  </r>
  <r>
    <s v="SCOT"/>
    <s v="SAPconnect - Administration"/>
    <x v="5"/>
    <n v="1132"/>
    <s v="DIALOG"/>
    <x v="0"/>
    <x v="0"/>
  </r>
  <r>
    <s v="SCPR3"/>
    <s v="Anzeige und Pflege von BC-Sets"/>
    <x v="5"/>
    <s v=""/>
    <s v=""/>
    <x v="0"/>
    <x v="1"/>
  </r>
  <r>
    <s v="SCRM"/>
    <s v="CRM-relevantes IMG im PlugIn des R/3"/>
    <x v="5"/>
    <n v="80"/>
    <s v=""/>
    <x v="0"/>
    <x v="0"/>
  </r>
  <r>
    <s v="SCTS_RSWBO004"/>
    <s v="Systemänderbarkeit"/>
    <x v="5"/>
    <s v=""/>
    <s v=""/>
    <x v="0"/>
    <x v="1"/>
  </r>
  <r>
    <s v="SCU3"/>
    <s v="Tabellenhistorie"/>
    <x v="5"/>
    <n v="168"/>
    <s v="DIALOG"/>
    <x v="0"/>
    <x v="0"/>
  </r>
  <r>
    <s v="SCUA"/>
    <s v="Zentrale Benutzerverwaltung"/>
    <x v="5"/>
    <s v=""/>
    <s v=""/>
    <x v="0"/>
    <x v="1"/>
  </r>
  <r>
    <s v="SCUG"/>
    <s v="Benutzerübernahme"/>
    <x v="5"/>
    <s v=""/>
    <s v=""/>
    <x v="0"/>
    <x v="1"/>
  </r>
  <r>
    <s v="SCUL"/>
    <s v="Protokolle Zentrales Benutzermang."/>
    <x v="5"/>
    <s v=""/>
    <s v=""/>
    <x v="0"/>
    <x v="1"/>
  </r>
  <r>
    <s v="SCUM"/>
    <s v="Zentrale Benutzerverwaltung"/>
    <x v="5"/>
    <s v=""/>
    <s v=""/>
    <x v="0"/>
    <x v="1"/>
  </r>
  <r>
    <s v="SDCCN"/>
    <s v="Service Data Control Center"/>
    <x v="7"/>
    <s v=""/>
    <s v=""/>
    <x v="0"/>
    <x v="1"/>
  </r>
  <r>
    <s v="SDQ1"/>
    <s v="Ablaufende Angebote"/>
    <x v="8"/>
    <n v="2"/>
    <s v=""/>
    <x v="0"/>
    <x v="0"/>
  </r>
  <r>
    <s v="SDV"/>
    <s v="Dokumentbetrachter"/>
    <x v="5"/>
    <n v="2512008"/>
    <s v="DIALOG"/>
    <x v="0"/>
    <x v="0"/>
  </r>
  <r>
    <s v="SE01"/>
    <s v="Transport Organizer (Erw. Sicht)"/>
    <x v="5"/>
    <n v="7150"/>
    <s v="DIALOG"/>
    <x v="0"/>
    <x v="0"/>
  </r>
  <r>
    <s v="SE03"/>
    <s v="Transport Organizer Tools"/>
    <x v="5"/>
    <n v="58"/>
    <s v="DIALOG"/>
    <x v="0"/>
    <x v="0"/>
  </r>
  <r>
    <s v="SE06"/>
    <s v="Einrichten Transport Organizer"/>
    <x v="5"/>
    <s v=""/>
    <s v=""/>
    <x v="0"/>
    <x v="1"/>
  </r>
  <r>
    <s v="SE09"/>
    <s v="Transport Organizer"/>
    <x v="5"/>
    <n v="6"/>
    <s v=""/>
    <x v="0"/>
    <x v="0"/>
  </r>
  <r>
    <s v="SE10"/>
    <s v="Transport Organizer"/>
    <x v="5"/>
    <n v="14516"/>
    <s v="DIALOG"/>
    <x v="0"/>
    <x v="0"/>
  </r>
  <r>
    <s v="SE11"/>
    <s v="ABAP Dictionary Pflege"/>
    <x v="0"/>
    <n v="67431"/>
    <s v="DIALOG"/>
    <x v="0"/>
    <x v="0"/>
  </r>
  <r>
    <s v="SE13"/>
    <s v="Speicher-Param. für Tabellen pflegen"/>
    <x v="5"/>
    <n v="57"/>
    <s v="DIALOG"/>
    <x v="0"/>
    <x v="0"/>
  </r>
  <r>
    <s v="SE14"/>
    <s v="Utilities für Dictionary-Tabellen"/>
    <x v="5"/>
    <s v=""/>
    <s v=""/>
    <x v="0"/>
    <x v="1"/>
  </r>
  <r>
    <s v="SE16"/>
    <s v="Data Browser"/>
    <x v="5"/>
    <n v="380960"/>
    <s v="DIALOG"/>
    <x v="0"/>
    <x v="0"/>
  </r>
  <r>
    <s v="SE16_ANEK"/>
    <s v="Data Browser ANEK"/>
    <x v="5"/>
    <n v="1"/>
    <s v="DIALOG"/>
    <x v="0"/>
    <x v="0"/>
  </r>
  <r>
    <s v="SE16H"/>
    <s v="Allgemeine Tabellenanzeige"/>
    <x v="24"/>
    <n v="144"/>
    <s v="DIALOG"/>
    <x v="0"/>
    <x v="0"/>
  </r>
  <r>
    <s v="SE16N"/>
    <s v="Allgemeine Tabellenanzeige"/>
    <x v="24"/>
    <n v="32234"/>
    <s v="DIALOG"/>
    <x v="0"/>
    <x v="0"/>
  </r>
  <r>
    <s v="SE17"/>
    <s v="Allgemeine Tabellenanzeige"/>
    <x v="5"/>
    <n v="3455"/>
    <s v="DIALOG"/>
    <x v="0"/>
    <x v="0"/>
  </r>
  <r>
    <s v="SE18"/>
    <s v="BAdI-Builder - Definitionen"/>
    <x v="5"/>
    <n v="786"/>
    <s v="DIALOG"/>
    <x v="0"/>
    <x v="0"/>
  </r>
  <r>
    <s v="SE19"/>
    <s v="BAdI-Builder - Implementierungen"/>
    <x v="5"/>
    <n v="126"/>
    <s v="DIALOG"/>
    <x v="0"/>
    <x v="0"/>
  </r>
  <r>
    <s v="SE20"/>
    <s v="Enhancements"/>
    <x v="5"/>
    <s v=""/>
    <s v=""/>
    <x v="0"/>
    <x v="1"/>
  </r>
  <r>
    <s v="SE24"/>
    <s v="ABAP Class Builder"/>
    <x v="5"/>
    <n v="50"/>
    <s v="DIALOG"/>
    <x v="0"/>
    <x v="0"/>
  </r>
  <r>
    <s v="SE30"/>
    <s v="ABAP Objects Laufzeitanalyse"/>
    <x v="5"/>
    <s v=""/>
    <s v=""/>
    <x v="0"/>
    <x v="1"/>
  </r>
  <r>
    <s v="SE30_OLD"/>
    <s v="ABAP Objects Laufzeitanalyse"/>
    <x v="5"/>
    <s v=""/>
    <s v=""/>
    <x v="0"/>
    <x v="1"/>
  </r>
  <r>
    <s v="SE36"/>
    <s v="Logical Database Builder"/>
    <x v="5"/>
    <n v="20"/>
    <s v=""/>
    <x v="0"/>
    <x v="0"/>
  </r>
  <r>
    <s v="SE37"/>
    <s v="ABAP Funktionsbausteine"/>
    <x v="5"/>
    <n v="14527"/>
    <s v="DIALOG"/>
    <x v="0"/>
    <x v="0"/>
  </r>
  <r>
    <s v="SE38"/>
    <s v="ABAP Editor"/>
    <x v="5"/>
    <n v="74672"/>
    <s v="DIALOG"/>
    <x v="0"/>
    <x v="0"/>
  </r>
  <r>
    <s v="SE43"/>
    <s v="Bereichsmenüpflege"/>
    <x v="5"/>
    <s v=""/>
    <s v=""/>
    <x v="0"/>
    <x v="1"/>
  </r>
  <r>
    <s v="SE43N"/>
    <s v="Pflege der Bereichsmenüs"/>
    <x v="5"/>
    <s v=""/>
    <s v=""/>
    <x v="0"/>
    <x v="1"/>
  </r>
  <r>
    <s v="SE54"/>
    <s v="Generierung Tabellensicht"/>
    <x v="5"/>
    <s v=""/>
    <s v=""/>
    <x v="0"/>
    <x v="1"/>
  </r>
  <r>
    <s v="SE61"/>
    <s v="SAP Dokumentation"/>
    <x v="5"/>
    <n v="56"/>
    <s v="DIALOG"/>
    <x v="0"/>
    <x v="0"/>
  </r>
  <r>
    <s v="SE63"/>
    <s v="Übersetzungseditor"/>
    <x v="5"/>
    <s v=""/>
    <s v=""/>
    <x v="0"/>
    <x v="1"/>
  </r>
  <r>
    <s v="SE71"/>
    <s v="SAPscript Formular"/>
    <x v="5"/>
    <n v="876"/>
    <s v="DIALOG"/>
    <x v="0"/>
    <x v="0"/>
  </r>
  <r>
    <s v="SE73"/>
    <s v="SAPscript Fontpflege"/>
    <x v="5"/>
    <s v=""/>
    <s v=""/>
    <x v="0"/>
    <x v="1"/>
  </r>
  <r>
    <s v="SE78"/>
    <s v="Verwaltung  von Formulargrafiken"/>
    <x v="5"/>
    <s v=""/>
    <s v=""/>
    <x v="0"/>
    <x v="1"/>
  </r>
  <r>
    <s v="SE80"/>
    <s v="Object Navigator"/>
    <x v="5"/>
    <n v="10499"/>
    <s v="DIALOG"/>
    <x v="0"/>
    <x v="0"/>
  </r>
  <r>
    <s v="SE84"/>
    <s v="Repository-Infosystem"/>
    <x v="5"/>
    <n v="4279"/>
    <s v="DIALOG"/>
    <x v="0"/>
    <x v="0"/>
  </r>
  <r>
    <s v="SE91"/>
    <s v="Nachrichtenpflege"/>
    <x v="5"/>
    <n v="797"/>
    <s v="DIALOG"/>
    <x v="0"/>
    <x v="0"/>
  </r>
  <r>
    <s v="SE92"/>
    <s v="Pflege von SysLog-Meldungen"/>
    <x v="5"/>
    <s v=""/>
    <s v=""/>
    <x v="0"/>
    <x v="1"/>
  </r>
  <r>
    <s v="SE93"/>
    <s v="Pflege Transaktionscodes"/>
    <x v="5"/>
    <n v="15736"/>
    <s v="DIALOG"/>
    <x v="0"/>
    <x v="0"/>
  </r>
  <r>
    <s v="SEARCH_SAP_MENU"/>
    <s v="Suche im SAP Menü"/>
    <x v="5"/>
    <n v="9567"/>
    <s v="DIALOG"/>
    <x v="0"/>
    <x v="0"/>
  </r>
  <r>
    <s v="SECPOL"/>
    <s v="Pflege von Sicherheitsrichtlinien"/>
    <x v="5"/>
    <s v=""/>
    <s v=""/>
    <x v="0"/>
    <x v="1"/>
  </r>
  <r>
    <s v="SECPOL_CHANGES"/>
    <s v="Änderungsbelege d.SicherhRichtlinien"/>
    <x v="5"/>
    <s v=""/>
    <s v=""/>
    <x v="0"/>
    <x v="1"/>
  </r>
  <r>
    <s v="SEGW"/>
    <s v=""/>
    <x v="5"/>
    <n v="24"/>
    <s v="DIALOG"/>
    <x v="0"/>
    <x v="0"/>
  </r>
  <r>
    <s v="SESS_START_OBJECT"/>
    <s v="Start eines Objekts"/>
    <x v="5"/>
    <s v=""/>
    <s v=""/>
    <x v="0"/>
    <x v="1"/>
  </r>
  <r>
    <s v="SESSION_MANAGER"/>
    <s v="Session Manager Menübaumanzeige"/>
    <x v="5"/>
    <n v="3971106"/>
    <s v="DIALOG"/>
    <x v="0"/>
    <x v="0"/>
  </r>
  <r>
    <s v="SEU_INT"/>
    <s v="Object Browser"/>
    <x v="5"/>
    <s v=""/>
    <s v=""/>
    <x v="0"/>
    <x v="1"/>
  </r>
  <r>
    <s v="SF01"/>
    <s v="Dateinamen mandantenabhängig"/>
    <x v="5"/>
    <n v="6"/>
    <s v="DIALOG"/>
    <x v="0"/>
    <x v="0"/>
  </r>
  <r>
    <s v="SFAC"/>
    <s v="Pflegen Feldauswahl"/>
    <x v="13"/>
    <s v=""/>
    <s v=""/>
    <x v="0"/>
    <x v="1"/>
  </r>
  <r>
    <s v="SFP"/>
    <s v="Form Builder"/>
    <x v="5"/>
    <n v="1672"/>
    <s v="DIALOG"/>
    <x v="0"/>
    <x v="0"/>
  </r>
  <r>
    <s v="SFTRACE"/>
    <s v="SAP Smart Forms: Trace"/>
    <x v="5"/>
    <s v=""/>
    <s v=""/>
    <x v="0"/>
    <x v="1"/>
  </r>
  <r>
    <s v="SFW_BROWSER"/>
    <s v="Switch Framework Browser"/>
    <x v="5"/>
    <s v=""/>
    <s v=""/>
    <x v="0"/>
    <x v="1"/>
  </r>
  <r>
    <s v="SFW5"/>
    <s v="Switch Framework Customizing"/>
    <x v="5"/>
    <n v="218"/>
    <s v="DIALOG"/>
    <x v="0"/>
    <x v="0"/>
  </r>
  <r>
    <s v="SGEN"/>
    <s v="SAP-Load-Generierer"/>
    <x v="5"/>
    <s v=""/>
    <s v=""/>
    <x v="0"/>
    <x v="1"/>
  </r>
  <r>
    <s v="SHD0"/>
    <s v="Transaktions- und Screenvarianten"/>
    <x v="5"/>
    <s v=""/>
    <s v=""/>
    <x v="0"/>
    <x v="1"/>
  </r>
  <r>
    <s v="SHD1"/>
    <s v="INTERN: Aufruf Variantentransaktion"/>
    <x v="5"/>
    <s v=""/>
    <s v=""/>
    <x v="0"/>
    <x v="1"/>
  </r>
  <r>
    <s v="SICF"/>
    <s v="Pflege des HTTP-Service-Baums"/>
    <x v="5"/>
    <n v="2352"/>
    <s v="DIALOG"/>
    <x v="0"/>
    <x v="0"/>
  </r>
  <r>
    <s v="SICK"/>
    <s v="Installationscheck"/>
    <x v="5"/>
    <n v="65"/>
    <s v="DIALOG"/>
    <x v="0"/>
    <x v="0"/>
  </r>
  <r>
    <s v="SLAT_WDYID"/>
    <s v="Web Dynpro Aufruf Transaktion"/>
    <x v="5"/>
    <s v=""/>
    <s v=""/>
    <x v="0"/>
    <x v="1"/>
  </r>
  <r>
    <s v="SLDAPICUST"/>
    <s v="SLD API Customizing"/>
    <x v="5"/>
    <n v="324"/>
    <s v=""/>
    <x v="0"/>
    <x v="0"/>
  </r>
  <r>
    <s v="SLG1"/>
    <s v="Anwendungs-Log: Protokolle anzeigen"/>
    <x v="5"/>
    <n v="39167"/>
    <s v="DIALOG"/>
    <x v="0"/>
    <x v="0"/>
  </r>
  <r>
    <s v="SLG2"/>
    <s v="Anwendungs-Log: Protokolle löschen"/>
    <x v="5"/>
    <n v="145"/>
    <s v="DIALOG"/>
    <x v="0"/>
    <x v="0"/>
  </r>
  <r>
    <s v="SLICENSE"/>
    <s v="SAP Lizenzen verwalten"/>
    <x v="5"/>
    <s v=""/>
    <s v=""/>
    <x v="0"/>
    <x v="1"/>
  </r>
  <r>
    <s v="SM01_CUS"/>
    <s v="Lokale Anwendungsstartsperrenpflege"/>
    <x v="5"/>
    <n v="8425"/>
    <s v="DIALOG"/>
    <x v="0"/>
    <x v="0"/>
  </r>
  <r>
    <s v="SM02"/>
    <s v="System-Nachrichten"/>
    <x v="7"/>
    <n v="1042"/>
    <s v="DIALOG"/>
    <x v="0"/>
    <x v="0"/>
  </r>
  <r>
    <s v="SM04"/>
    <s v="Anmeldungen an einer AS-Instanz"/>
    <x v="7"/>
    <n v="18703"/>
    <s v="DIALOG"/>
    <x v="0"/>
    <x v="0"/>
  </r>
  <r>
    <s v="SM12"/>
    <s v="Sperren anzeigen und löschen"/>
    <x v="5"/>
    <n v="10523"/>
    <s v="DIALOG"/>
    <x v="0"/>
    <x v="0"/>
  </r>
  <r>
    <s v="SM13"/>
    <s v="Verbuchungssätze administrieren"/>
    <x v="5"/>
    <n v="51131"/>
    <s v="DIALOG"/>
    <x v="0"/>
    <x v="0"/>
  </r>
  <r>
    <s v="SM19"/>
    <s v="Konfiguration Security Audit"/>
    <x v="5"/>
    <n v="404"/>
    <s v=""/>
    <x v="0"/>
    <x v="0"/>
  </r>
  <r>
    <s v="SM20"/>
    <s v="Auswertung des Security Auditlog"/>
    <x v="5"/>
    <n v="2634"/>
    <s v="DIALOG"/>
    <x v="0"/>
    <x v="0"/>
  </r>
  <r>
    <s v="SM21"/>
    <s v="Systemprotokoll"/>
    <x v="5"/>
    <n v="13418"/>
    <s v="DIALOG"/>
    <x v="0"/>
    <x v="0"/>
  </r>
  <r>
    <s v="SM21_OLD"/>
    <s v="Online Ausw. des Sys-Log (veraltet)"/>
    <x v="5"/>
    <n v="264"/>
    <s v="DIALOG"/>
    <x v="0"/>
    <x v="0"/>
  </r>
  <r>
    <s v="SM30"/>
    <s v="Aufruf View-Pflege"/>
    <x v="5"/>
    <n v="144480"/>
    <s v="DIALOG"/>
    <x v="0"/>
    <x v="0"/>
  </r>
  <r>
    <s v="SM31"/>
    <s v="Aufruf Viewpflege analog SM30"/>
    <x v="5"/>
    <n v="152"/>
    <s v="DIALOG"/>
    <x v="0"/>
    <x v="0"/>
  </r>
  <r>
    <s v="SM34"/>
    <s v="Aufruf Viewcluster-Pflege"/>
    <x v="28"/>
    <n v="577"/>
    <s v="DIALOG"/>
    <x v="0"/>
    <x v="0"/>
  </r>
  <r>
    <s v="SM35"/>
    <s v="Batch-Input Monitoring"/>
    <x v="5"/>
    <n v="153282"/>
    <s v="DIALOG"/>
    <x v="0"/>
    <x v="0"/>
  </r>
  <r>
    <s v="SM35P"/>
    <s v="Batch-Input: Protokoll Monitoring"/>
    <x v="5"/>
    <n v="981"/>
    <s v="DIALOG"/>
    <x v="0"/>
    <x v="0"/>
  </r>
  <r>
    <s v="SM36"/>
    <s v="Batch-Anforderung"/>
    <x v="5"/>
    <n v="5925"/>
    <s v="DIALOG"/>
    <x v="0"/>
    <x v="0"/>
  </r>
  <r>
    <s v="SM36WIZ"/>
    <s v="Job Definition Wizard"/>
    <x v="5"/>
    <n v="164"/>
    <s v="DIALOG"/>
    <x v="0"/>
    <x v="0"/>
  </r>
  <r>
    <s v="SM37"/>
    <s v="Übersicht über Jobauswahl"/>
    <x v="5"/>
    <n v="1105218"/>
    <s v="DIALOG"/>
    <x v="0"/>
    <x v="0"/>
  </r>
  <r>
    <s v="SM37C"/>
    <s v="Flexible Version der Jobauswahl"/>
    <x v="5"/>
    <n v="13717"/>
    <s v="DIALOG"/>
    <x v="0"/>
    <x v="0"/>
  </r>
  <r>
    <s v="SM38"/>
    <s v="queue verwaltungstransaktion"/>
    <x v="5"/>
    <n v="4"/>
    <s v="DIALOG"/>
    <x v="0"/>
    <x v="0"/>
  </r>
  <r>
    <s v="SM49"/>
    <s v="Ausführen externer OS-Kommandos"/>
    <x v="5"/>
    <s v=""/>
    <s v=""/>
    <x v="0"/>
    <x v="1"/>
  </r>
  <r>
    <s v="SM50"/>
    <s v="Workprozesse einer AS-Instanz"/>
    <x v="5"/>
    <n v="19733"/>
    <s v="DIALOG"/>
    <x v="0"/>
    <x v="0"/>
  </r>
  <r>
    <s v="SM51"/>
    <s v="Gestartete AS-Instanzen"/>
    <x v="5"/>
    <n v="90"/>
    <s v="DIALOG"/>
    <x v="0"/>
    <x v="0"/>
  </r>
  <r>
    <s v="SM53"/>
    <s v="VMC Monitoring und Administration"/>
    <x v="5"/>
    <s v=""/>
    <s v=""/>
    <x v="0"/>
    <x v="1"/>
  </r>
  <r>
    <s v="SM58"/>
    <s v="Asynchronous RFC Error Log"/>
    <x v="5"/>
    <n v="79738"/>
    <s v="DIALOG"/>
    <x v="0"/>
    <x v="0"/>
  </r>
  <r>
    <s v="SM59"/>
    <s v="RFC-Destinations (Anzeige u. Pflege)"/>
    <x v="13"/>
    <n v="9169"/>
    <s v="DIALOG"/>
    <x v="0"/>
    <x v="0"/>
  </r>
  <r>
    <s v="SM63"/>
    <s v="Anzeigen / Pflegen Betriebsartensets"/>
    <x v="5"/>
    <n v="21"/>
    <s v="DIALOG"/>
    <x v="0"/>
    <x v="0"/>
  </r>
  <r>
    <s v="SM65"/>
    <s v="Analysetool Hintergrundverarbeitung"/>
    <x v="5"/>
    <s v=""/>
    <s v=""/>
    <x v="0"/>
    <x v="1"/>
  </r>
  <r>
    <s v="SM66"/>
    <s v="Globale Workprozeß-Uebersicht"/>
    <x v="5"/>
    <n v="6660"/>
    <s v="DIALOG"/>
    <x v="0"/>
    <x v="0"/>
  </r>
  <r>
    <s v="SM69"/>
    <s v="Pflegen externer OS-Kommandos"/>
    <x v="5"/>
    <s v=""/>
    <s v=""/>
    <x v="0"/>
    <x v="1"/>
  </r>
  <r>
    <s v="SMARTFORMS"/>
    <s v="SAP Smart Forms"/>
    <x v="5"/>
    <n v="308"/>
    <s v="DIALOG"/>
    <x v="0"/>
    <x v="0"/>
  </r>
  <r>
    <s v="SMEN"/>
    <s v="Session Manager Menübaumanzeige"/>
    <x v="5"/>
    <n v="23175"/>
    <s v="DIALOG"/>
    <x v="0"/>
    <x v="0"/>
  </r>
  <r>
    <s v="SMGW"/>
    <s v="Gateway Monitor"/>
    <x v="5"/>
    <n v="2186"/>
    <s v="DIALOG"/>
    <x v="0"/>
    <x v="0"/>
  </r>
  <r>
    <s v="SMICM"/>
    <s v="ICM Monitor"/>
    <x v="5"/>
    <n v="6494"/>
    <s v="DIALOG"/>
    <x v="0"/>
    <x v="0"/>
  </r>
  <r>
    <s v="SMLG"/>
    <s v="Pflege Zuordnung Login-Grp.-Instanz"/>
    <x v="21"/>
    <s v=""/>
    <s v=""/>
    <x v="0"/>
    <x v="1"/>
  </r>
  <r>
    <s v="SMOD"/>
    <s v="SAP-Erweiterungsverwaltung"/>
    <x v="5"/>
    <n v="60"/>
    <s v=""/>
    <x v="0"/>
    <x v="0"/>
  </r>
  <r>
    <s v="SMQ1"/>
    <s v="qRFC-Monitor (Ausgangsqueue)"/>
    <x v="5"/>
    <n v="63561"/>
    <s v="DIALOG"/>
    <x v="0"/>
    <x v="0"/>
  </r>
  <r>
    <s v="SMQ2"/>
    <s v="qRFC-Monitor (Eingangsqueue)"/>
    <x v="5"/>
    <n v="9343"/>
    <s v="DIALOG"/>
    <x v="0"/>
    <x v="0"/>
  </r>
  <r>
    <s v="SMQA"/>
    <s v="tRFC/qRFC: Rückmeldestatus u. -daten"/>
    <x v="5"/>
    <s v=""/>
    <s v=""/>
    <x v="0"/>
    <x v="1"/>
  </r>
  <r>
    <s v="SMQE"/>
    <s v="qRFC-Administration"/>
    <x v="5"/>
    <s v=""/>
    <s v=""/>
    <x v="0"/>
    <x v="1"/>
  </r>
  <r>
    <s v="SMQR"/>
    <s v="Registrierung der Eingangsqueues"/>
    <x v="5"/>
    <n v="24"/>
    <s v="DIALOG"/>
    <x v="0"/>
    <x v="0"/>
  </r>
  <r>
    <s v="SMQS"/>
    <s v="Registrierung der Destinationen"/>
    <x v="5"/>
    <n v="12"/>
    <s v="DIALOG"/>
    <x v="0"/>
    <x v="0"/>
  </r>
  <r>
    <s v="SMT1"/>
    <s v="Trusted - Trusting Verbindungen"/>
    <x v="5"/>
    <n v="144"/>
    <s v="DIALOG"/>
    <x v="0"/>
    <x v="0"/>
  </r>
  <r>
    <s v="SMTR_START_HISTORY"/>
    <s v="Aufruf der Objekthistorie"/>
    <x v="5"/>
    <n v="2"/>
    <s v=""/>
    <x v="0"/>
    <x v="0"/>
  </r>
  <r>
    <s v="SMW0"/>
    <s v="SAP Web Repository"/>
    <x v="5"/>
    <n v="1184"/>
    <s v="DIALOG"/>
    <x v="0"/>
    <x v="0"/>
  </r>
  <r>
    <s v="SMX"/>
    <s v="Anzeigen eigene Jobs"/>
    <x v="5"/>
    <n v="25597"/>
    <s v="DIALOG"/>
    <x v="0"/>
    <x v="0"/>
  </r>
  <r>
    <s v="SNC0"/>
    <s v="SNC Zugangskontrolliste Systeme"/>
    <x v="5"/>
    <s v=""/>
    <s v=""/>
    <x v="0"/>
    <x v="1"/>
  </r>
  <r>
    <s v="SNOTE"/>
    <s v="Note Assistent"/>
    <x v="5"/>
    <n v="1248"/>
    <s v="DIALOG"/>
    <x v="0"/>
    <x v="0"/>
  </r>
  <r>
    <s v="SNRO"/>
    <s v="Nummernkreisobjekte"/>
    <x v="5"/>
    <n v="1620"/>
    <s v="DIALOG"/>
    <x v="0"/>
    <x v="0"/>
  </r>
  <r>
    <s v="SNUM"/>
    <s v="Nummernkreistreiber"/>
    <x v="5"/>
    <n v="9185"/>
    <s v="DIALOG"/>
    <x v="0"/>
    <x v="0"/>
  </r>
  <r>
    <s v="SO01"/>
    <s v="SAPoffice Eingang"/>
    <x v="5"/>
    <n v="3148459"/>
    <s v="DIALOG"/>
    <x v="0"/>
    <x v="0"/>
  </r>
  <r>
    <s v="SO10"/>
    <s v="SAPscript Standardtexte"/>
    <x v="5"/>
    <n v="7939"/>
    <s v="DIALOG"/>
    <x v="0"/>
    <x v="0"/>
  </r>
  <r>
    <s v="SO21"/>
    <s v="PC-Arbeitsverzeichnis pflegen"/>
    <x v="5"/>
    <s v=""/>
    <s v=""/>
    <x v="0"/>
    <x v="1"/>
  </r>
  <r>
    <s v="SO23"/>
    <s v="SAPoffice: Verteilerlisten"/>
    <x v="5"/>
    <n v="2678"/>
    <s v="DIALOG"/>
    <x v="0"/>
    <x v="0"/>
  </r>
  <r>
    <s v="SO99"/>
    <s v="Put-Informationssystem"/>
    <x v="5"/>
    <n v="194"/>
    <s v="DIALOG"/>
    <x v="0"/>
    <x v="0"/>
  </r>
  <r>
    <s v="SOA0"/>
    <s v="ArchiveLink Workflow-Dokumentarten"/>
    <x v="5"/>
    <n v="8"/>
    <s v="DIALOG"/>
    <x v="0"/>
    <x v="0"/>
  </r>
  <r>
    <s v="SOAD"/>
    <s v="SAPoffice: Externe Addressen"/>
    <x v="5"/>
    <n v="11"/>
    <s v="DIALOG"/>
    <x v="0"/>
    <x v="0"/>
  </r>
  <r>
    <s v="SOAMANAGER"/>
    <s v="SOA-Manager"/>
    <x v="5"/>
    <s v=""/>
    <s v=""/>
    <x v="0"/>
    <x v="1"/>
  </r>
  <r>
    <s v="SOBN01"/>
    <s v="Personendaten"/>
    <x v="5"/>
    <n v="415"/>
    <s v="DIALOG"/>
    <x v="0"/>
    <x v="0"/>
  </r>
  <r>
    <s v="SOBT"/>
    <s v="einzelne Pflegeobjekte attributieren"/>
    <x v="5"/>
    <n v="189"/>
    <s v=""/>
    <x v="0"/>
    <x v="0"/>
  </r>
  <r>
    <s v="SOCP"/>
    <s v="SAPoffice: Externe Adressen"/>
    <x v="5"/>
    <n v="4"/>
    <s v="DIALOG"/>
    <x v="0"/>
    <x v="0"/>
  </r>
  <r>
    <s v="SOIN"/>
    <s v="BCS: Eingehende Sendeaufträge (SMTP)"/>
    <x v="5"/>
    <n v="2614"/>
    <s v="DIALOG"/>
    <x v="0"/>
    <x v="0"/>
  </r>
  <r>
    <s v="SOST"/>
    <s v="SAPconnect Sendeaufträge"/>
    <x v="5"/>
    <n v="51936"/>
    <s v="DIALOG"/>
    <x v="0"/>
    <x v="0"/>
  </r>
  <r>
    <s v="SP01"/>
    <s v="Ausgabesteuerung"/>
    <x v="19"/>
    <n v="116975"/>
    <s v="DIALOG"/>
    <x v="0"/>
    <x v="0"/>
  </r>
  <r>
    <s v="SP02"/>
    <s v="Anzeigen von Spool-Aufträgen"/>
    <x v="19"/>
    <n v="806929"/>
    <s v="DIALOG"/>
    <x v="1"/>
    <x v="0"/>
  </r>
  <r>
    <s v="SP11"/>
    <s v="TemSe-Inhaltsverzeichnis"/>
    <x v="5"/>
    <s v=""/>
    <s v=""/>
    <x v="0"/>
    <x v="1"/>
  </r>
  <r>
    <s v="SP12"/>
    <s v="TemSe-Administration"/>
    <x v="5"/>
    <n v="337"/>
    <s v=""/>
    <x v="0"/>
    <x v="0"/>
  </r>
  <r>
    <s v="SPAD"/>
    <s v="Spool-Administration"/>
    <x v="5"/>
    <n v="6957"/>
    <s v="DIALOG"/>
    <x v="0"/>
    <x v="0"/>
  </r>
  <r>
    <s v="SPAM"/>
    <s v="Support Package Manager"/>
    <x v="5"/>
    <n v="48"/>
    <s v="DIALOG"/>
    <x v="0"/>
    <x v="0"/>
  </r>
  <r>
    <s v="SPAU"/>
    <s v="Modifizierte EU-Objekte anzeigen"/>
    <x v="40"/>
    <s v=""/>
    <s v=""/>
    <x v="0"/>
    <x v="1"/>
  </r>
  <r>
    <s v="SPDD"/>
    <s v="Modifizierte EU-Objekte anzeigen"/>
    <x v="5"/>
    <s v=""/>
    <s v=""/>
    <x v="0"/>
    <x v="1"/>
  </r>
  <r>
    <s v="SPFPAR"/>
    <s v="Display Profile Parameter"/>
    <x v="5"/>
    <s v=""/>
    <s v=""/>
    <x v="0"/>
    <x v="1"/>
  </r>
  <r>
    <s v="SPRO"/>
    <s v="Customizing - Edit Project"/>
    <x v="5"/>
    <n v="113320"/>
    <s v="DIALOG"/>
    <x v="0"/>
    <x v="0"/>
  </r>
  <r>
    <s v="SPROXY"/>
    <s v="Enterprise Repository Browser"/>
    <x v="5"/>
    <n v="22"/>
    <s v="DIALOG"/>
    <x v="0"/>
    <x v="0"/>
  </r>
  <r>
    <s v="SQ00"/>
    <s v="SAP Query: Queries starten"/>
    <x v="5"/>
    <n v="23008"/>
    <s v="DIALOG"/>
    <x v="0"/>
    <x v="0"/>
  </r>
  <r>
    <s v="SQ01"/>
    <s v="SAP Query: Queries pflegen"/>
    <x v="5"/>
    <n v="16331"/>
    <s v="DIALOG"/>
    <x v="0"/>
    <x v="0"/>
  </r>
  <r>
    <s v="SQ02"/>
    <s v="SAP Query: InfoSet pflegen"/>
    <x v="5"/>
    <n v="4425"/>
    <s v="DIALOG"/>
    <x v="0"/>
    <x v="0"/>
  </r>
  <r>
    <s v="SQ03"/>
    <s v="SAP Query: Benutzergruppenpflege"/>
    <x v="5"/>
    <n v="454"/>
    <s v="DIALOG"/>
    <x v="0"/>
    <x v="0"/>
  </r>
  <r>
    <s v="SQVI"/>
    <s v="QuickViewer"/>
    <x v="5"/>
    <n v="8606"/>
    <s v="DIALOG"/>
    <x v="0"/>
    <x v="0"/>
  </r>
  <r>
    <s v="SR12"/>
    <s v="Ort anzeigen"/>
    <x v="42"/>
    <n v="370"/>
    <s v="DIALOG"/>
    <x v="0"/>
    <x v="0"/>
  </r>
  <r>
    <s v="SR22"/>
    <s v="Straße anzeigen"/>
    <x v="5"/>
    <n v="5196"/>
    <s v="DIALOG"/>
    <x v="0"/>
    <x v="0"/>
  </r>
  <r>
    <s v="SR32"/>
    <s v="Postleitzahl anzeigen"/>
    <x v="5"/>
    <n v="467"/>
    <s v="DIALOG"/>
    <x v="0"/>
    <x v="0"/>
  </r>
  <r>
    <s v="SRT_ELOG"/>
    <s v="Reportfehlerprotokoll"/>
    <x v="5"/>
    <n v="3"/>
    <s v="DIALOG"/>
    <x v="0"/>
    <x v="0"/>
  </r>
  <r>
    <s v="SRT_MONI"/>
    <s v="WS-Message-Monitor"/>
    <x v="5"/>
    <s v=""/>
    <s v=""/>
    <x v="0"/>
    <x v="1"/>
  </r>
  <r>
    <s v="SRT_TOOLS"/>
    <s v="SOA-Laufzeitwerkzeuge"/>
    <x v="5"/>
    <n v="1284"/>
    <s v="DIALOG"/>
    <x v="0"/>
    <x v="0"/>
  </r>
  <r>
    <s v="SSC0"/>
    <s v="SAP-Terminkalender (Mitarbeiter)"/>
    <x v="5"/>
    <n v="4"/>
    <s v=""/>
    <x v="0"/>
    <x v="0"/>
  </r>
  <r>
    <s v="SSC1"/>
    <s v="SAP-Terminkalender (eigener)"/>
    <x v="5"/>
    <n v="229"/>
    <s v="DIALOG"/>
    <x v="0"/>
    <x v="0"/>
  </r>
  <r>
    <s v="ST01"/>
    <s v="System-Trace"/>
    <x v="5"/>
    <n v="11759"/>
    <s v="DIALOG"/>
    <x v="0"/>
    <x v="0"/>
  </r>
  <r>
    <s v="ST02"/>
    <s v="Setups/Tune Buffers"/>
    <x v="5"/>
    <n v="3288"/>
    <s v="DIALOG"/>
    <x v="0"/>
    <x v="0"/>
  </r>
  <r>
    <s v="ST03"/>
    <s v="Systemlast u. Perform. Statistik"/>
    <x v="5"/>
    <n v="3684"/>
    <s v="DIALOG"/>
    <x v="0"/>
    <x v="0"/>
  </r>
  <r>
    <s v="ST03N"/>
    <s v="Systemlast u. Perform. Statistik"/>
    <x v="5"/>
    <n v="2806"/>
    <s v="DIALOG"/>
    <x v="0"/>
    <x v="0"/>
  </r>
  <r>
    <s v="ST04"/>
    <s v="DB-Performance-Monitor"/>
    <x v="5"/>
    <n v="36"/>
    <s v="DIALOG"/>
    <x v="0"/>
    <x v="0"/>
  </r>
  <r>
    <s v="ST05"/>
    <s v="Performance Trace"/>
    <x v="5"/>
    <n v="124"/>
    <s v="DIALOG"/>
    <x v="0"/>
    <x v="0"/>
  </r>
  <r>
    <s v="ST06"/>
    <s v="Operating System Monitor"/>
    <x v="5"/>
    <n v="348"/>
    <s v="DIALOG"/>
    <x v="0"/>
    <x v="0"/>
  </r>
  <r>
    <s v="ST07"/>
    <s v="Anwendungsmonitor"/>
    <x v="5"/>
    <n v="96"/>
    <s v="DIALOG"/>
    <x v="0"/>
    <x v="0"/>
  </r>
  <r>
    <s v="ST11"/>
    <s v="Anzeige Entwickler-Traces"/>
    <x v="5"/>
    <s v=""/>
    <s v=""/>
    <x v="0"/>
    <x v="1"/>
  </r>
  <r>
    <s v="ST12"/>
    <s v="Single transaction analysis"/>
    <x v="7"/>
    <s v=""/>
    <s v=""/>
    <x v="0"/>
    <x v="1"/>
  </r>
  <r>
    <s v="ST13"/>
    <s v="Analysis&amp;Monitoring tool collection"/>
    <x v="7"/>
    <s v=""/>
    <s v=""/>
    <x v="0"/>
    <x v="1"/>
  </r>
  <r>
    <s v="ST14"/>
    <s v="Anwendungsanalyse"/>
    <x v="7"/>
    <s v=""/>
    <s v=""/>
    <x v="0"/>
    <x v="1"/>
  </r>
  <r>
    <s v="ST22"/>
    <s v="ABAP Dumpanalyse"/>
    <x v="5"/>
    <n v="365053"/>
    <s v="DIALOG"/>
    <x v="0"/>
    <x v="0"/>
  </r>
  <r>
    <s v="STAD"/>
    <s v="Systemübergreif. Statistiksatzanzeig"/>
    <x v="5"/>
    <n v="3345"/>
    <s v="DIALOG"/>
    <x v="0"/>
    <x v="0"/>
  </r>
  <r>
    <s v="START_REPORT"/>
    <s v="Starten eines Reports"/>
    <x v="5"/>
    <n v="19"/>
    <s v="UPDATE"/>
    <x v="0"/>
    <x v="0"/>
  </r>
  <r>
    <s v="STATTRACE"/>
    <s v="Globale Statistik &amp; Traces"/>
    <x v="5"/>
    <n v="660"/>
    <s v="DIALOG"/>
    <x v="0"/>
    <x v="0"/>
  </r>
  <r>
    <s v="STAUTHTRACE"/>
    <s v="Berechtigungstrace"/>
    <x v="5"/>
    <n v="13278"/>
    <s v="DIALOG"/>
    <x v="0"/>
    <x v="0"/>
  </r>
  <r>
    <s v="STMS"/>
    <s v="Transport Management System"/>
    <x v="5"/>
    <n v="5892"/>
    <s v="DIALOG"/>
    <x v="0"/>
    <x v="0"/>
  </r>
  <r>
    <s v="STRUST"/>
    <s v="Trust-Manager"/>
    <x v="5"/>
    <n v="6732"/>
    <s v="DIALOG"/>
    <x v="0"/>
    <x v="0"/>
  </r>
  <r>
    <s v="STRUSTSSO2"/>
    <s v="Trust-Manager für Anmeldeticket"/>
    <x v="5"/>
    <n v="216"/>
    <s v="DIALOG"/>
    <x v="0"/>
    <x v="0"/>
  </r>
  <r>
    <s v="STUSERTRACE"/>
    <s v="Berechtigungstrace für Benutzer"/>
    <x v="5"/>
    <n v="1298"/>
    <s v="DIALOG"/>
    <x v="0"/>
    <x v="0"/>
  </r>
  <r>
    <s v="STVARV"/>
    <s v="Pflege Selektionsvariablen (TVARVC)"/>
    <x v="5"/>
    <n v="25541"/>
    <s v="DIALOG"/>
    <x v="0"/>
    <x v="0"/>
  </r>
  <r>
    <s v="SU01"/>
    <s v="Benutzerpflege"/>
    <x v="5"/>
    <n v="231583"/>
    <s v="DIALOG"/>
    <x v="0"/>
    <x v="0"/>
  </r>
  <r>
    <s v="SU01_NAV"/>
    <s v="Benutzerpflege z. Einb. in Navig."/>
    <x v="5"/>
    <n v="72"/>
    <s v="DIALOG"/>
    <x v="0"/>
    <x v="0"/>
  </r>
  <r>
    <s v="SU01D"/>
    <s v="Benutzeranzeige"/>
    <x v="5"/>
    <n v="544646"/>
    <s v="DIALOG"/>
    <x v="1"/>
    <x v="0"/>
  </r>
  <r>
    <s v="SU02"/>
    <s v="Pflege Berechtigungsprofile"/>
    <x v="5"/>
    <n v="7"/>
    <s v=""/>
    <x v="0"/>
    <x v="0"/>
  </r>
  <r>
    <s v="SU03"/>
    <s v="Pflege Berechtigungen"/>
    <x v="5"/>
    <n v="55"/>
    <s v="DIALOG"/>
    <x v="0"/>
    <x v="0"/>
  </r>
  <r>
    <s v="SU10"/>
    <s v="Massenpflege Benutzer"/>
    <x v="5"/>
    <n v="60340"/>
    <s v="DIALOG"/>
    <x v="0"/>
    <x v="0"/>
  </r>
  <r>
    <s v="SU21"/>
    <s v="Pflegen der Berechtigungsobjekte"/>
    <x v="5"/>
    <n v="2000"/>
    <s v="DIALOG"/>
    <x v="0"/>
    <x v="0"/>
  </r>
  <r>
    <s v="SU24"/>
    <s v="Berechtigungsvorschlagspflege"/>
    <x v="5"/>
    <n v="1001"/>
    <s v="DIALOG"/>
    <x v="0"/>
    <x v="0"/>
  </r>
  <r>
    <s v="SU3"/>
    <s v="Benutzer eigene Daten pflegen"/>
    <x v="5"/>
    <n v="23353"/>
    <s v="DIALOG"/>
    <x v="0"/>
    <x v="0"/>
  </r>
  <r>
    <s v="SU53"/>
    <s v="Auswertung der Berechtigungspüfung"/>
    <x v="5"/>
    <n v="8101"/>
    <s v="DIALOG"/>
    <x v="0"/>
    <x v="0"/>
  </r>
  <r>
    <s v="SU56"/>
    <s v="Benutzerpuffer analysieren"/>
    <x v="5"/>
    <n v="62"/>
    <s v="DIALOG"/>
    <x v="0"/>
    <x v="0"/>
  </r>
  <r>
    <s v="SUGR"/>
    <s v="Benutzergruppen pflegen"/>
    <x v="5"/>
    <n v="192"/>
    <s v="DIALOG"/>
    <x v="0"/>
    <x v="0"/>
  </r>
  <r>
    <s v="SUIM"/>
    <s v="Benutzerinformationssystem"/>
    <x v="5"/>
    <n v="22404"/>
    <s v="DIALOG"/>
    <x v="0"/>
    <x v="0"/>
  </r>
  <r>
    <s v="SUPC"/>
    <s v="Profile zu Rollen"/>
    <x v="5"/>
    <s v=""/>
    <s v=""/>
    <x v="0"/>
    <x v="1"/>
  </r>
  <r>
    <s v="SUSG"/>
    <s v="Verbrauchsdaten"/>
    <x v="5"/>
    <n v="564"/>
    <s v="DIALOG"/>
    <x v="0"/>
    <x v="0"/>
  </r>
  <r>
    <s v="SWDD"/>
    <s v="Workflow Builder"/>
    <x v="5"/>
    <n v="1051"/>
    <s v="DIALOG"/>
    <x v="0"/>
    <x v="0"/>
  </r>
  <r>
    <s v="SWDP"/>
    <s v="Grafisches Workflow-Protokoll zeigen"/>
    <x v="5"/>
    <n v="442"/>
    <s v="DIALOG"/>
    <x v="0"/>
    <x v="0"/>
  </r>
  <r>
    <s v="SWEL"/>
    <s v="Ereignis-Trace anzeigen"/>
    <x v="5"/>
    <n v="133"/>
    <s v="DIALOG"/>
    <x v="0"/>
    <x v="0"/>
  </r>
  <r>
    <s v="SWEQADM"/>
    <s v="Administration der Ereignis-Queue"/>
    <x v="5"/>
    <n v="120"/>
    <s v="DIALOG"/>
    <x v="0"/>
    <x v="0"/>
  </r>
  <r>
    <s v="SWEQBROWSER"/>
    <s v="Ereignis-Queue-Browser"/>
    <x v="5"/>
    <n v="252"/>
    <s v="DIALOG"/>
    <x v="0"/>
    <x v="0"/>
  </r>
  <r>
    <s v="SWETYPV"/>
    <s v="Anzeige/Pflege Ereignistypkopplungen"/>
    <x v="5"/>
    <n v="238"/>
    <s v="DIALOG"/>
    <x v="0"/>
    <x v="0"/>
  </r>
  <r>
    <s v="SWI1"/>
    <s v="Auswahlreport für Workflows"/>
    <x v="5"/>
    <n v="79364"/>
    <s v="DIALOG"/>
    <x v="0"/>
    <x v="0"/>
  </r>
  <r>
    <s v="SWI14"/>
    <s v="Workflows zu Objekttyp"/>
    <x v="5"/>
    <s v=""/>
    <s v=""/>
    <x v="0"/>
    <x v="1"/>
  </r>
  <r>
    <s v="SWI2_ADM1"/>
    <s v="Workitems ohne Bearbeiter"/>
    <x v="5"/>
    <n v="10782"/>
    <s v="DIALOG"/>
    <x v="0"/>
    <x v="0"/>
  </r>
  <r>
    <s v="SWI2_DIAG"/>
    <s v="Diagnose fehlerhafter Workflows"/>
    <x v="5"/>
    <n v="112022"/>
    <s v="DIALOG"/>
    <x v="0"/>
    <x v="0"/>
  </r>
  <r>
    <s v="SWI2_FREQ"/>
    <s v="Workitems pro Aufgabe"/>
    <x v="5"/>
    <n v="720"/>
    <s v="DIALOG"/>
    <x v="0"/>
    <x v="0"/>
  </r>
  <r>
    <s v="SWI5"/>
    <s v="Workload-Analyse"/>
    <x v="5"/>
    <n v="3824"/>
    <s v="DIALOG"/>
    <x v="0"/>
    <x v="0"/>
  </r>
  <r>
    <s v="SWI6"/>
    <s v="Workflows zu Objekt"/>
    <x v="5"/>
    <n v="15853"/>
    <s v="DIALOG"/>
    <x v="0"/>
    <x v="0"/>
  </r>
  <r>
    <s v="SWIA"/>
    <s v="Administrationreport für WI"/>
    <x v="5"/>
    <n v="28605"/>
    <s v="DIALOG"/>
    <x v="0"/>
    <x v="0"/>
  </r>
  <r>
    <s v="SWO_ASYNC"/>
    <s v="Asynchroner Methodenaufruf im BOR"/>
    <x v="5"/>
    <n v="67533"/>
    <s v="DIALOG"/>
    <x v="0"/>
    <x v="0"/>
  </r>
  <r>
    <s v="SWO1"/>
    <s v="Business Object Builder"/>
    <x v="5"/>
    <n v="685"/>
    <s v=""/>
    <x v="0"/>
    <x v="0"/>
  </r>
  <r>
    <s v="SWPC"/>
    <s v="WFM: Continue Workflow"/>
    <x v="5"/>
    <n v="136"/>
    <s v="DIALOG"/>
    <x v="0"/>
    <x v="0"/>
  </r>
  <r>
    <s v="SWU_OBUF"/>
    <s v="Laufzeitpuffer PD-Org"/>
    <x v="5"/>
    <n v="572"/>
    <s v="DIALOG"/>
    <x v="0"/>
    <x v="0"/>
  </r>
  <r>
    <s v="SWU7"/>
    <s v="Konsistenzprüf. für Workflow-Muster"/>
    <x v="5"/>
    <n v="88"/>
    <s v=""/>
    <x v="0"/>
    <x v="0"/>
  </r>
  <r>
    <s v="SWUD"/>
    <s v="Workflow-Diagnose"/>
    <x v="5"/>
    <n v="3464"/>
    <s v="DIALOG"/>
    <x v="0"/>
    <x v="0"/>
  </r>
  <r>
    <s v="SWUS"/>
    <s v="Workflow testen"/>
    <x v="5"/>
    <n v="466"/>
    <s v="DIALOG"/>
    <x v="0"/>
    <x v="0"/>
  </r>
  <r>
    <s v="SWWL"/>
    <s v="WIM: Löschen Workitem"/>
    <x v="5"/>
    <n v="12037"/>
    <s v="DIALOG"/>
    <x v="0"/>
    <x v="0"/>
  </r>
  <r>
    <s v="SXMB_ADM"/>
    <s v="Integration Engine - Administration"/>
    <x v="5"/>
    <n v="840"/>
    <s v=""/>
    <x v="0"/>
    <x v="0"/>
  </r>
  <r>
    <s v="TAANA"/>
    <s v="Tabellenanalyse"/>
    <x v="5"/>
    <n v="1189"/>
    <s v="DIALOG"/>
    <x v="0"/>
    <x v="0"/>
  </r>
  <r>
    <s v="TRACE"/>
    <s v="Programm-Trace"/>
    <x v="13"/>
    <n v="3"/>
    <s v=""/>
    <x v="0"/>
    <x v="0"/>
  </r>
  <r>
    <s v="USMM"/>
    <s v="Einstieg Kundenvermessung"/>
    <x v="5"/>
    <n v="3300"/>
    <s v="DIALOG"/>
    <x v="0"/>
    <x v="0"/>
  </r>
  <r>
    <s v="USMM_PDF"/>
    <s v="USMM PDF"/>
    <x v="5"/>
    <n v="36"/>
    <s v=""/>
    <x v="0"/>
    <x v="0"/>
  </r>
  <r>
    <s v="V.00"/>
    <s v="Liste unvollständige Vertriebsbelege"/>
    <x v="8"/>
    <s v=""/>
    <s v=""/>
    <x v="0"/>
    <x v="1"/>
  </r>
  <r>
    <s v="V.02"/>
    <s v="Liste unvollständige Aufträge"/>
    <x v="8"/>
    <n v="15"/>
    <s v="DIALOG"/>
    <x v="0"/>
    <x v="0"/>
  </r>
  <r>
    <s v="V.21"/>
    <s v="Protokoll des Sammellaufes"/>
    <x v="8"/>
    <n v="5571"/>
    <s v="DIALOG"/>
    <x v="0"/>
    <x v="0"/>
  </r>
  <r>
    <s v="V/05"/>
    <s v="KondTab: anzeigen  (Preis Vertrieb)"/>
    <x v="8"/>
    <s v=""/>
    <s v=""/>
    <x v="0"/>
    <x v="1"/>
  </r>
  <r>
    <s v="V/LD"/>
    <s v="Konditionsliste ausführen"/>
    <x v="8"/>
    <s v=""/>
    <s v=""/>
    <x v="0"/>
    <x v="1"/>
  </r>
  <r>
    <s v="V/LE"/>
    <s v="Konditionslisten generieren"/>
    <x v="8"/>
    <s v=""/>
    <s v=""/>
    <x v="0"/>
    <x v="1"/>
  </r>
  <r>
    <s v="VA01"/>
    <s v="Kundenauftrag anlegen"/>
    <x v="8"/>
    <n v="370683"/>
    <s v="DIALOG"/>
    <x v="0"/>
    <x v="0"/>
  </r>
  <r>
    <s v="VA02"/>
    <s v="Kundenauftrag ändern"/>
    <x v="8"/>
    <n v="685220"/>
    <s v="DIALOG"/>
    <x v="0"/>
    <x v="0"/>
  </r>
  <r>
    <s v="VA03"/>
    <s v="Kundenauftrag anzeigen"/>
    <x v="8"/>
    <n v="28436"/>
    <s v="DIALOG"/>
    <x v="0"/>
    <x v="0"/>
  </r>
  <r>
    <s v="VA05"/>
    <s v="Liste Aufträge"/>
    <x v="8"/>
    <n v="525"/>
    <s v="DIALOG"/>
    <x v="0"/>
    <x v="0"/>
  </r>
  <r>
    <s v="VA05N"/>
    <s v="Liste Aufträge"/>
    <x v="8"/>
    <n v="9"/>
    <s v="DIALOG"/>
    <x v="0"/>
    <x v="0"/>
  </r>
  <r>
    <s v="VA06"/>
    <s v="Kundenauftragsmonitor"/>
    <x v="8"/>
    <n v="54"/>
    <s v="DIALOG"/>
    <x v="0"/>
    <x v="67"/>
  </r>
  <r>
    <s v="VA11"/>
    <s v="Anfrage anlegen"/>
    <x v="8"/>
    <s v=""/>
    <s v=""/>
    <x v="0"/>
    <x v="1"/>
  </r>
  <r>
    <s v="VA12"/>
    <s v="Anfrage ändern"/>
    <x v="8"/>
    <n v="602"/>
    <s v="DIALOG"/>
    <x v="0"/>
    <x v="41"/>
  </r>
  <r>
    <s v="VA13"/>
    <s v="Anfrage anzeigen"/>
    <x v="8"/>
    <n v="98"/>
    <s v="DIALOG"/>
    <x v="0"/>
    <x v="41"/>
  </r>
  <r>
    <s v="VA15"/>
    <s v="Liste Anfragen"/>
    <x v="8"/>
    <n v="30"/>
    <s v="DIALOG"/>
    <x v="0"/>
    <x v="41"/>
  </r>
  <r>
    <s v="VA21"/>
    <s v="Angebot anlegen"/>
    <x v="8"/>
    <n v="139"/>
    <s v="DIALOG"/>
    <x v="0"/>
    <x v="0"/>
  </r>
  <r>
    <s v="VA22"/>
    <s v="Angebot ändern"/>
    <x v="8"/>
    <n v="150793"/>
    <s v="DIALOG"/>
    <x v="0"/>
    <x v="0"/>
  </r>
  <r>
    <s v="VA23"/>
    <s v="Angebot anzeigen"/>
    <x v="8"/>
    <n v="24357"/>
    <s v="DIALOG"/>
    <x v="0"/>
    <x v="0"/>
  </r>
  <r>
    <s v="VA25"/>
    <s v="Liste Angebote"/>
    <x v="8"/>
    <n v="404"/>
    <s v=""/>
    <x v="0"/>
    <x v="0"/>
  </r>
  <r>
    <s v="VA44"/>
    <s v="Zuschläge IST:  Kundenauftrag"/>
    <x v="15"/>
    <s v=""/>
    <s v=""/>
    <x v="0"/>
    <x v="1"/>
  </r>
  <r>
    <s v="VA88"/>
    <s v="Ist-Abrechnung: Kundenaufträge"/>
    <x v="15"/>
    <n v="949"/>
    <s v="DIALOG"/>
    <x v="0"/>
    <x v="49"/>
  </r>
  <r>
    <s v="VAN1"/>
    <s v="Nachbew. IST: Kundenauftrag"/>
    <x v="15"/>
    <s v=""/>
    <s v=""/>
    <x v="0"/>
    <x v="1"/>
  </r>
  <r>
    <s v="VAP3"/>
    <s v="Ansprechpartner anzeigen"/>
    <x v="8"/>
    <n v="40"/>
    <s v="DIALOG"/>
    <x v="0"/>
    <x v="0"/>
  </r>
  <r>
    <s v="VC/2"/>
    <s v="Kundenstammblatt"/>
    <x v="8"/>
    <n v="7"/>
    <s v="DIALOG"/>
    <x v="0"/>
    <x v="0"/>
  </r>
  <r>
    <s v="VD02"/>
    <s v="Ändern Debitor (Vertrieb)"/>
    <x v="8"/>
    <s v=""/>
    <s v=""/>
    <x v="0"/>
    <x v="67"/>
  </r>
  <r>
    <s v="VD03"/>
    <s v="Anzeigen Debitor (Vertrieb)"/>
    <x v="8"/>
    <n v="1045"/>
    <s v="DIALOG"/>
    <x v="0"/>
    <x v="67"/>
  </r>
  <r>
    <s v="VF01"/>
    <s v="Anlegen Faktura"/>
    <x v="8"/>
    <n v="325771"/>
    <s v="DIALOG"/>
    <x v="0"/>
    <x v="0"/>
  </r>
  <r>
    <s v="VF02"/>
    <s v="Ändern Faktura"/>
    <x v="8"/>
    <n v="38351"/>
    <s v="DIALOG"/>
    <x v="0"/>
    <x v="0"/>
  </r>
  <r>
    <s v="VF03"/>
    <s v="Anzeigen Faktura"/>
    <x v="8"/>
    <n v="65181"/>
    <s v="DIALOG"/>
    <x v="0"/>
    <x v="0"/>
  </r>
  <r>
    <s v="VF04"/>
    <s v="Fakturavorrat bearbeiten"/>
    <x v="8"/>
    <n v="6589"/>
    <s v="DIALOG"/>
    <x v="0"/>
    <x v="0"/>
  </r>
  <r>
    <s v="VF05"/>
    <s v="Liste Fakturen"/>
    <x v="8"/>
    <n v="867"/>
    <s v="DIALOG"/>
    <x v="0"/>
    <x v="0"/>
  </r>
  <r>
    <s v="VF05N"/>
    <s v="Liste Fakturen"/>
    <x v="8"/>
    <n v="20"/>
    <s v="DIALOG"/>
    <x v="0"/>
    <x v="0"/>
  </r>
  <r>
    <s v="VF06"/>
    <s v="Batchfakturierung"/>
    <x v="8"/>
    <n v="516"/>
    <s v=""/>
    <x v="0"/>
    <x v="67"/>
  </r>
  <r>
    <s v="VF07"/>
    <s v="Anzeigen Faktura aus Archiv"/>
    <x v="8"/>
    <n v="6"/>
    <s v="DIALOG"/>
    <x v="0"/>
    <x v="0"/>
  </r>
  <r>
    <s v="VF11"/>
    <s v="Stornieren Faktura"/>
    <x v="8"/>
    <n v="18910"/>
    <s v="DIALOG"/>
    <x v="0"/>
    <x v="0"/>
  </r>
  <r>
    <s v="VF25"/>
    <s v="Liste Rechnungslisten"/>
    <x v="8"/>
    <n v="88"/>
    <s v="DIALOG"/>
    <x v="0"/>
    <x v="0"/>
  </r>
  <r>
    <s v="VFX3"/>
    <s v="Liste gesperrte Fakturen"/>
    <x v="8"/>
    <n v="8684"/>
    <s v="DIALOG"/>
    <x v="0"/>
    <x v="0"/>
  </r>
  <r>
    <s v="VK11"/>
    <s v="Anlegen Kondition"/>
    <x v="8"/>
    <n v="3791"/>
    <s v="DIALOG"/>
    <x v="0"/>
    <x v="0"/>
  </r>
  <r>
    <s v="VK12"/>
    <s v="Ändern Kondition"/>
    <x v="8"/>
    <n v="1155"/>
    <s v="DIALOG"/>
    <x v="0"/>
    <x v="0"/>
  </r>
  <r>
    <s v="VK13"/>
    <s v="Anzeigen Kondition"/>
    <x v="8"/>
    <n v="6193"/>
    <s v="DIALOG"/>
    <x v="0"/>
    <x v="0"/>
  </r>
  <r>
    <s v="VK14"/>
    <s v="Anlegen Kondition mit Vorlage"/>
    <x v="8"/>
    <s v=""/>
    <s v=""/>
    <x v="0"/>
    <x v="67"/>
  </r>
  <r>
    <s v="VK31"/>
    <s v="Konditionspflege: Anlegen"/>
    <x v="8"/>
    <n v="39"/>
    <s v=""/>
    <x v="0"/>
    <x v="67"/>
  </r>
  <r>
    <s v="VK32"/>
    <s v="Konditionspflege: Ändern"/>
    <x v="8"/>
    <s v=""/>
    <s v=""/>
    <x v="0"/>
    <x v="67"/>
  </r>
  <r>
    <s v="VK33"/>
    <s v="Konditionspflege: Anzeigen"/>
    <x v="8"/>
    <n v="167"/>
    <s v="DIALOG"/>
    <x v="0"/>
    <x v="67"/>
  </r>
  <r>
    <s v="VK34"/>
    <s v="Konditionspflege: Anl. mit Vorlage"/>
    <x v="8"/>
    <s v=""/>
    <s v=""/>
    <x v="0"/>
    <x v="67"/>
  </r>
  <r>
    <s v="VKOA"/>
    <s v="Kontenfindung"/>
    <x v="8"/>
    <n v="4722"/>
    <s v="DIALOG"/>
    <x v="0"/>
    <x v="68"/>
  </r>
  <r>
    <s v="VN01"/>
    <s v="Nummernvergabe Vertriebsbeleg"/>
    <x v="8"/>
    <n v="151"/>
    <s v="DIALOG"/>
    <x v="0"/>
    <x v="0"/>
  </r>
  <r>
    <s v="VOFA"/>
    <s v="Faktura: Belegarten"/>
    <x v="8"/>
    <n v="243"/>
    <s v="DIALOG"/>
    <x v="0"/>
    <x v="68"/>
  </r>
  <r>
    <s v="VOFN"/>
    <s v="Aufruf Transaktion VOFM"/>
    <x v="8"/>
    <s v=""/>
    <s v=""/>
    <x v="0"/>
    <x v="68"/>
  </r>
  <r>
    <s v="VOV8"/>
    <s v="Pflege der Belegarten"/>
    <x v="8"/>
    <n v="126"/>
    <s v="DIALOG"/>
    <x v="0"/>
    <x v="0"/>
  </r>
  <r>
    <s v="VV13"/>
    <s v="Anzeigen Nachricht: Verkauf"/>
    <x v="8"/>
    <n v="20"/>
    <s v=""/>
    <x v="0"/>
    <x v="68"/>
  </r>
  <r>
    <s v="VV31"/>
    <s v="Anlegen Nachricht: Faktura"/>
    <x v="8"/>
    <n v="336"/>
    <s v="DIALOG"/>
    <x v="0"/>
    <x v="68"/>
  </r>
  <r>
    <s v="VV32"/>
    <s v="Ändern Nachricht: Faktura"/>
    <x v="8"/>
    <n v="512"/>
    <s v="DIALOG"/>
    <x v="0"/>
    <x v="68"/>
  </r>
  <r>
    <s v="VV33"/>
    <s v="Anzeigen Nachricht: Faktura"/>
    <x v="8"/>
    <n v="176"/>
    <s v="DIALOG"/>
    <x v="0"/>
    <x v="68"/>
  </r>
  <r>
    <s v="WB_NEW_WINDOW"/>
    <s v="Workbench: Öffnet neues Fenster"/>
    <x v="5"/>
    <n v="648"/>
    <s v=""/>
    <x v="0"/>
    <x v="0"/>
  </r>
  <r>
    <s v="WDYID"/>
    <s v="Web-Dynpro-Anwendung anzeigen"/>
    <x v="5"/>
    <s v=""/>
    <s v=""/>
    <x v="0"/>
    <x v="1"/>
  </r>
  <r>
    <s v="WE02"/>
    <s v="Anzeigen IDoc"/>
    <x v="5"/>
    <n v="10702"/>
    <s v="DIALOG"/>
    <x v="0"/>
    <x v="0"/>
  </r>
  <r>
    <s v="WE05"/>
    <s v="IDoc-Listen"/>
    <x v="5"/>
    <n v="406"/>
    <s v="DIALOG"/>
    <x v="0"/>
    <x v="0"/>
  </r>
  <r>
    <s v="WE19"/>
    <s v="Testwerkzeug"/>
    <x v="5"/>
    <s v=""/>
    <s v=""/>
    <x v="0"/>
    <x v="1"/>
  </r>
  <r>
    <s v="WE20"/>
    <s v="Partnervereinbarungen"/>
    <x v="32"/>
    <n v="1392"/>
    <s v="DIALOG"/>
    <x v="0"/>
    <x v="0"/>
  </r>
  <r>
    <s v="WE21"/>
    <s v="Portbeschreibung"/>
    <x v="32"/>
    <n v="137"/>
    <s v="DIALOG"/>
    <x v="0"/>
    <x v="0"/>
  </r>
  <r>
    <s v="WE30"/>
    <s v="Entwicklung IDoc-Typ"/>
    <x v="5"/>
    <n v="56"/>
    <s v=""/>
    <x v="0"/>
    <x v="0"/>
  </r>
  <r>
    <s v="WE46"/>
    <s v="Fehler- und Statusbearbeitung"/>
    <x v="5"/>
    <n v="10"/>
    <s v=""/>
    <x v="0"/>
    <x v="0"/>
  </r>
  <r>
    <s v="WG24"/>
    <s v="Anzeige Warengruppen"/>
    <x v="8"/>
    <s v=""/>
    <s v=""/>
    <x v="0"/>
    <x v="1"/>
  </r>
  <r>
    <s v="Workflow"/>
    <s v="Durchführung über Workflow"/>
    <x v="33"/>
    <s v=""/>
    <s v=""/>
    <x v="0"/>
    <x v="0"/>
  </r>
  <r>
    <s v="XD01"/>
    <s v="Anlegen Debitor (Zentral)"/>
    <x v="8"/>
    <n v="109891"/>
    <s v="DIALOG"/>
    <x v="0"/>
    <x v="0"/>
  </r>
  <r>
    <s v="XD02"/>
    <s v="Ändern Debitor (Zentral)"/>
    <x v="8"/>
    <n v="21071"/>
    <s v="DIALOG"/>
    <x v="0"/>
    <x v="0"/>
  </r>
  <r>
    <s v="XD03"/>
    <s v="Anzeigen Debitor (Zentral)"/>
    <x v="8"/>
    <n v="55124"/>
    <s v="DIALOG"/>
    <x v="0"/>
    <x v="0"/>
  </r>
  <r>
    <s v="XD04"/>
    <s v="Änderungen Debitor (Zentral)"/>
    <x v="8"/>
    <n v="10"/>
    <s v="DIALOG"/>
    <x v="0"/>
    <x v="0"/>
  </r>
  <r>
    <s v="XDN1"/>
    <s v="Nummernkreise Debitor"/>
    <x v="8"/>
    <n v="539"/>
    <s v=""/>
    <x v="0"/>
    <x v="69"/>
  </r>
  <r>
    <s v="XK01"/>
    <s v="Anlegen Kreditor (Zentral)"/>
    <x v="1"/>
    <n v="55332"/>
    <s v="DIALOG"/>
    <x v="1"/>
    <x v="0"/>
  </r>
  <r>
    <s v="XK02"/>
    <s v="Ändern Kreditor (Zentral)"/>
    <x v="1"/>
    <n v="190913"/>
    <s v="DIALOG"/>
    <x v="1"/>
    <x v="0"/>
  </r>
  <r>
    <s v="XK03"/>
    <s v="Anzeigen Kreditor (Zentral)"/>
    <x v="1"/>
    <n v="32027"/>
    <s v="DIALOG"/>
    <x v="1"/>
    <x v="0"/>
  </r>
  <r>
    <s v="XK04"/>
    <s v="Änderungen Kreditor (Zentral)"/>
    <x v="1"/>
    <n v="226"/>
    <s v="DIALOG"/>
    <x v="1"/>
    <x v="0"/>
  </r>
  <r>
    <s v="XK05"/>
    <s v="Sperren Kreditor (Zentral)"/>
    <x v="1"/>
    <n v="11151"/>
    <s v="DIALOG"/>
    <x v="1"/>
    <x v="0"/>
  </r>
  <r>
    <s v="XK06"/>
    <s v="Löschvormerkung Kreditor (Zentral)"/>
    <x v="1"/>
    <n v="586"/>
    <s v="DIALOG"/>
    <x v="1"/>
    <x v="0"/>
  </r>
  <r>
    <s v="XK07"/>
    <s v="Ändern Kontogruppe Kreditor"/>
    <x v="1"/>
    <n v="2278"/>
    <s v="DIALOG"/>
    <x v="1"/>
    <x v="0"/>
  </r>
  <r>
    <s v="Y_ALV_87012994"/>
    <s v="Innenauftr. P/I-Auswertg. kumm. m.M."/>
    <x v="0"/>
    <n v="129"/>
    <s v=""/>
    <x v="0"/>
    <x v="0"/>
  </r>
  <r>
    <s v="Y_ST1_08000009"/>
    <s v="Monatsbericht EC-PCA BWB"/>
    <x v="0"/>
    <n v="234"/>
    <s v=""/>
    <x v="0"/>
    <x v="0"/>
  </r>
  <r>
    <s v="Y_ST1_08000011"/>
    <s v="Plan/Ist/Abw. mit der Kontengruppe"/>
    <x v="0"/>
    <n v="57"/>
    <s v="DIALOG"/>
    <x v="0"/>
    <x v="0"/>
  </r>
  <r>
    <s v="Y_ST1_08000012"/>
    <s v="Monatsbericht BWB G&amp;V"/>
    <x v="0"/>
    <n v="14"/>
    <s v="DIALOG"/>
    <x v="0"/>
    <x v="0"/>
  </r>
  <r>
    <s v="Y_ST1_08000021"/>
    <s v="Quellensteuermeldung"/>
    <x v="0"/>
    <n v="455"/>
    <s v="DIALOG"/>
    <x v="0"/>
    <x v="0"/>
  </r>
  <r>
    <s v="Y_ST1_54000003"/>
    <s v="Auswertung nach Partnergesellschafte"/>
    <x v="0"/>
    <s v=""/>
    <s v=""/>
    <x v="0"/>
    <x v="1"/>
  </r>
  <r>
    <s v="Y_ST1_68000001"/>
    <s v="HCM Test"/>
    <x v="0"/>
    <n v="4358"/>
    <s v="DIALOG"/>
    <x v="0"/>
    <x v="0"/>
  </r>
  <r>
    <s v="Y_ST1_68000010"/>
    <s v="Berichtsgruppe für Hausanschlüsse"/>
    <x v="0"/>
    <n v="10"/>
    <s v="DIALOG"/>
    <x v="0"/>
    <x v="0"/>
  </r>
  <r>
    <s v="Y_ST1_68000011"/>
    <s v="Berichtsgruppe für Fahrzeuge"/>
    <x v="0"/>
    <n v="24"/>
    <s v="DIALOG"/>
    <x v="0"/>
    <x v="0"/>
  </r>
  <r>
    <s v="Z_BPC_ADB_DISPLAY"/>
    <s v="Anzeige Akquisedatenbank"/>
    <x v="8"/>
    <n v="12"/>
    <s v="DIALOG"/>
    <x v="0"/>
    <x v="41"/>
  </r>
  <r>
    <s v="Z_BPC_ADB_DISPLAY_DH"/>
    <s v="Anzeige ADB Digitaler Hausanschluss"/>
    <x v="8"/>
    <n v="147790"/>
    <s v="DIALOG"/>
    <x v="0"/>
    <x v="0"/>
  </r>
  <r>
    <s v="Z_MM_ABRUF"/>
    <s v="Transaktion Abrufbestellung"/>
    <x v="12"/>
    <n v="283108"/>
    <s v="DIALOG"/>
    <x v="1"/>
    <x v="0"/>
  </r>
  <r>
    <s v="Z_MM_ADMIN"/>
    <s v="Cockpit Administration"/>
    <x v="12"/>
    <s v=""/>
    <s v=""/>
    <x v="0"/>
    <x v="9"/>
  </r>
  <r>
    <s v="Z_MM_BANF"/>
    <s v="Transaktion Abrufbestellung"/>
    <x v="12"/>
    <n v="22754"/>
    <s v="DIALOG"/>
    <x v="1"/>
    <x v="0"/>
  </r>
  <r>
    <s v="Z_MM_DELETE"/>
    <s v="Aufruf: Abrufposition löschen"/>
    <x v="12"/>
    <n v="1973"/>
    <s v="DIALOG"/>
    <x v="1"/>
    <x v="0"/>
  </r>
  <r>
    <s v="Z_MM_RVDB_03"/>
    <s v="Vertragssuche"/>
    <x v="12"/>
    <n v="718242"/>
    <s v="DIALOG"/>
    <x v="1"/>
    <x v="0"/>
  </r>
  <r>
    <s v="Z_MM_USER"/>
    <s v="Aufruf der Benutzermassenpflege"/>
    <x v="12"/>
    <n v="15250"/>
    <s v="DIALOG"/>
    <x v="1"/>
    <x v="0"/>
  </r>
  <r>
    <s v="Z_MM_VERT"/>
    <s v="Transaktion Rahmenvertrag"/>
    <x v="12"/>
    <n v="658064"/>
    <s v="DIALOG"/>
    <x v="1"/>
    <x v="0"/>
  </r>
  <r>
    <s v="Z_PM_B_ORDER"/>
    <s v="Abrufmanager"/>
    <x v="43"/>
    <m/>
    <m/>
    <x v="0"/>
    <x v="0"/>
  </r>
  <r>
    <s v="Z_SAST_LIST_IKS"/>
    <s v="SAST Listen IKS Auswertung"/>
    <x v="5"/>
    <n v="3465"/>
    <s v="DIALOG"/>
    <x v="0"/>
    <x v="0"/>
  </r>
  <r>
    <s v="ZAA00"/>
    <s v="Anlagenrepors über freie Selektionen"/>
    <x v="11"/>
    <n v="37"/>
    <s v="DIALOG"/>
    <x v="0"/>
    <x v="0"/>
  </r>
  <r>
    <s v="ZAA01"/>
    <s v="Inventurliste"/>
    <x v="11"/>
    <n v="671191"/>
    <s v="DIALOG"/>
    <x v="0"/>
    <x v="0"/>
  </r>
  <r>
    <s v="ZAA02"/>
    <s v="Anzahl Anlagenstammsätze"/>
    <x v="11"/>
    <n v="1036"/>
    <s v="DIALOG"/>
    <x v="0"/>
    <x v="0"/>
  </r>
  <r>
    <s v="ZAA03"/>
    <s v="Kostenstellen im Anlagenstamm"/>
    <x v="11"/>
    <n v="621"/>
    <s v="DIALOG"/>
    <x v="0"/>
    <x v="0"/>
  </r>
  <r>
    <s v="ZAA04"/>
    <s v="Handelsrechtliche Sonderabschreibung"/>
    <x v="11"/>
    <n v="2"/>
    <s v="DIALOG"/>
    <x v="0"/>
    <x v="0"/>
  </r>
  <r>
    <s v="ZAA05"/>
    <s v="Restnutzungsdauer"/>
    <x v="11"/>
    <n v="200"/>
    <s v="DIALOG"/>
    <x v="0"/>
    <x v="0"/>
  </r>
  <r>
    <s v="ZAA06"/>
    <s v="Anlagen nach Bewegungsdatum"/>
    <x v="11"/>
    <n v="58"/>
    <s v="DIALOG"/>
    <x v="0"/>
    <x v="0"/>
  </r>
  <r>
    <s v="ZAA09"/>
    <s v="Rohr- und Kanalnetz-Statistik"/>
    <x v="11"/>
    <n v="6164"/>
    <s v="DIALOG"/>
    <x v="0"/>
    <x v="0"/>
  </r>
  <r>
    <s v="ZAA10"/>
    <s v="Bestandsliste aktiver und deaktiver"/>
    <x v="11"/>
    <n v="10"/>
    <s v="DIALOG"/>
    <x v="0"/>
    <x v="0"/>
  </r>
  <r>
    <s v="ZAA11"/>
    <s v="AfA-Sim. für nicht betriebsnotw. Anl"/>
    <x v="11"/>
    <n v="9509"/>
    <s v="DIALOG"/>
    <x v="0"/>
    <x v="0"/>
  </r>
  <r>
    <s v="ZAA110"/>
    <s v="ZAA110: Anlagenklasse"/>
    <x v="11"/>
    <n v="303"/>
    <s v="DIALOG"/>
    <x v="0"/>
    <x v="0"/>
  </r>
  <r>
    <s v="ZAA111"/>
    <s v="ZAA111: Material"/>
    <x v="11"/>
    <n v="1534"/>
    <s v="DIALOG"/>
    <x v="0"/>
    <x v="0"/>
  </r>
  <r>
    <s v="ZAA112"/>
    <s v="ZAA112: Dimension"/>
    <x v="11"/>
    <n v="363"/>
    <s v="DIALOG"/>
    <x v="0"/>
    <x v="0"/>
  </r>
  <r>
    <s v="ZAA113"/>
    <s v="ZAA113: Preis"/>
    <x v="11"/>
    <n v="35"/>
    <s v="DIALOG"/>
    <x v="0"/>
    <x v="0"/>
  </r>
  <r>
    <s v="ZAA114"/>
    <s v="ZAA114: Preisfortschreibung"/>
    <x v="11"/>
    <n v="42"/>
    <s v="DIALOG"/>
    <x v="0"/>
    <x v="0"/>
  </r>
  <r>
    <s v="ZAA115"/>
    <s v="ZAA115: Aktivierung TASB"/>
    <x v="11"/>
    <n v="823"/>
    <s v="DIALOG"/>
    <x v="0"/>
    <x v="0"/>
  </r>
  <r>
    <s v="ZAA116"/>
    <s v="ZAA116: Kostenstellen &amp; OAV 1200"/>
    <x v="11"/>
    <n v="72"/>
    <s v="DIALOG"/>
    <x v="0"/>
    <x v="0"/>
  </r>
  <r>
    <s v="ZAA117"/>
    <s v="ZAA117: Änderung:Aktivierungsart, SV"/>
    <x v="11"/>
    <n v="40"/>
    <s v="DIALOG"/>
    <x v="0"/>
    <x v="0"/>
  </r>
  <r>
    <s v="ZAA118"/>
    <s v="ZAA118: Rohrmeter übertragen"/>
    <x v="11"/>
    <n v="42"/>
    <s v="DIALOG"/>
    <x v="0"/>
    <x v="0"/>
  </r>
  <r>
    <s v="ZAA119"/>
    <s v="ZAA119: Auswertung TBSB"/>
    <x v="11"/>
    <n v="29"/>
    <s v="DIALOG"/>
    <x v="0"/>
    <x v="0"/>
  </r>
  <r>
    <s v="ZAA12"/>
    <s v="Kalk-Simulation"/>
    <x v="11"/>
    <n v="6369"/>
    <s v="DIALOG"/>
    <x v="0"/>
    <x v="0"/>
  </r>
  <r>
    <s v="ZAA120"/>
    <s v="ZAA120: Rohrmeter Abgangsmengen"/>
    <x v="11"/>
    <n v="3"/>
    <s v="DIALOG"/>
    <x v="0"/>
    <x v="0"/>
  </r>
  <r>
    <s v="ZAA13"/>
    <s v="AfA-Sim. m. Erhöhung der Nutzungsd."/>
    <x v="11"/>
    <n v="7781"/>
    <s v="DIALOG"/>
    <x v="0"/>
    <x v="0"/>
  </r>
  <r>
    <s v="ZAA14"/>
    <s v="Ermittlung von Sonderposten auf AiB"/>
    <x v="11"/>
    <n v="3135"/>
    <s v="DIALOG"/>
    <x v="0"/>
    <x v="0"/>
  </r>
  <r>
    <s v="ZAA15"/>
    <s v="Änderungen der Anlagenstammsätze"/>
    <x v="11"/>
    <n v="8154"/>
    <s v="DIALOG"/>
    <x v="0"/>
    <x v="0"/>
  </r>
  <r>
    <s v="ZAA16"/>
    <s v="AFA Simulation Kalkulatorisch"/>
    <x v="11"/>
    <n v="6360"/>
    <s v="DIALOG"/>
    <x v="0"/>
    <x v="0"/>
  </r>
  <r>
    <s v="ZAA17"/>
    <s v="Anlagenzugänge"/>
    <x v="11"/>
    <n v="21807"/>
    <s v="DIALOG"/>
    <x v="0"/>
    <x v="0"/>
  </r>
  <r>
    <s v="ZAA19"/>
    <s v="MAM: Auflistung OAV / Kostenstelle"/>
    <x v="11"/>
    <n v="121439"/>
    <s v="DIALOG"/>
    <x v="0"/>
    <x v="0"/>
  </r>
  <r>
    <s v="ZAA20"/>
    <s v="SAM: Inventurstatistik/ -abschluss"/>
    <x v="11"/>
    <n v="113079"/>
    <s v="DIALOG"/>
    <x v="0"/>
    <x v="0"/>
  </r>
  <r>
    <s v="ZAA21"/>
    <s v="SAM: Stationäres Anlagenmanagemnt"/>
    <x v="11"/>
    <n v="270850"/>
    <s v="DIALOG"/>
    <x v="0"/>
    <x v="0"/>
  </r>
  <r>
    <s v="ZAA22"/>
    <s v="SAM: Tab.pflege ZV_ORG_SAM"/>
    <x v="11"/>
    <n v="1165"/>
    <s v="DIALOG"/>
    <x v="0"/>
    <x v="0"/>
  </r>
  <r>
    <s v="ZAA23"/>
    <s v="SAM: PC-Inventur"/>
    <x v="11"/>
    <n v="312323"/>
    <s v="DIALOG"/>
    <x v="0"/>
    <x v="0"/>
  </r>
  <r>
    <s v="ZAA24"/>
    <s v="MAM-ODB: Räume zusammenlegen"/>
    <x v="11"/>
    <n v="10"/>
    <s v=""/>
    <x v="0"/>
    <x v="0"/>
  </r>
  <r>
    <s v="ZAA25"/>
    <s v="Massenänderung Ordnungsbegriff AV"/>
    <x v="11"/>
    <n v="90"/>
    <s v=""/>
    <x v="0"/>
    <x v="0"/>
  </r>
  <r>
    <s v="ZAA26"/>
    <s v="aktive Unternnr. aber keine Hauptnr."/>
    <x v="11"/>
    <n v="5"/>
    <s v="DIALOG"/>
    <x v="0"/>
    <x v="0"/>
  </r>
  <r>
    <s v="ZAA27"/>
    <s v="Anlagenbestand nach Ortsdaten"/>
    <x v="11"/>
    <n v="68"/>
    <s v="DIALOG"/>
    <x v="0"/>
    <x v="0"/>
  </r>
  <r>
    <s v="ZAA28"/>
    <s v="aufgefundene Anlagen"/>
    <x v="11"/>
    <n v="401"/>
    <s v="DIALOG"/>
    <x v="0"/>
    <x v="0"/>
  </r>
  <r>
    <s v="ZAA30"/>
    <s v="Anlagenkarte drucken"/>
    <x v="11"/>
    <n v="20913"/>
    <s v="DIALOG"/>
    <x v="0"/>
    <x v="0"/>
  </r>
  <r>
    <s v="ZAA31"/>
    <s v="Inventurreport für MD 160 und 170"/>
    <x v="11"/>
    <s v=""/>
    <s v=""/>
    <x v="0"/>
    <x v="1"/>
  </r>
  <r>
    <s v="ZAA32"/>
    <s v="MAM: Freigabeliste bearbeiten"/>
    <x v="11"/>
    <n v="17774"/>
    <s v="DIALOG"/>
    <x v="0"/>
    <x v="0"/>
  </r>
  <r>
    <s v="ZAA33"/>
    <s v="MAM: Tab.pflege ZV_ORG_OAV"/>
    <x v="11"/>
    <n v="55878"/>
    <s v="DIALOG"/>
    <x v="0"/>
    <x v="0"/>
  </r>
  <r>
    <s v="ZAA34"/>
    <s v="MAM: Tab.pflege ZV_ORG_IB"/>
    <x v="11"/>
    <n v="16971"/>
    <s v="DIALOG"/>
    <x v="0"/>
    <x v="0"/>
  </r>
  <r>
    <s v="ZAA35"/>
    <s v="MAM: Arbeitsvorräte verwalten"/>
    <x v="11"/>
    <n v="42210"/>
    <s v="DIALOG"/>
    <x v="0"/>
    <x v="0"/>
  </r>
  <r>
    <s v="ZAA36"/>
    <s v="MAM-ODB: Tabellenflege Objektart"/>
    <x v="11"/>
    <n v="10"/>
    <s v="DIALOG"/>
    <x v="0"/>
    <x v="0"/>
  </r>
  <r>
    <s v="ZAA37"/>
    <s v="MAM-ODB: Tabellenflege Ebene"/>
    <x v="11"/>
    <n v="5"/>
    <s v=""/>
    <x v="0"/>
    <x v="0"/>
  </r>
  <r>
    <s v="ZAA38"/>
    <s v="MAM-ODB: Tabellenflege Label"/>
    <x v="11"/>
    <n v="375"/>
    <s v="DIALOG"/>
    <x v="0"/>
    <x v="0"/>
  </r>
  <r>
    <s v="ZAA39"/>
    <s v="MAM-ODB: Tabellenflege Label/Objekt"/>
    <x v="11"/>
    <n v="385"/>
    <s v="DIALOG"/>
    <x v="0"/>
    <x v="0"/>
  </r>
  <r>
    <s v="ZAA40"/>
    <s v="MAM-ODB: Liste Ortsdaten"/>
    <x v="11"/>
    <n v="585"/>
    <s v="DIALOG"/>
    <x v="0"/>
    <x v="0"/>
  </r>
  <r>
    <s v="ZAA41"/>
    <s v="MAM-ODB: Tabellenflege Adresse"/>
    <x v="11"/>
    <n v="655"/>
    <s v="DIALOG"/>
    <x v="0"/>
    <x v="0"/>
  </r>
  <r>
    <s v="ZAA42"/>
    <s v="MAM-ODB: Tabellenflege Objekt"/>
    <x v="11"/>
    <n v="9545"/>
    <s v="DIALOG"/>
    <x v="0"/>
    <x v="0"/>
  </r>
  <r>
    <s v="ZAA43"/>
    <s v="MAM-ODB: Tabellen-Upload"/>
    <x v="11"/>
    <n v="65"/>
    <s v="DIALOG"/>
    <x v="0"/>
    <x v="0"/>
  </r>
  <r>
    <s v="ZAA44"/>
    <s v="SAM: Tab.pflege ZV_MAM_LOST"/>
    <x v="11"/>
    <n v="6992"/>
    <s v="DIALOG"/>
    <x v="0"/>
    <x v="0"/>
  </r>
  <r>
    <s v="ZAA45"/>
    <s v="MAM-ODB: Tabellenflege Labeltyp"/>
    <x v="11"/>
    <n v="45"/>
    <s v="DIALOG"/>
    <x v="0"/>
    <x v="0"/>
  </r>
  <r>
    <s v="ZAA46"/>
    <s v="MAM-ODB: Tabellenflege Labelcharge"/>
    <x v="11"/>
    <n v="135"/>
    <s v="DIALOG"/>
    <x v="0"/>
    <x v="0"/>
  </r>
  <r>
    <s v="ZAA47"/>
    <s v="Anlagenabgänge"/>
    <x v="11"/>
    <n v="627"/>
    <s v="DIALOG"/>
    <x v="0"/>
    <x v="0"/>
  </r>
  <r>
    <s v="ZAA48"/>
    <s v="Anlagenänd. Menge/Einheit aus Datei"/>
    <x v="11"/>
    <n v="3160"/>
    <s v="DIALOG"/>
    <x v="0"/>
    <x v="0"/>
  </r>
  <r>
    <s v="ZAA49"/>
    <s v="Restnutzungsdauer"/>
    <x v="11"/>
    <n v="9255"/>
    <s v="DIALOG"/>
    <x v="0"/>
    <x v="0"/>
  </r>
  <r>
    <s v="ZAA50"/>
    <s v="Herkunftsnachweis nach Kostenarten"/>
    <x v="11"/>
    <n v="115"/>
    <s v="DIALOG"/>
    <x v="0"/>
    <x v="0"/>
  </r>
  <r>
    <s v="ZBC01"/>
    <s v="Pflege/Restore Berechtigungsgruppen"/>
    <x v="5"/>
    <n v="730"/>
    <s v="DIALOG"/>
    <x v="0"/>
    <x v="0"/>
  </r>
  <r>
    <s v="ZBC02"/>
    <s v="Benutzergruppenkatalog"/>
    <x v="5"/>
    <n v="14816"/>
    <s v="DIALOG"/>
    <x v="0"/>
    <x v="0"/>
  </r>
  <r>
    <s v="ZBC03"/>
    <s v="Kopieren Datei"/>
    <x v="5"/>
    <n v="10"/>
    <s v=""/>
    <x v="0"/>
    <x v="0"/>
  </r>
  <r>
    <s v="ZBC05"/>
    <s v="SM56 Liste alle Server"/>
    <x v="5"/>
    <s v=""/>
    <s v=""/>
    <x v="0"/>
    <x v="1"/>
  </r>
  <r>
    <s v="ZBC06"/>
    <s v="Benutzer / Rollen / Gültigkeit"/>
    <x v="5"/>
    <n v="42"/>
    <s v="DIALOG"/>
    <x v="0"/>
    <x v="0"/>
  </r>
  <r>
    <s v="ZBC08"/>
    <s v="Query_call"/>
    <x v="5"/>
    <n v="2"/>
    <s v=""/>
    <x v="0"/>
    <x v="0"/>
  </r>
  <r>
    <s v="ZBC13"/>
    <s v="Aufruf der Dokumentation SM12/13"/>
    <x v="13"/>
    <n v="1716"/>
    <s v="DIALOG"/>
    <x v="0"/>
    <x v="0"/>
  </r>
  <r>
    <s v="ZBC14"/>
    <s v="Reg.-Struktur: Adressen-Monitoring"/>
    <x v="5"/>
    <n v="362"/>
    <s v="DIALOG"/>
    <x v="0"/>
    <x v="0"/>
  </r>
  <r>
    <s v="ZBC17"/>
    <s v="Anzeige Standardtexte"/>
    <x v="5"/>
    <n v="21"/>
    <s v="DIALOG"/>
    <x v="0"/>
    <x v="0"/>
  </r>
  <r>
    <s v="ZBC18"/>
    <s v="alle Transaktionen einer Rollen best"/>
    <x v="5"/>
    <n v="8"/>
    <s v="DIALOG"/>
    <x v="0"/>
    <x v="0"/>
  </r>
  <r>
    <s v="ZBCUSER18"/>
    <s v="Benutzer/Rollen Gültigkeit Update"/>
    <x v="5"/>
    <s v=""/>
    <s v=""/>
    <x v="0"/>
    <x v="1"/>
  </r>
  <r>
    <s v="ZBCUSER19"/>
    <s v="Benutzer/Rollen Gültigkeit Anzeige"/>
    <x v="5"/>
    <n v="27"/>
    <s v="DIALOG"/>
    <x v="0"/>
    <x v="0"/>
  </r>
  <r>
    <s v="ZBUA1"/>
    <s v="Anlegen technischer Ansprechpartner"/>
    <x v="6"/>
    <s v=""/>
    <s v=""/>
    <x v="0"/>
    <x v="0"/>
  </r>
  <r>
    <s v="ZBUA2"/>
    <s v="Ändern techn. Ansprechpartner"/>
    <x v="6"/>
    <s v=""/>
    <s v=""/>
    <x v="0"/>
    <x v="0"/>
  </r>
  <r>
    <s v="ZBUA3"/>
    <s v="Anzeigen technischer Ansprechpartner"/>
    <x v="6"/>
    <s v=""/>
    <s v=""/>
    <x v="0"/>
    <x v="0"/>
  </r>
  <r>
    <s v="ZBW05"/>
    <s v="Techn. Platz zum Ordnungsbegriff AV"/>
    <x v="2"/>
    <n v="200"/>
    <s v="DIALOG"/>
    <x v="0"/>
    <x v="0"/>
  </r>
  <r>
    <s v="ZBW06"/>
    <s v="IH-Kennz. - Grenzwerte techn. Platz"/>
    <x v="2"/>
    <n v="737"/>
    <s v="DIALOG"/>
    <x v="0"/>
    <x v="0"/>
  </r>
  <r>
    <s v="ZBW07"/>
    <s v="IH-Kennz. - Grenzwerte Equipment"/>
    <x v="2"/>
    <n v="32"/>
    <s v="DIALOG"/>
    <x v="0"/>
    <x v="0"/>
  </r>
  <r>
    <s v="ZBW08"/>
    <s v="TBFE-Klasse zum technischen Platz"/>
    <x v="2"/>
    <n v="368"/>
    <s v="DIALOG"/>
    <x v="0"/>
    <x v="0"/>
  </r>
  <r>
    <s v="ZBW09"/>
    <s v="TBFE-Klasse zur Anlagenklasse"/>
    <x v="2"/>
    <n v="396"/>
    <s v="DIALOG"/>
    <x v="0"/>
    <x v="0"/>
  </r>
  <r>
    <s v="ZBW10"/>
    <s v="IT-Service Bezeichnung"/>
    <x v="2"/>
    <n v="16"/>
    <s v="DIALOG"/>
    <x v="0"/>
    <x v="0"/>
  </r>
  <r>
    <s v="ZBW11"/>
    <s v="IT-Service SLA"/>
    <x v="2"/>
    <n v="48"/>
    <s v="DIALOG"/>
    <x v="1"/>
    <x v="0"/>
  </r>
  <r>
    <s v="ZBW12"/>
    <s v="IH-Kennz. - Grenzwerte Betriebsber."/>
    <x v="2"/>
    <n v="426"/>
    <s v="DIALOG"/>
    <x v="0"/>
    <x v="0"/>
  </r>
  <r>
    <s v="ZBW13"/>
    <s v="Einkäufergruppe - Zusatzdaten"/>
    <x v="2"/>
    <n v="16764"/>
    <s v="DIALOG"/>
    <x v="1"/>
    <x v="0"/>
  </r>
  <r>
    <s v="ZCO_MGK"/>
    <s v="Download von Aufträge für MGK"/>
    <x v="15"/>
    <s v=""/>
    <s v=""/>
    <x v="0"/>
    <x v="1"/>
  </r>
  <r>
    <s v="ZCO11"/>
    <s v="CO-Aufträge aus RIVA Anlegen/Ändern"/>
    <x v="24"/>
    <s v=""/>
    <s v=""/>
    <x v="0"/>
    <x v="1"/>
  </r>
  <r>
    <s v="ZCO12"/>
    <s v="Korrektur Primobuchungen"/>
    <x v="24"/>
    <n v="63"/>
    <s v="DIALOG"/>
    <x v="0"/>
    <x v="0"/>
  </r>
  <r>
    <s v="ZCOFC_CANC"/>
    <s v="Rückmeldungen fehlerhafte canceln"/>
    <x v="15"/>
    <n v="276"/>
    <s v="DIALOG"/>
    <x v="0"/>
    <x v="0"/>
  </r>
  <r>
    <s v="ZCOVCPLVGR"/>
    <s v="Pflegen Planverteilungsgruppen"/>
    <x v="15"/>
    <n v="18"/>
    <s v="DIALOG"/>
    <x v="0"/>
    <x v="0"/>
  </r>
  <r>
    <s v="ZCS01"/>
    <s v="Anlegen Servicemeldungen (autom.)"/>
    <x v="37"/>
    <n v="112"/>
    <s v="DIALOG"/>
    <x v="0"/>
    <x v="0"/>
  </r>
  <r>
    <s v="ZCS10"/>
    <s v="Servicemeldungen anzeigen (advanced)"/>
    <x v="37"/>
    <n v="273"/>
    <s v="DIALOG"/>
    <x v="0"/>
    <x v="0"/>
  </r>
  <r>
    <s v="ZCS27"/>
    <s v="Service- und Instandhaltungsaufträge"/>
    <x v="37"/>
    <n v="8582"/>
    <s v="DIALOG"/>
    <x v="0"/>
    <x v="0"/>
  </r>
  <r>
    <s v="ZCS30"/>
    <s v="Ändern Status im CS-Auftrag"/>
    <x v="37"/>
    <n v="3131"/>
    <s v="DIALOG"/>
    <x v="0"/>
    <x v="0"/>
  </r>
  <r>
    <s v="ZCS50"/>
    <s v="CS: ProfitCenter prüfen"/>
    <x v="37"/>
    <s v=""/>
    <s v=""/>
    <x v="0"/>
    <x v="0"/>
  </r>
  <r>
    <s v="ZECP10"/>
    <s v="Analyserep. Abstimmung zw. FI u. PCA"/>
    <x v="5"/>
    <n v="26"/>
    <s v="DIALOG"/>
    <x v="0"/>
    <x v="0"/>
  </r>
  <r>
    <s v="ZECP12"/>
    <s v="Analyserep. Abstimmung zw. FI u. PCA"/>
    <x v="5"/>
    <s v=""/>
    <s v=""/>
    <x v="0"/>
    <x v="1"/>
  </r>
  <r>
    <s v="ZFBL3N"/>
    <s v="Einzelposten Sachkonten"/>
    <x v="0"/>
    <n v="1074"/>
    <s v="DIALOG"/>
    <x v="0"/>
    <x v="0"/>
  </r>
  <r>
    <s v="ZFI_KWF_KONTROL"/>
    <s v="Kontrolreport für Tabelle Z9KW_OE2"/>
    <x v="0"/>
    <n v="14"/>
    <s v="DIALOG"/>
    <x v="0"/>
    <x v="0"/>
  </r>
  <r>
    <s v="ZFI_KWF_OE2"/>
    <s v="Pflege Tabelle Z9KW_OE2"/>
    <x v="0"/>
    <n v="10804"/>
    <s v="DIALOG"/>
    <x v="0"/>
    <x v="0"/>
  </r>
  <r>
    <s v="ZFI_KWF_RWP1"/>
    <s v="Pflege Tabelle Z9KW_RWP1"/>
    <x v="0"/>
    <n v="110"/>
    <s v="DIALOG"/>
    <x v="0"/>
    <x v="0"/>
  </r>
  <r>
    <s v="ZFI_KWF_RWP2"/>
    <s v="Pflege Tabelle Z9KW_RWP2"/>
    <x v="0"/>
    <n v="52"/>
    <s v="DIALOG"/>
    <x v="0"/>
    <x v="0"/>
  </r>
  <r>
    <s v="ZFI_KWF_SKIP_RWP2"/>
    <s v="Pflege Tabelle Z9KW_SKIP_RWP2"/>
    <x v="0"/>
    <n v="250"/>
    <s v="DIALOG"/>
    <x v="0"/>
    <x v="0"/>
  </r>
  <r>
    <s v="ZFI_KWF_TEXTE"/>
    <s v="Pflege KWF-Texttabellen"/>
    <x v="0"/>
    <n v="40"/>
    <s v="DIALOG"/>
    <x v="0"/>
    <x v="0"/>
  </r>
  <r>
    <s v="ZFI_KWF_VERTEILER"/>
    <s v="Pflege Tabelle Z9KW_MIG_BF"/>
    <x v="0"/>
    <n v="2"/>
    <s v="DIALOG"/>
    <x v="0"/>
    <x v="0"/>
  </r>
  <r>
    <s v="ZFI_MAIL_ASSETS"/>
    <s v="Zugang Anlage: Mail an IV"/>
    <x v="0"/>
    <s v=""/>
    <s v=""/>
    <x v="0"/>
    <x v="1"/>
  </r>
  <r>
    <s v="ZFI01"/>
    <s v="Debitoren OP-Liste"/>
    <x v="0"/>
    <n v="125"/>
    <s v="DIALOG"/>
    <x v="0"/>
    <x v="0"/>
  </r>
  <r>
    <s v="ZFI03"/>
    <s v="Schnittstelle Wang  Rechnungsjournal"/>
    <x v="0"/>
    <n v="13636"/>
    <s v="DIALOG"/>
    <x v="0"/>
    <x v="0"/>
  </r>
  <r>
    <s v="ZFI04"/>
    <s v="Erfassung von Zahlungsabschlagsbögen"/>
    <x v="0"/>
    <n v="219"/>
    <s v="DIALOG"/>
    <x v="0"/>
    <x v="0"/>
  </r>
  <r>
    <s v="ZFI05"/>
    <s v="Ändern  von Zahlungsabschlagsbögen"/>
    <x v="0"/>
    <n v="9"/>
    <s v=""/>
    <x v="0"/>
    <x v="0"/>
  </r>
  <r>
    <s v="ZFI06"/>
    <s v="Anzeigen von Zahlungsabchlagsbögen"/>
    <x v="0"/>
    <n v="2706"/>
    <s v="DIALOG"/>
    <x v="0"/>
    <x v="0"/>
  </r>
  <r>
    <s v="ZFI10"/>
    <s v="Persoschnittstelle ZPAISAP"/>
    <x v="0"/>
    <s v=""/>
    <s v=""/>
    <x v="0"/>
    <x v="1"/>
  </r>
  <r>
    <s v="ZFI11"/>
    <s v="MwSt Verrechnung CO-Vorgänge"/>
    <x v="0"/>
    <n v="4883"/>
    <s v="DIALOG"/>
    <x v="0"/>
    <x v="0"/>
  </r>
  <r>
    <s v="ZFI12"/>
    <s v="Maschinelle Auftragsverrechnung"/>
    <x v="0"/>
    <n v="2"/>
    <s v=""/>
    <x v="0"/>
    <x v="0"/>
  </r>
  <r>
    <s v="ZFI13"/>
    <s v="Kreditoren  Kontoanalyse"/>
    <x v="0"/>
    <s v=""/>
    <s v=""/>
    <x v="0"/>
    <x v="1"/>
  </r>
  <r>
    <s v="ZFI14"/>
    <s v="Debitoren Kontenanalyse"/>
    <x v="0"/>
    <s v=""/>
    <s v=""/>
    <x v="0"/>
    <x v="1"/>
  </r>
  <r>
    <s v="ZFI15"/>
    <s v="Kreditoren Rechnungsanhang"/>
    <x v="0"/>
    <n v="410"/>
    <s v="DIALOG"/>
    <x v="0"/>
    <x v="0"/>
  </r>
  <r>
    <s v="ZFI15N"/>
    <s v="Kreditoren Rechnungsanhang"/>
    <x v="0"/>
    <n v="3"/>
    <s v=""/>
    <x v="0"/>
    <x v="0"/>
  </r>
  <r>
    <s v="ZFI17"/>
    <s v="OP Kreditoren"/>
    <x v="0"/>
    <n v="195"/>
    <s v="DIALOG"/>
    <x v="0"/>
    <x v="0"/>
  </r>
  <r>
    <s v="ZFI18"/>
    <s v="Erstellung FB01-Mappe(n) EUROSHELL"/>
    <x v="0"/>
    <s v=""/>
    <s v=""/>
    <x v="0"/>
    <x v="1"/>
  </r>
  <r>
    <s v="ZFI19"/>
    <s v="Erstellung FB01-Mappe(n) ELF/MINOL"/>
    <x v="0"/>
    <s v=""/>
    <s v=""/>
    <x v="0"/>
    <x v="1"/>
  </r>
  <r>
    <s v="ZFI20"/>
    <s v="Rechnungseingang"/>
    <x v="0"/>
    <n v="363354"/>
    <s v="DIALOG"/>
    <x v="0"/>
    <x v="0"/>
  </r>
  <r>
    <s v="ZFI21"/>
    <s v="Rechnungsausgang"/>
    <x v="0"/>
    <n v="303192"/>
    <s v="DIALOG"/>
    <x v="0"/>
    <x v="0"/>
  </r>
  <r>
    <s v="ZFI22"/>
    <s v="Bearbeiten Sachbearbeiter BWB"/>
    <x v="0"/>
    <n v="13500"/>
    <s v="DIALOG"/>
    <x v="0"/>
    <x v="0"/>
  </r>
  <r>
    <s v="ZFI23"/>
    <s v="Erfassen Rückstellung"/>
    <x v="0"/>
    <n v="42444"/>
    <s v="DIALOG"/>
    <x v="0"/>
    <x v="0"/>
  </r>
  <r>
    <s v="ZFI24"/>
    <s v="Rundschreiben Kreditoren"/>
    <x v="0"/>
    <n v="10"/>
    <s v="DIALOG"/>
    <x v="0"/>
    <x v="0"/>
  </r>
  <r>
    <s v="ZFI25"/>
    <s v="Saldenbestätigungen Kreditoren"/>
    <x v="0"/>
    <n v="6"/>
    <s v=""/>
    <x v="0"/>
    <x v="0"/>
  </r>
  <r>
    <s v="ZFI27"/>
    <s v="Anzeigen Rechnungshistorie"/>
    <x v="0"/>
    <n v="407258"/>
    <s v="DIALOG"/>
    <x v="0"/>
    <x v="0"/>
  </r>
  <r>
    <s v="ZFI28"/>
    <s v="Anzeigen Rechnung zum Kreditor"/>
    <x v="0"/>
    <n v="11776"/>
    <s v="DIALOG"/>
    <x v="0"/>
    <x v="0"/>
  </r>
  <r>
    <s v="ZFI29"/>
    <s v="Anzeigen Rechnung zur Bestellung"/>
    <x v="0"/>
    <n v="2165"/>
    <s v="DIALOG"/>
    <x v="0"/>
    <x v="0"/>
  </r>
  <r>
    <s v="ZFI31"/>
    <s v="Nummernkreise für Kennziffer (Z9FR5)"/>
    <x v="0"/>
    <n v="6079"/>
    <s v="DIALOG"/>
    <x v="0"/>
    <x v="0"/>
  </r>
  <r>
    <s v="ZFI32"/>
    <s v="Ändern Abteilungsbezeichnung"/>
    <x v="0"/>
    <n v="100"/>
    <s v="DIALOG"/>
    <x v="0"/>
    <x v="0"/>
  </r>
  <r>
    <s v="ZFI33"/>
    <s v="Liste der erfassten Rückstellungen"/>
    <x v="0"/>
    <n v="1926"/>
    <s v="DIALOG"/>
    <x v="0"/>
    <x v="0"/>
  </r>
  <r>
    <s v="ZFI34"/>
    <s v="Rückstellungen zu Bestellungen"/>
    <x v="0"/>
    <n v="40988"/>
    <s v="DIALOG"/>
    <x v="0"/>
    <x v="0"/>
  </r>
  <r>
    <s v="ZFI35"/>
    <s v="Formular Rückstellung"/>
    <x v="0"/>
    <n v="498"/>
    <s v="DIALOG"/>
    <x v="0"/>
    <x v="0"/>
  </r>
  <r>
    <s v="ZFI38"/>
    <s v="Sachkonten-Verzeichnis"/>
    <x v="0"/>
    <n v="12"/>
    <s v="DIALOG"/>
    <x v="0"/>
    <x v="0"/>
  </r>
  <r>
    <s v="ZFI40"/>
    <s v="MwSt-Verrechnung Lager-Material"/>
    <x v="0"/>
    <n v="5726"/>
    <s v="DIALOG"/>
    <x v="0"/>
    <x v="0"/>
  </r>
  <r>
    <s v="ZFI47"/>
    <s v="Schnittstelle Rechnungsprüfung"/>
    <x v="0"/>
    <n v="290"/>
    <s v="DIALOG"/>
    <x v="0"/>
    <x v="0"/>
  </r>
  <r>
    <s v="ZFI49"/>
    <s v="Erstellung F-02-Mappe(n) Strom-DB"/>
    <x v="0"/>
    <n v="1208"/>
    <s v="DIALOG"/>
    <x v="0"/>
    <x v="0"/>
  </r>
  <r>
    <s v="ZFI50"/>
    <s v="Erstellung F-02-Mappe(n) aus Telekom"/>
    <x v="0"/>
    <n v="4523"/>
    <s v="DIALOG"/>
    <x v="0"/>
    <x v="0"/>
  </r>
  <r>
    <s v="ZFI51"/>
    <s v="IP-Auswertung: Erg.-Zusammenfassung"/>
    <x v="22"/>
    <n v="1632"/>
    <s v="DIALOG"/>
    <x v="0"/>
    <x v="0"/>
  </r>
  <r>
    <s v="ZFI54"/>
    <s v="Masch. Umb. HR-B. f. Erf.-rückstand"/>
    <x v="0"/>
    <n v="2496"/>
    <s v="DIALOG"/>
    <x v="0"/>
    <x v="0"/>
  </r>
  <r>
    <s v="ZFI57"/>
    <s v="Rückstell. zu RM-Bestellungen buchen"/>
    <x v="0"/>
    <n v="96"/>
    <s v="DIALOG"/>
    <x v="0"/>
    <x v="0"/>
  </r>
  <r>
    <s v="ZFI59"/>
    <s v="Ausw. erw. Quellensteuerabwicklung"/>
    <x v="0"/>
    <n v="1316"/>
    <s v="DIALOG"/>
    <x v="1"/>
    <x v="0"/>
  </r>
  <r>
    <s v="ZFI60"/>
    <s v="AfA-Aufteilung gem. benutzt. Anlagen"/>
    <x v="0"/>
    <n v="1049"/>
    <s v="DIALOG"/>
    <x v="0"/>
    <x v="0"/>
  </r>
  <r>
    <s v="ZFI61"/>
    <s v="Anz. Tab.-Pflege Z9FI_AFA zu ZFI60"/>
    <x v="0"/>
    <s v=""/>
    <s v=""/>
    <x v="0"/>
    <x v="1"/>
  </r>
  <r>
    <s v="ZFI62"/>
    <s v="Anz. Tab.Z9FI_AFA_VB Verbuchung"/>
    <x v="0"/>
    <s v=""/>
    <s v=""/>
    <x v="0"/>
    <x v="1"/>
  </r>
  <r>
    <s v="ZFI63"/>
    <s v="Erstellung F-02-Mappe(n) Strom-DB"/>
    <x v="0"/>
    <n v="1008"/>
    <s v="DIALOG"/>
    <x v="0"/>
    <x v="0"/>
  </r>
  <r>
    <s v="ZFI64"/>
    <s v="Sachkontenanzeige Feldstatusgruppe"/>
    <x v="0"/>
    <n v="514"/>
    <s v="DIALOG"/>
    <x v="0"/>
    <x v="0"/>
  </r>
  <r>
    <s v="ZFI65"/>
    <s v="Auswertung Rechn. VJ /Rückstellungen"/>
    <x v="0"/>
    <n v="10"/>
    <s v=""/>
    <x v="0"/>
    <x v="0"/>
  </r>
  <r>
    <s v="ZFI66"/>
    <s v="Rückst.: nicht erlaubte Auftagsarten"/>
    <x v="0"/>
    <n v="624"/>
    <s v="DIALOG"/>
    <x v="0"/>
    <x v="0"/>
  </r>
  <r>
    <s v="ZFI67"/>
    <s v="Rückst.: nicht erlaubte KrKontengr."/>
    <x v="0"/>
    <n v="196"/>
    <s v="DIALOG"/>
    <x v="0"/>
    <x v="0"/>
  </r>
  <r>
    <s v="ZFI69"/>
    <s v="Kreditoren-Umsätze"/>
    <x v="0"/>
    <n v="4"/>
    <s v="DIALOG"/>
    <x v="0"/>
    <x v="0"/>
  </r>
  <r>
    <s v="ZFI70"/>
    <s v="Reisestelle-Abrechnung ins FI buchen"/>
    <x v="0"/>
    <n v="1420"/>
    <s v="DIALOG"/>
    <x v="0"/>
    <x v="0"/>
  </r>
  <r>
    <s v="ZFI71"/>
    <s v="Buchungskreisübergr. Ausgleichen"/>
    <x v="0"/>
    <n v="848"/>
    <s v="DIALOG"/>
    <x v="0"/>
    <x v="0"/>
  </r>
  <r>
    <s v="ZFI72"/>
    <s v="Pflege der Tabelle ZFITELEMAPTAB01"/>
    <x v="0"/>
    <n v="198"/>
    <s v="DIALOG"/>
    <x v="0"/>
    <x v="0"/>
  </r>
  <r>
    <s v="ZFI73"/>
    <s v="Kreditoren Rechnungsanhang Abruf"/>
    <x v="0"/>
    <n v="105812"/>
    <s v="DIALOG"/>
    <x v="0"/>
    <x v="0"/>
  </r>
  <r>
    <s v="ZFI75"/>
    <s v="Buchungskreisverrechnung Vorsteur"/>
    <x v="0"/>
    <n v="1822"/>
    <s v="DIALOG"/>
    <x v="0"/>
    <x v="0"/>
  </r>
  <r>
    <s v="ZFI76"/>
    <s v="Masch. Auflösung von Rückstellungen"/>
    <x v="0"/>
    <n v="638"/>
    <s v="DIALOG"/>
    <x v="0"/>
    <x v="0"/>
  </r>
  <r>
    <s v="ZFI78"/>
    <s v="Ausgabe Mitteilungen über Schlussre."/>
    <x v="0"/>
    <n v="34588"/>
    <s v="DIALOG"/>
    <x v="0"/>
    <x v="0"/>
  </r>
  <r>
    <s v="ZFI79"/>
    <s v="Pflege T. Z9FR8 Berechtigung Rechhis"/>
    <x v="0"/>
    <n v="450"/>
    <s v="DIALOG"/>
    <x v="0"/>
    <x v="0"/>
  </r>
  <r>
    <s v="ZFI80"/>
    <s v="Automatische Umbuchug EDIFACT"/>
    <x v="0"/>
    <n v="992"/>
    <s v="DIALOG"/>
    <x v="0"/>
    <x v="0"/>
  </r>
  <r>
    <s v="ZFI81"/>
    <s v="Stochastische Rechnungsprüfung"/>
    <x v="0"/>
    <n v="420"/>
    <s v=""/>
    <x v="0"/>
    <x v="0"/>
  </r>
  <r>
    <s v="ZFI82"/>
    <s v="Rückstellungen - Import Excel"/>
    <x v="0"/>
    <n v="191"/>
    <s v="DIALOG"/>
    <x v="0"/>
    <x v="0"/>
  </r>
  <r>
    <s v="ZFI83"/>
    <s v="Rückstellungen - Buchung"/>
    <x v="0"/>
    <n v="3336"/>
    <s v="DIALOG"/>
    <x v="0"/>
    <x v="0"/>
  </r>
  <r>
    <s v="ZFI83"/>
    <s v="Rückstellungen - Buchung"/>
    <x v="0"/>
    <n v="3336"/>
    <s v="DIALOG"/>
    <x v="0"/>
    <x v="0"/>
  </r>
  <r>
    <s v="ZFI83"/>
    <s v="Rückstellungen - Buchung"/>
    <x v="0"/>
    <n v="3336"/>
    <s v="DIALOG"/>
    <x v="0"/>
    <x v="0"/>
  </r>
  <r>
    <s v="ZHAV_SDCOPY"/>
    <s v="Kopieren mehrerer SD-Angebote"/>
    <x v="8"/>
    <n v="328"/>
    <s v="DIALOG"/>
    <x v="0"/>
    <x v="0"/>
  </r>
  <r>
    <s v="ZHAV_WF_RESTART"/>
    <s v="HAV Workflowadmin. WF Restart"/>
    <x v="8"/>
    <n v="549"/>
    <s v="DIALOG"/>
    <x v="0"/>
    <x v="0"/>
  </r>
  <r>
    <s v="ZHOAGPM1"/>
    <s v="Auswertung Zahlungsträger im PM"/>
    <x v="0"/>
    <n v="15219"/>
    <s v="DIALOG"/>
    <x v="0"/>
    <x v="0"/>
  </r>
  <r>
    <s v="ZIA07"/>
    <s v="Abrechnung: Auswertung Gutschriften"/>
    <x v="6"/>
    <n v="60"/>
    <s v=""/>
    <x v="0"/>
    <x v="70"/>
  </r>
  <r>
    <s v="ZIA08"/>
    <s v="Abrechnung: Auswertung Abr.-Mengen"/>
    <x v="6"/>
    <n v="1199"/>
    <s v="DIALOG"/>
    <x v="0"/>
    <x v="0"/>
  </r>
  <r>
    <s v="ZIA09"/>
    <s v="Ermittlung Periodenverbrauch"/>
    <x v="6"/>
    <n v="7"/>
    <s v="DIALOG"/>
    <x v="0"/>
    <x v="0"/>
  </r>
  <r>
    <s v="ZIA10"/>
    <s v="Auswertung über Rechnungsgrund"/>
    <x v="6"/>
    <n v="690"/>
    <s v="DIALOG"/>
    <x v="0"/>
    <x v="0"/>
  </r>
  <r>
    <s v="ZIA11"/>
    <s v="Gesamtverbrauch Grosskunden"/>
    <x v="6"/>
    <n v="174"/>
    <s v="DIALOG"/>
    <x v="0"/>
    <x v="0"/>
  </r>
  <r>
    <s v="ZIA12"/>
    <s v="Auswertung der Anlagefakten für NSW"/>
    <x v="6"/>
    <n v="3"/>
    <s v=""/>
    <x v="0"/>
    <x v="70"/>
  </r>
  <r>
    <s v="ZIA13"/>
    <s v="Vertragskonten nach Anl.art/Tariftyp"/>
    <x v="6"/>
    <n v="18"/>
    <s v="DIALOG"/>
    <x v="0"/>
    <x v="0"/>
  </r>
  <r>
    <s v="ZIA14"/>
    <s v="Um-/Rückstellung von Turnus- auf SW-"/>
    <x v="6"/>
    <n v="20"/>
    <s v="DIALOG"/>
    <x v="0"/>
    <x v="0"/>
  </r>
  <r>
    <s v="ZIA15"/>
    <s v="Umstellung Auftragsablesung"/>
    <x v="6"/>
    <n v="27061"/>
    <s v="DIALOG"/>
    <x v="0"/>
    <x v="0"/>
  </r>
  <r>
    <s v="ZIA16"/>
    <s v="Auswertung Abrechnungsmengen PBA"/>
    <x v="6"/>
    <n v="17547"/>
    <s v="DIALOG"/>
    <x v="0"/>
    <x v="0"/>
  </r>
  <r>
    <s v="ZIA17"/>
    <s v="Auswertung NSW-Menegen bei G/N"/>
    <x v="6"/>
    <n v="27623"/>
    <s v="DIALOG"/>
    <x v="0"/>
    <x v="0"/>
  </r>
  <r>
    <s v="ZIA18"/>
    <s v="Ausbau der PWZ ohne Eichgültigkeit"/>
    <x v="6"/>
    <n v="2007"/>
    <s v="DIALOG"/>
    <x v="0"/>
    <x v="0"/>
  </r>
  <r>
    <s v="ZIA22"/>
    <s v="GEMFAKT bei KKA SIC KOL"/>
    <x v="6"/>
    <s v=""/>
    <s v=""/>
    <x v="0"/>
    <x v="71"/>
  </r>
  <r>
    <s v="ZIA23"/>
    <s v="Auswertung Hochrechnungsbelege"/>
    <x v="6"/>
    <n v="1788"/>
    <s v="DIALOG"/>
    <x v="0"/>
    <x v="0"/>
  </r>
  <r>
    <s v="ZIA24"/>
    <s v="Ausbau der PWZ ohne Eichg. AE"/>
    <x v="6"/>
    <s v=""/>
    <s v=""/>
    <x v="0"/>
    <x v="72"/>
  </r>
  <r>
    <s v="ZIA25"/>
    <s v="Faktura- und Stornobelege / COPA"/>
    <x v="6"/>
    <n v="4"/>
    <s v="DIALOG"/>
    <x v="0"/>
    <x v="0"/>
  </r>
  <r>
    <s v="ZIA28"/>
    <s v="Auswertung zu Ablesungen"/>
    <x v="6"/>
    <n v="927"/>
    <s v="DIALOG"/>
    <x v="0"/>
    <x v="0"/>
  </r>
  <r>
    <s v="ZIA29"/>
    <s v="Grundpreisauswertung-Zählerwanderung"/>
    <x v="6"/>
    <s v=""/>
    <s v=""/>
    <x v="0"/>
    <x v="71"/>
  </r>
  <r>
    <s v="ZIA30"/>
    <s v="Query Z_ANL_TARIF"/>
    <x v="6"/>
    <n v="857"/>
    <s v="DIALOG"/>
    <x v="0"/>
    <x v="0"/>
  </r>
  <r>
    <s v="ZIA31"/>
    <s v="Faktura- und Stornobelege / COPA"/>
    <x v="6"/>
    <n v="556"/>
    <s v="DIALOG"/>
    <x v="0"/>
    <x v="0"/>
  </r>
  <r>
    <s v="ZIA33"/>
    <s v="Vertragskonto nach Tariftyp"/>
    <x v="6"/>
    <n v="516"/>
    <s v="DIALOG"/>
    <x v="0"/>
    <x v="0"/>
  </r>
  <r>
    <s v="ZIA34"/>
    <s v="Rechnungsauswertung (ERDK)"/>
    <x v="6"/>
    <n v="63620"/>
    <s v="DIALOG"/>
    <x v="0"/>
    <x v="0"/>
  </r>
  <r>
    <s v="ZIA35"/>
    <s v="elektronischer Rechnungsaustausch"/>
    <x v="6"/>
    <n v="107324"/>
    <s v="DIALOG"/>
    <x v="0"/>
    <x v="0"/>
  </r>
  <r>
    <s v="ZIA38"/>
    <s v="BIM-Zählerstände"/>
    <x v="6"/>
    <n v="12"/>
    <s v=""/>
    <x v="0"/>
    <x v="32"/>
  </r>
  <r>
    <s v="ZIA40"/>
    <s v="Auswertung von Abrechnungsbelegen"/>
    <x v="6"/>
    <n v="1381"/>
    <s v="DIALOG"/>
    <x v="0"/>
    <x v="0"/>
  </r>
  <r>
    <s v="ZIA41"/>
    <s v="Bewertung Fehler aus Hochrechnung"/>
    <x v="6"/>
    <n v="1516"/>
    <s v="DIALOG"/>
    <x v="0"/>
    <x v="0"/>
  </r>
  <r>
    <s v="ZIA42"/>
    <s v="Auswertung der Anlagefakten für NSW"/>
    <x v="6"/>
    <n v="445"/>
    <s v="DIALOG"/>
    <x v="0"/>
    <x v="0"/>
  </r>
  <r>
    <s v="ZIA43"/>
    <s v="ZOMA - Verbrauchsauswertung"/>
    <x v="6"/>
    <n v="731"/>
    <s v=""/>
    <x v="0"/>
    <x v="71"/>
  </r>
  <r>
    <s v="ZIA44"/>
    <s v="Kontenfindungsmerkmal Schönerlinde"/>
    <x v="6"/>
    <n v="330"/>
    <s v="DIALOG"/>
    <x v="0"/>
    <x v="0"/>
  </r>
  <r>
    <s v="ZIA45"/>
    <s v="Auswertung Abrechnungsbelege"/>
    <x v="6"/>
    <n v="218"/>
    <s v="DIALOG"/>
    <x v="0"/>
    <x v="0"/>
  </r>
  <r>
    <s v="ZIA46"/>
    <s v="Verbrauchsmengen pro Verbrauchstelle"/>
    <x v="6"/>
    <n v="84"/>
    <s v="DIALOG"/>
    <x v="0"/>
    <x v="71"/>
  </r>
  <r>
    <s v="ZIA47"/>
    <s v="Query  Z_ABR_SPERRBEL"/>
    <x v="6"/>
    <n v="3"/>
    <s v="DIALOG"/>
    <x v="0"/>
    <x v="0"/>
  </r>
  <r>
    <s v="ZIA48"/>
    <s v="Tariftyp BA04 ohne PWZ"/>
    <x v="6"/>
    <n v="245"/>
    <s v="DIALOG"/>
    <x v="0"/>
    <x v="0"/>
  </r>
  <r>
    <s v="ZIA49"/>
    <s v="Pflege Tarifart auf Geräteebene"/>
    <x v="6"/>
    <n v="12"/>
    <s v="DIALOG"/>
    <x v="0"/>
    <x v="0"/>
  </r>
  <r>
    <s v="ZIA50"/>
    <s v="Anlegen Fakten für Funkablesung"/>
    <x v="6"/>
    <n v="6"/>
    <s v="DIALOG"/>
    <x v="0"/>
    <x v="0"/>
  </r>
  <r>
    <s v="ZIA54"/>
    <s v="Md.170/Mengen, Beträge, Grundgeb."/>
    <x v="6"/>
    <s v=""/>
    <s v=""/>
    <x v="0"/>
    <x v="72"/>
  </r>
  <r>
    <s v="ZIA55"/>
    <s v="BIM - Datenübergabe"/>
    <x v="6"/>
    <n v="5"/>
    <s v="DIALOG"/>
    <x v="0"/>
    <x v="32"/>
  </r>
  <r>
    <s v="ZIA56"/>
    <s v="Hochrechnung aufgr. v. Periodenverbr"/>
    <x v="6"/>
    <n v="10"/>
    <s v="DIALOG"/>
    <x v="0"/>
    <x v="0"/>
  </r>
  <r>
    <s v="ZIA57"/>
    <s v="Anschreiben Ablauf Eichgült. PWZ"/>
    <x v="6"/>
    <n v="157"/>
    <s v="DIALOG"/>
    <x v="0"/>
    <x v="0"/>
  </r>
  <r>
    <s v="ZIA58"/>
    <s v="Umstellung Ableseeinheit"/>
    <x v="6"/>
    <n v="129"/>
    <s v="DIALOG"/>
    <x v="0"/>
    <x v="0"/>
  </r>
  <r>
    <s v="ZIA59"/>
    <s v="Query Z_ABR-GP_VK"/>
    <x v="6"/>
    <n v="149"/>
    <s v="DIALOG"/>
    <x v="0"/>
    <x v="0"/>
  </r>
  <r>
    <s v="ZIA60"/>
    <s v="ZIA, Umstellung Tariftyp"/>
    <x v="6"/>
    <n v="24"/>
    <s v="DIALOG"/>
    <x v="0"/>
    <x v="0"/>
  </r>
  <r>
    <s v="ZIA62"/>
    <s v="ISU: Auswertung zu Rechnungsinhalten"/>
    <x v="6"/>
    <n v="2175"/>
    <s v="DIALOG"/>
    <x v="0"/>
    <x v="0"/>
  </r>
  <r>
    <s v="ZIA63"/>
    <s v="Korr. des tatsächlichen Ablesedatums"/>
    <x v="6"/>
    <n v="1446"/>
    <s v="DIALOG"/>
    <x v="0"/>
    <x v="0"/>
  </r>
  <r>
    <s v="ZIA64"/>
    <s v="H2PRO - VK-ändern - Dateiupload"/>
    <x v="6"/>
    <n v="69"/>
    <s v="DIALOG"/>
    <x v="0"/>
    <x v="0"/>
  </r>
  <r>
    <s v="ZIA65"/>
    <s v="Steuerung Abrechnung abbrechen"/>
    <x v="6"/>
    <n v="228"/>
    <s v="DIALOG"/>
    <x v="0"/>
    <x v="73"/>
  </r>
  <r>
    <s v="ZIA66"/>
    <s v="Query: Z_ABR_NSW_FL"/>
    <x v="6"/>
    <n v="43"/>
    <s v="DIALOG"/>
    <x v="0"/>
    <x v="0"/>
  </r>
  <r>
    <s v="ZIA67"/>
    <s v="Begrschreib und Absplan anlegen"/>
    <x v="6"/>
    <n v="73098"/>
    <s v="DIALOG"/>
    <x v="0"/>
    <x v="71"/>
  </r>
  <r>
    <s v="ZIG01"/>
    <s v="Bereinigungsprogramm: Geräte aus der"/>
    <x v="6"/>
    <n v="30064"/>
    <s v="DIALOG"/>
    <x v="0"/>
    <x v="0"/>
  </r>
  <r>
    <s v="ZIG02"/>
    <s v="ISU: Geräteverwaltung - Turnuswechse"/>
    <x v="6"/>
    <n v="22"/>
    <s v="DIALOG"/>
    <x v="0"/>
    <x v="0"/>
  </r>
  <r>
    <s v="ZIG03"/>
    <s v="ISU: Geräteverwaltung - Migration -"/>
    <x v="6"/>
    <n v="3619"/>
    <s v="DIALOG"/>
    <x v="0"/>
    <x v="0"/>
  </r>
  <r>
    <s v="ZIG04"/>
    <s v="Temporäres Programm: test Abruf Fb I"/>
    <x v="6"/>
    <n v="4"/>
    <s v="DIALOG"/>
    <x v="0"/>
    <x v="0"/>
  </r>
  <r>
    <s v="ZIG05"/>
    <s v="ISU: Geräteverwaltung - Download der"/>
    <x v="6"/>
    <n v="458"/>
    <s v="DIALOG"/>
    <x v="0"/>
    <x v="0"/>
  </r>
  <r>
    <s v="ZIG06"/>
    <s v="ISU: Geräteverwaltung - Upload Ables"/>
    <x v="6"/>
    <n v="18"/>
    <s v="DIALOG"/>
    <x v="0"/>
    <x v="0"/>
  </r>
  <r>
    <s v="ZIG07"/>
    <s v="ZIS_GERAETEWECHSEL"/>
    <x v="6"/>
    <n v="4"/>
    <s v="DIALOG"/>
    <x v="0"/>
    <x v="0"/>
  </r>
  <r>
    <s v="ZIG08"/>
    <s v="Zählerwechsel anzeigen"/>
    <x v="6"/>
    <n v="6871"/>
    <s v="DIALOG"/>
    <x v="0"/>
    <x v="0"/>
  </r>
  <r>
    <s v="ZIG09"/>
    <s v="BI-EG36; Technicher Ausbau Gerät"/>
    <x v="6"/>
    <s v=""/>
    <s v=""/>
    <x v="0"/>
    <x v="1"/>
  </r>
  <r>
    <s v="ZIG10"/>
    <s v="IG: Gerätedaten-Anlage-Vertragskonto"/>
    <x v="6"/>
    <n v="370"/>
    <s v="DIALOG"/>
    <x v="0"/>
    <x v="0"/>
  </r>
  <r>
    <s v="ZIG11"/>
    <s v="IG: Unplausible Z-Stände in Stufen"/>
    <x v="6"/>
    <n v="174"/>
    <s v="DIALOG"/>
    <x v="0"/>
    <x v="0"/>
  </r>
  <r>
    <s v="ZIG12"/>
    <s v="IG: Neue Serialnummer anlegen (IQ04)"/>
    <x v="6"/>
    <n v="2391"/>
    <s v="DIALOG"/>
    <x v="0"/>
    <x v="0"/>
  </r>
  <r>
    <s v="ZIG13"/>
    <s v="IG: Eintragen 'Nächster Gerätetyp'"/>
    <x v="6"/>
    <n v="760"/>
    <s v="DIALOG"/>
    <x v="0"/>
    <x v="0"/>
  </r>
  <r>
    <s v="ZIG14"/>
    <s v="IG: Mehrfach geschätzte Zählerstände"/>
    <x v="6"/>
    <n v="99"/>
    <s v="DIALOG"/>
    <x v="0"/>
    <x v="0"/>
  </r>
  <r>
    <s v="ZIG15"/>
    <s v="IG: Ändern Beglaubigungsnummer Gerät"/>
    <x v="6"/>
    <n v="220"/>
    <s v="DIALOG"/>
    <x v="0"/>
    <x v="0"/>
  </r>
  <r>
    <s v="ZIG16"/>
    <s v="IG: Abl.arten zu Z.standerfasssung"/>
    <x v="6"/>
    <n v="2"/>
    <s v=""/>
    <x v="0"/>
    <x v="0"/>
  </r>
  <r>
    <s v="ZIK01"/>
    <s v="Stichtagsbezogene Off.-Posten-Liste"/>
    <x v="6"/>
    <n v="2111"/>
    <s v="DIALOG"/>
    <x v="0"/>
    <x v="0"/>
  </r>
  <r>
    <s v="ZIK02"/>
    <s v="Aufstellung Ratenplan"/>
    <x v="6"/>
    <n v="199"/>
    <s v="DIALOG"/>
    <x v="0"/>
    <x v="0"/>
  </r>
  <r>
    <s v="ZIK03"/>
    <s v="Aufruf Report  ZISFKKOP13"/>
    <x v="6"/>
    <n v="472"/>
    <s v="DIALOG"/>
    <x v="0"/>
    <x v="0"/>
  </r>
  <r>
    <s v="ZIK04"/>
    <s v="Auswertung Ausbuchungsbelege"/>
    <x v="6"/>
    <n v="1783"/>
    <s v="DIALOG"/>
    <x v="0"/>
    <x v="0"/>
  </r>
  <r>
    <s v="ZIK05"/>
    <s v="Aufruf Report ZISVKSP01 Mahn-Zahlsp."/>
    <x v="6"/>
    <n v="1163"/>
    <s v="DIALOG"/>
    <x v="0"/>
    <x v="0"/>
  </r>
  <r>
    <s v="ZIK06"/>
    <s v="Auflistung Ausgleichsbelege zu EWB"/>
    <x v="6"/>
    <n v="13766"/>
    <s v="DIALOG"/>
    <x v="0"/>
    <x v="0"/>
  </r>
  <r>
    <s v="ZIK07"/>
    <s v="Anzahl Vertragskonten der Großkunden"/>
    <x v="6"/>
    <n v="62"/>
    <s v="DIALOG"/>
    <x v="0"/>
    <x v="0"/>
  </r>
  <r>
    <s v="ZIK08"/>
    <s v="EWB und ZWF / Query_Z_IK_EWB_ZWFOP"/>
    <x v="6"/>
    <n v="143"/>
    <s v="DIALOG"/>
    <x v="0"/>
    <x v="32"/>
  </r>
  <r>
    <s v="ZIK09"/>
    <s v="EWB und ZWF / Query_Z_IK_EWB_ZWFOP"/>
    <x v="6"/>
    <n v="2200"/>
    <s v="DIALOG"/>
    <x v="0"/>
    <x v="0"/>
  </r>
  <r>
    <s v="ZIK10"/>
    <s v="Query_Z_IK_RUECKL_01"/>
    <x v="6"/>
    <n v="3"/>
    <s v="DIALOG"/>
    <x v="0"/>
    <x v="0"/>
  </r>
  <r>
    <s v="ZIK11"/>
    <s v="Aufruf Report RFKPYL00_MASS"/>
    <x v="6"/>
    <n v="35276"/>
    <s v="DIALOG"/>
    <x v="0"/>
    <x v="0"/>
  </r>
  <r>
    <s v="ZIK12"/>
    <s v="Anzahl der Formulare in einer Spoole"/>
    <x v="6"/>
    <n v="125"/>
    <s v="DIALOG"/>
    <x v="0"/>
    <x v="71"/>
  </r>
  <r>
    <s v="ZIK13"/>
    <s v="GP Massenpflege Versandart im VK"/>
    <x v="6"/>
    <n v="9679"/>
    <s v="DIALOG"/>
    <x v="0"/>
    <x v="0"/>
  </r>
  <r>
    <s v="ZIK14"/>
    <s v="Ändern Geschäftspartner Bankdaten"/>
    <x v="6"/>
    <n v="12"/>
    <s v="DIALOG"/>
    <x v="0"/>
    <x v="0"/>
  </r>
  <r>
    <s v="ZIK15"/>
    <s v="Anzahl Formulare in einer XML-Spool"/>
    <x v="6"/>
    <n v="603"/>
    <s v="DIALOG"/>
    <x v="0"/>
    <x v="71"/>
  </r>
  <r>
    <s v="ZIK16"/>
    <s v="Prüfung Bankverbindungen im GPartner"/>
    <x v="6"/>
    <n v="2"/>
    <s v="DIALOG"/>
    <x v="0"/>
    <x v="0"/>
  </r>
  <r>
    <s v="ZIK17"/>
    <s v="Anzahl Ablesebriefe in XML-Spool"/>
    <x v="6"/>
    <n v="9996"/>
    <s v="DIALOG"/>
    <x v="0"/>
    <x v="0"/>
  </r>
  <r>
    <s v="ZIK18"/>
    <s v="Auswertung Akonto-Zahlungen"/>
    <x v="6"/>
    <n v="5497"/>
    <s v="DIALOG"/>
    <x v="0"/>
    <x v="0"/>
  </r>
  <r>
    <s v="ZIK19"/>
    <s v="IK: Auswertung Zahlungskonten für WB"/>
    <x v="6"/>
    <n v="239"/>
    <s v="DIALOG"/>
    <x v="0"/>
    <x v="0"/>
  </r>
  <r>
    <s v="ZIM01"/>
    <s v="Investitionsabwicklung"/>
    <x v="21"/>
    <n v="380751"/>
    <s v="DIALOG"/>
    <x v="0"/>
    <x v="0"/>
  </r>
  <r>
    <s v="ZIM02"/>
    <s v="Gegenüberstellung Ausgaben / Anlagen"/>
    <x v="0"/>
    <n v="108672"/>
    <s v="DIALOG"/>
    <x v="0"/>
    <x v="0"/>
  </r>
  <r>
    <s v="ZIM03"/>
    <s v="Liste - Anlage im Bau (ASS)"/>
    <x v="11"/>
    <n v="19712"/>
    <s v="DIALOG"/>
    <x v="0"/>
    <x v="0"/>
  </r>
  <r>
    <s v="ZIM04"/>
    <s v="Anz. Tab.-Pflege Z9CO_AUFNR zu ZIM03"/>
    <x v="22"/>
    <n v="8"/>
    <s v="DIALOG"/>
    <x v="0"/>
    <x v="0"/>
  </r>
  <r>
    <s v="ZIM06"/>
    <s v="Auswertung Investitionsmaßnahmen"/>
    <x v="22"/>
    <n v="10381"/>
    <s v="DIALOG"/>
    <x v="0"/>
    <x v="0"/>
  </r>
  <r>
    <s v="ZIM07"/>
    <s v="Investitionsabwicklung"/>
    <x v="21"/>
    <n v="95866"/>
    <s v="DIALOG"/>
    <x v="0"/>
    <x v="0"/>
  </r>
  <r>
    <s v="ZIM10"/>
    <s v="Investitionsplanung Aufträge"/>
    <x v="22"/>
    <n v="571"/>
    <s v="DIALOG"/>
    <x v="0"/>
    <x v="0"/>
  </r>
  <r>
    <s v="ZIM11"/>
    <s v="Investitionsplanung Projekte"/>
    <x v="22"/>
    <n v="582"/>
    <s v="DIALOG"/>
    <x v="0"/>
    <x v="0"/>
  </r>
  <r>
    <s v="ZIM13"/>
    <s v="GIMBAA Aktivierungen aus Aufträgen"/>
    <x v="0"/>
    <n v="709"/>
    <s v="DIALOG"/>
    <x v="0"/>
    <x v="0"/>
  </r>
  <r>
    <s v="ZIM14"/>
    <s v="GIMBAA Aktivierungen aus Projekten"/>
    <x v="0"/>
    <n v="1012"/>
    <s v="DIALOG"/>
    <x v="0"/>
    <x v="0"/>
  </r>
  <r>
    <s v="ZIM15"/>
    <s v="GIMBAA Aktivierungen"/>
    <x v="0"/>
    <n v="45"/>
    <s v="DIALOG"/>
    <x v="0"/>
    <x v="0"/>
  </r>
  <r>
    <s v="ZIM16"/>
    <s v="IM-IPP Investitionen mit FI-Belegen"/>
    <x v="22"/>
    <n v="2991"/>
    <s v="DIALOG"/>
    <x v="0"/>
    <x v="0"/>
  </r>
  <r>
    <s v="ZIMS10"/>
    <s v="InvProg IPP-Stammdaten für GIMBAA"/>
    <x v="0"/>
    <n v="87"/>
    <s v="DIALOG"/>
    <x v="0"/>
    <x v="0"/>
  </r>
  <r>
    <s v="ZIS_JS_FPYY"/>
    <s v="ZIS_O_ABWB  AusbWertb.Display"/>
    <x v="6"/>
    <n v="3"/>
    <s v=""/>
    <x v="0"/>
    <x v="71"/>
  </r>
  <r>
    <s v="ZIS_SHWF"/>
    <s v="Selektion von hängenden Workflows"/>
    <x v="6"/>
    <n v="552"/>
    <s v="DIALOG"/>
    <x v="0"/>
    <x v="74"/>
  </r>
  <r>
    <s v="ZIS00"/>
    <s v="Auswahl Standrohr-WorkFlows"/>
    <x v="6"/>
    <n v="4255"/>
    <s v="DIALOG"/>
    <x v="0"/>
    <x v="74"/>
  </r>
  <r>
    <s v="ZIS05"/>
    <s v="Drucksperre Druckbeleg aufheben/setz"/>
    <x v="6"/>
    <n v="402"/>
    <s v="DIALOG"/>
    <x v="0"/>
    <x v="0"/>
  </r>
  <r>
    <s v="ZIS06"/>
    <s v="Änderung Abrechnungsverfahren ZOMA"/>
    <x v="6"/>
    <s v=""/>
    <s v=""/>
    <x v="0"/>
    <x v="71"/>
  </r>
  <r>
    <s v="ZIS07"/>
    <s v="TW/SW Verbrauchsstellen"/>
    <x v="6"/>
    <n v="354"/>
    <s v="DIALOG"/>
    <x v="0"/>
    <x v="0"/>
  </r>
  <r>
    <s v="ZIS09"/>
    <s v="Transaktion zur Aufgabe WS95200143"/>
    <x v="6"/>
    <s v=""/>
    <s v=""/>
    <x v="0"/>
    <x v="71"/>
  </r>
  <r>
    <s v="ZIS10"/>
    <s v="Workflowstatistik"/>
    <x v="6"/>
    <n v="23278"/>
    <s v="DIALOG"/>
    <x v="0"/>
    <x v="0"/>
  </r>
  <r>
    <s v="ZIS17"/>
    <s v="Anzeige der Workflows"/>
    <x v="6"/>
    <n v="8"/>
    <s v="DIALOG"/>
    <x v="0"/>
    <x v="74"/>
  </r>
  <r>
    <s v="ZIS18"/>
    <s v="Anzeige Vorgangsklassifzierungen"/>
    <x v="6"/>
    <n v="6"/>
    <s v="DIALOG"/>
    <x v="0"/>
    <x v="75"/>
  </r>
  <r>
    <s v="ZIS23"/>
    <s v="Anzeige Tabelle ZIS_DMS_ARCHIV"/>
    <x v="6"/>
    <n v="3"/>
    <s v="DIALOG"/>
    <x v="0"/>
    <x v="32"/>
  </r>
  <r>
    <s v="ZIS26"/>
    <s v="Transaktion BSC-Report"/>
    <x v="6"/>
    <n v="2"/>
    <s v="DIALOG"/>
    <x v="0"/>
    <x v="71"/>
  </r>
  <r>
    <s v="ZIS30"/>
    <s v="Anzeige ZIS_OFFENE_VG"/>
    <x v="6"/>
    <n v="12"/>
    <s v="DIALOG"/>
    <x v="0"/>
    <x v="71"/>
  </r>
  <r>
    <s v="ZIS31"/>
    <s v="Anzeige ZIS_OFFENE_VGM"/>
    <x v="6"/>
    <n v="22"/>
    <s v="DIALOG"/>
    <x v="0"/>
    <x v="32"/>
  </r>
  <r>
    <s v="ZIS37"/>
    <s v="Anzeige Vorgänge pro Benutzer"/>
    <x v="6"/>
    <n v="2371"/>
    <s v="DIALOG"/>
    <x v="0"/>
    <x v="32"/>
  </r>
  <r>
    <s v="ZIS39"/>
    <s v="Daten zum Geschäftspartner"/>
    <x v="6"/>
    <n v="770"/>
    <s v="DIALOG"/>
    <x v="0"/>
    <x v="0"/>
  </r>
  <r>
    <s v="ZIS43"/>
    <s v="Fließtal:  Zählerwechselliste"/>
    <x v="6"/>
    <n v="6"/>
    <s v=""/>
    <x v="0"/>
    <x v="32"/>
  </r>
  <r>
    <s v="ZIS44"/>
    <s v="Abweichender Rechnungsempfänger"/>
    <x v="6"/>
    <s v=""/>
    <s v=""/>
    <x v="0"/>
    <x v="71"/>
  </r>
  <r>
    <s v="ZIS45"/>
    <s v="Allgemeine Anlagenauswertung"/>
    <x v="6"/>
    <n v="31495"/>
    <s v="DIALOG"/>
    <x v="0"/>
    <x v="0"/>
  </r>
  <r>
    <s v="ZIS47"/>
    <s v="VK zu Ableseeinheiten"/>
    <x v="6"/>
    <n v="14746"/>
    <s v="DIALOG"/>
    <x v="0"/>
    <x v="0"/>
  </r>
  <r>
    <s v="ZIS48"/>
    <s v="Auswertung Anlagefakten"/>
    <x v="6"/>
    <n v="99"/>
    <s v="DIALOG"/>
    <x v="0"/>
    <x v="0"/>
  </r>
  <r>
    <s v="ZIS56"/>
    <s v="ISU-Navigator zum Anschlußobjekt"/>
    <x v="6"/>
    <s v=""/>
    <s v=""/>
    <x v="0"/>
    <x v="1"/>
  </r>
  <r>
    <s v="ZIS57"/>
    <s v="Mengen Verrechnungspreis u. Preisst."/>
    <x v="6"/>
    <n v="6"/>
    <s v="DIALOG"/>
    <x v="0"/>
    <x v="76"/>
  </r>
  <r>
    <s v="ZIS59"/>
    <s v="Verbrauch Knotenberechnung STANET"/>
    <x v="6"/>
    <n v="92"/>
    <s v=""/>
    <x v="0"/>
    <x v="0"/>
  </r>
  <r>
    <s v="ZIS61"/>
    <s v="GPartner / Vertragskonto / Zählergr."/>
    <x v="6"/>
    <n v="36"/>
    <s v="DIALOG"/>
    <x v="0"/>
    <x v="0"/>
  </r>
  <r>
    <s v="ZIS65"/>
    <s v="Mengenabgleich ZOMA-DB / Kleingarten"/>
    <x v="6"/>
    <s v=""/>
    <s v=""/>
    <x v="0"/>
    <x v="71"/>
  </r>
  <r>
    <s v="ZIS66"/>
    <s v="Query: Bankverb. o gemeins. Faktura"/>
    <x v="6"/>
    <n v="1345"/>
    <s v="DIALOG"/>
    <x v="0"/>
    <x v="0"/>
  </r>
  <r>
    <s v="ZIS67"/>
    <s v="Abrechnungssperre bei Eichfrist..."/>
    <x v="6"/>
    <n v="51"/>
    <s v="DIALOG"/>
    <x v="0"/>
    <x v="0"/>
  </r>
  <r>
    <s v="ZIS68"/>
    <s v="Ändern Periodenverbrauch"/>
    <x v="6"/>
    <n v="3"/>
    <s v=""/>
    <x v="0"/>
    <x v="0"/>
  </r>
  <r>
    <s v="ZIS69"/>
    <s v="Auswertung ERA-Kunden"/>
    <x v="6"/>
    <n v="11642"/>
    <s v="DIALOG"/>
    <x v="0"/>
    <x v="0"/>
  </r>
  <r>
    <s v="ZIS71"/>
    <s v="ISU: Technischer Platz - VK (Query)"/>
    <x v="6"/>
    <n v="164"/>
    <s v="DIALOG"/>
    <x v="0"/>
    <x v="0"/>
  </r>
  <r>
    <s v="ZIS72"/>
    <s v="Korrespondenzempf. im VK auswerten"/>
    <x v="6"/>
    <n v="81"/>
    <s v="DIALOG"/>
    <x v="0"/>
    <x v="0"/>
  </r>
  <r>
    <s v="ZIS73"/>
    <s v="Korrespondenzempf. im VK eintragen"/>
    <x v="6"/>
    <n v="1420"/>
    <s v="DIALOG"/>
    <x v="0"/>
    <x v="0"/>
  </r>
  <r>
    <s v="ZIS74"/>
    <s v="UCES Fehlgeschlagene ADR-Änderungen"/>
    <x v="6"/>
    <n v="8"/>
    <s v="DIALOG"/>
    <x v="0"/>
    <x v="71"/>
  </r>
  <r>
    <s v="ZIS75"/>
    <s v="Aktive Partner und Vertragskonten"/>
    <x v="6"/>
    <n v="291"/>
    <s v="DIALOG"/>
    <x v="0"/>
    <x v="0"/>
  </r>
  <r>
    <s v="ZIS76"/>
    <s v="IS: Adresse Geschäftspartner u. AO"/>
    <x v="6"/>
    <n v="39"/>
    <s v="DIALOG"/>
    <x v="0"/>
    <x v="0"/>
  </r>
  <r>
    <s v="ZIS77"/>
    <s v="GP-Email, Steuer, Keyaccount, GP-Art"/>
    <x v="6"/>
    <n v="943"/>
    <s v="DIALOG"/>
    <x v="0"/>
    <x v="0"/>
  </r>
  <r>
    <s v="ZIS78"/>
    <s v="IS: Ändern Formular in Ableseeinheit"/>
    <x v="6"/>
    <n v="3"/>
    <s v=""/>
    <x v="0"/>
    <x v="0"/>
  </r>
  <r>
    <s v="ZIS79"/>
    <s v="IS: Ändern VK und Vertrag wg. Gebühr"/>
    <x v="6"/>
    <n v="430582"/>
    <s v="DIALOG"/>
    <x v="0"/>
    <x v="0"/>
  </r>
  <r>
    <s v="ZIS80"/>
    <s v="Verträge ändern: Abschlagsdaten"/>
    <x v="6"/>
    <s v=""/>
    <s v=""/>
    <x v="0"/>
    <x v="71"/>
  </r>
  <r>
    <s v="ZIS81"/>
    <s v="Monitoring Gebührenbescheid"/>
    <x v="6"/>
    <n v="3923"/>
    <s v="DIALOG"/>
    <x v="0"/>
    <x v="77"/>
  </r>
  <r>
    <s v="ZIS82"/>
    <s v="IS: Auswertung Namen GPartner"/>
    <x v="6"/>
    <n v="8"/>
    <s v="DIALOG"/>
    <x v="0"/>
    <x v="77"/>
  </r>
  <r>
    <s v="ZIS83"/>
    <s v="Erstellung Kündigungsschreiben"/>
    <x v="6"/>
    <n v="3"/>
    <s v=""/>
    <x v="0"/>
    <x v="77"/>
  </r>
  <r>
    <s v="ZIS84"/>
    <s v="IS: Ändern Haus-Nr im Anschlußobjekt"/>
    <x v="6"/>
    <n v="1758"/>
    <s v="DIALOG"/>
    <x v="0"/>
    <x v="71"/>
  </r>
  <r>
    <s v="ZIS85"/>
    <s v="IS: Vertriebsdaten Anschluss löschen"/>
    <x v="6"/>
    <s v=""/>
    <s v=""/>
    <x v="0"/>
    <x v="71"/>
  </r>
  <r>
    <s v="ZIS86"/>
    <s v="IS: Gem. Faktierg auf 1 setzen"/>
    <x v="6"/>
    <n v="145"/>
    <s v="DIALOG"/>
    <x v="0"/>
    <x v="0"/>
  </r>
  <r>
    <s v="ZIS87"/>
    <s v="GPartner ändern: Namen oder Adresse"/>
    <x v="6"/>
    <n v="326"/>
    <s v="DIALOG"/>
    <x v="0"/>
    <x v="0"/>
  </r>
  <r>
    <s v="ZISZOMA_01"/>
    <s v="Liste AnlArt/Anlage nach AbrTermin"/>
    <x v="6"/>
    <n v="20"/>
    <s v="DIALOG"/>
    <x v="0"/>
    <x v="71"/>
  </r>
  <r>
    <s v="ZKA_5A21"/>
    <s v="Kostenarten nach Objekten"/>
    <x v="0"/>
    <n v="1324"/>
    <s v="DIALOG"/>
    <x v="0"/>
    <x v="0"/>
  </r>
  <r>
    <s v="ZKA_5AR1_01"/>
    <s v="Kostenarten nach Typen/Objektkl. Jhr"/>
    <x v="0"/>
    <n v="81"/>
    <s v="DIALOG"/>
    <x v="0"/>
    <x v="0"/>
  </r>
  <r>
    <s v="ZKA_Z5AC_01"/>
    <s v="GUV-Kostenarten für Investit. (Only)"/>
    <x v="0"/>
    <n v="25"/>
    <s v="DIALOG"/>
    <x v="0"/>
    <x v="0"/>
  </r>
  <r>
    <s v="ZKA_Z5R1_01"/>
    <s v="KstArten-Typen nach Objektkl./Per."/>
    <x v="0"/>
    <n v="34"/>
    <s v="DIALOG"/>
    <x v="0"/>
    <x v="0"/>
  </r>
  <r>
    <s v="ZKAG03"/>
    <s v="Kostenartengruppe   Listen u. Export"/>
    <x v="15"/>
    <n v="78"/>
    <s v="DIALOG"/>
    <x v="0"/>
    <x v="0"/>
  </r>
  <r>
    <s v="ZKB01"/>
    <s v="Umsatzsteuerverrechnung"/>
    <x v="15"/>
    <n v="2625"/>
    <s v="DIALOG"/>
    <x v="0"/>
    <x v="0"/>
  </r>
  <r>
    <s v="ZKB04"/>
    <s v="Anz. u. Pflege der Tabelle T9AV5"/>
    <x v="15"/>
    <n v="723"/>
    <s v="DIALOG"/>
    <x v="0"/>
    <x v="0"/>
  </r>
  <r>
    <s v="ZKB21"/>
    <s v="Autom. Lstg.-verr. aus Filetransfer"/>
    <x v="15"/>
    <n v="23106"/>
    <s v="DIALOG"/>
    <x v="0"/>
    <x v="0"/>
  </r>
  <r>
    <s v="ZKB21FAKT"/>
    <s v="Masch. Leistungsverrechnung zu HA"/>
    <x v="15"/>
    <n v="196"/>
    <s v="DIALOG"/>
    <x v="0"/>
    <x v="0"/>
  </r>
  <r>
    <s v="ZKB21IT"/>
    <s v="Abrechnung der ILV-Daten"/>
    <x v="24"/>
    <n v="12027"/>
    <s v="DIALOG"/>
    <x v="0"/>
    <x v="0"/>
  </r>
  <r>
    <s v="ZKB21KM"/>
    <s v="Autom. Leistungsverrechnung für KM-A"/>
    <x v="24"/>
    <n v="36"/>
    <s v="DIALOG"/>
    <x v="0"/>
    <x v="0"/>
  </r>
  <r>
    <s v="ZKB21WV"/>
    <s v="Leistungsverr. WV HA zu Aufträgen"/>
    <x v="24"/>
    <s v=""/>
    <s v=""/>
    <x v="0"/>
    <x v="1"/>
  </r>
  <r>
    <s v="ZKB21WVHA"/>
    <s v="IBL-WV-Ingenieure zu HA"/>
    <x v="15"/>
    <n v="486"/>
    <s v="DIALOG"/>
    <x v="0"/>
    <x v="0"/>
  </r>
  <r>
    <s v="ZKC02"/>
    <s v="PC Plan- und Istdaten mit Mengen"/>
    <x v="24"/>
    <n v="203"/>
    <s v="DIALOG"/>
    <x v="0"/>
    <x v="0"/>
  </r>
  <r>
    <s v="ZKC02PG"/>
    <s v="PC Plan- und Istdaten mit Mengen PGS"/>
    <x v="24"/>
    <n v="6167"/>
    <s v="DIALOG"/>
    <x v="0"/>
    <x v="0"/>
  </r>
  <r>
    <s v="ZKCP03"/>
    <s v="ProfitC. Planges/Ist lfd.P/Kum/Ges"/>
    <x v="24"/>
    <n v="799"/>
    <s v="DIALOG"/>
    <x v="0"/>
    <x v="0"/>
  </r>
  <r>
    <s v="ZKCP11"/>
    <s v="Profit C. Gr. Plan/Ist/Verbrs.-Menge"/>
    <x v="24"/>
    <n v="351"/>
    <s v="DIALOG"/>
    <x v="0"/>
    <x v="0"/>
  </r>
  <r>
    <s v="ZKE03"/>
    <s v="Kontengruppe PC   Listen und Export"/>
    <x v="15"/>
    <n v="753"/>
    <s v="DIALOG"/>
    <x v="0"/>
    <x v="0"/>
  </r>
  <r>
    <s v="ZKE13"/>
    <s v="Profit Center Plan- und Istdaten"/>
    <x v="24"/>
    <n v="10"/>
    <s v="DIALOG"/>
    <x v="0"/>
    <x v="0"/>
  </r>
  <r>
    <s v="ZKE5Z"/>
    <s v="Profit Center: Ist-Einzelposten(TM1)"/>
    <x v="24"/>
    <n v="10"/>
    <s v=""/>
    <x v="0"/>
    <x v="0"/>
  </r>
  <r>
    <s v="ZKEG03"/>
    <s v="Profit Center Grp.  Listen u. Export"/>
    <x v="15"/>
    <n v="124"/>
    <s v="DIALOG"/>
    <x v="0"/>
    <x v="0"/>
  </r>
  <r>
    <s v="ZKK01"/>
    <s v="Ausw. Kostenstellen mit EA-Erlösauft"/>
    <x v="15"/>
    <n v="137145"/>
    <s v="DIALOG"/>
    <x v="0"/>
    <x v="0"/>
  </r>
  <r>
    <s v="ZKK10"/>
    <s v="Kostenstellenausw. n. Partnerobjekt"/>
    <x v="15"/>
    <n v="12473"/>
    <s v="DIALOG"/>
    <x v="0"/>
    <x v="0"/>
  </r>
  <r>
    <s v="ZKK20"/>
    <s v="Innerbetriebliche Leistungserfassung"/>
    <x v="24"/>
    <n v="8"/>
    <s v=""/>
    <x v="0"/>
    <x v="0"/>
  </r>
  <r>
    <s v="ZKK21"/>
    <s v="Pflege Leistungsart und Kontierung"/>
    <x v="24"/>
    <n v="3894"/>
    <s v="DIALOG"/>
    <x v="0"/>
    <x v="0"/>
  </r>
  <r>
    <s v="ZKK22"/>
    <s v="Pflege Organisationsstruktur"/>
    <x v="24"/>
    <n v="19193"/>
    <s v="DIALOG"/>
    <x v="0"/>
    <x v="0"/>
  </r>
  <r>
    <s v="ZKK23"/>
    <s v="Pflege Maßnahmenart pro OE"/>
    <x v="24"/>
    <n v="266"/>
    <s v="DIALOG"/>
    <x v="0"/>
    <x v="0"/>
  </r>
  <r>
    <s v="ZKK24"/>
    <s v="Pflege Maßnahmennummer OE/MArt"/>
    <x v="24"/>
    <n v="5218"/>
    <s v="DIALOG"/>
    <x v="0"/>
    <x v="0"/>
  </r>
  <r>
    <s v="ZKK25"/>
    <s v="Pflege Status pro OE/MArt"/>
    <x v="24"/>
    <n v="112"/>
    <s v="DIALOG"/>
    <x v="0"/>
    <x v="0"/>
  </r>
  <r>
    <s v="ZKK26"/>
    <s v="Pflege Vorgangsstufe pro OE/MArt"/>
    <x v="24"/>
    <n v="1317"/>
    <s v="DIALOG"/>
    <x v="0"/>
    <x v="0"/>
  </r>
  <r>
    <s v="ZKK27"/>
    <s v="Pflege Kont.-Objekte pro VorgStufe"/>
    <x v="24"/>
    <n v="11058"/>
    <s v="DIALOG"/>
    <x v="0"/>
    <x v="0"/>
  </r>
  <r>
    <s v="ZKK28"/>
    <s v="Pflege Status pro VorgStufe zeitabh."/>
    <x v="24"/>
    <n v="10010"/>
    <s v="DIALOG"/>
    <x v="0"/>
    <x v="0"/>
  </r>
  <r>
    <s v="ZKK29"/>
    <s v="Pflege User pro Vorgangsstufe"/>
    <x v="24"/>
    <n v="29068"/>
    <s v="DIALOG"/>
    <x v="0"/>
    <x v="0"/>
  </r>
  <r>
    <s v="ZKK30"/>
    <s v="Auswertung / Pflege der ILV-Daten"/>
    <x v="24"/>
    <n v="23200"/>
    <s v="DIALOG"/>
    <x v="0"/>
    <x v="0"/>
  </r>
  <r>
    <s v="ZKK31"/>
    <s v="Eröffnen einer Maßnahme"/>
    <x v="24"/>
    <n v="8977"/>
    <s v="DIALOG"/>
    <x v="0"/>
    <x v="0"/>
  </r>
  <r>
    <s v="ZKK32"/>
    <s v="Anlegen einer Vorgangsstufe"/>
    <x v="24"/>
    <n v="5404"/>
    <s v="DIALOG"/>
    <x v="0"/>
    <x v="0"/>
  </r>
  <r>
    <s v="ZKK33"/>
    <s v="Löschung von abgerechneten ILV-Daten"/>
    <x v="24"/>
    <n v="154"/>
    <s v="DIALOG"/>
    <x v="0"/>
    <x v="0"/>
  </r>
  <r>
    <s v="ZKKL15"/>
    <s v="Ist-,Plandaten EP BeEntlastung Downl"/>
    <x v="24"/>
    <n v="2525"/>
    <s v="DIALOG"/>
    <x v="0"/>
    <x v="0"/>
  </r>
  <r>
    <s v="ZKKP01"/>
    <s v="Automatische Plankostenverteilung"/>
    <x v="15"/>
    <s v=""/>
    <s v=""/>
    <x v="0"/>
    <x v="1"/>
  </r>
  <r>
    <s v="ZKKS03"/>
    <s v="Kostenstellengruppe Listen u. Export"/>
    <x v="15"/>
    <n v="1057"/>
    <s v="DIALOG"/>
    <x v="0"/>
    <x v="0"/>
  </r>
  <r>
    <s v="ZKLA01"/>
    <s v="Ausw.. LA u. stat. KZ zu Aufträgen"/>
    <x v="15"/>
    <n v="96"/>
    <s v="DIALOG"/>
    <x v="0"/>
    <x v="0"/>
  </r>
  <r>
    <s v="ZKLA03"/>
    <s v="Ausw. Aufträge m. Kosten LA u. Kennz"/>
    <x v="15"/>
    <n v="6092"/>
    <s v="DIALOG"/>
    <x v="0"/>
    <x v="0"/>
  </r>
  <r>
    <s v="ZKLA04"/>
    <s v="Ausw. Aufträge m. Aufteilungsregeln"/>
    <x v="24"/>
    <n v="1301"/>
    <s v="DIALOG"/>
    <x v="0"/>
    <x v="0"/>
  </r>
  <r>
    <s v="ZKLA11"/>
    <s v="Ausw.. LA u. stat. KZ zu Kostenst."/>
    <x v="15"/>
    <n v="258"/>
    <s v="DIALOG"/>
    <x v="0"/>
    <x v="0"/>
  </r>
  <r>
    <s v="ZKLA13"/>
    <s v="Ausw. Kostenstellen für Download"/>
    <x v="15"/>
    <n v="42"/>
    <s v=""/>
    <x v="0"/>
    <x v="0"/>
  </r>
  <r>
    <s v="ZKLA14"/>
    <s v="Ausw. KSTL Listen f. APART"/>
    <x v="24"/>
    <n v="595"/>
    <s v="DIALOG"/>
    <x v="0"/>
    <x v="0"/>
  </r>
  <r>
    <s v="ZKLAN"/>
    <s v="Ausw. Aufträge m. Bestellungen"/>
    <x v="24"/>
    <s v=""/>
    <s v=""/>
    <x v="0"/>
    <x v="1"/>
  </r>
  <r>
    <s v="ZKLG03"/>
    <s v="Leistungsartengrp.  Listen u. Export"/>
    <x v="15"/>
    <n v="22"/>
    <s v=""/>
    <x v="0"/>
    <x v="0"/>
  </r>
  <r>
    <s v="ZKO_6OAB_01"/>
    <s v="Auftrag: Istk.,Abgrenzungen/Kategori"/>
    <x v="0"/>
    <n v="10"/>
    <s v="DIALOG"/>
    <x v="0"/>
    <x v="0"/>
  </r>
  <r>
    <s v="ZKO_Z600"/>
    <s v="Auftrag Istk Verlauf nach Be Entlast"/>
    <x v="0"/>
    <n v="126"/>
    <s v=""/>
    <x v="0"/>
    <x v="0"/>
  </r>
  <r>
    <s v="ZKO_Z601"/>
    <s v="Auftrag Istk Be Entlast. lfd. Jahr"/>
    <x v="0"/>
    <n v="154"/>
    <s v="DIALOG"/>
    <x v="0"/>
    <x v="0"/>
  </r>
  <r>
    <s v="ZKO_Z7KO"/>
    <s v="Auftrag Istkosten nach Kostenartengr"/>
    <x v="0"/>
    <n v="590"/>
    <s v="DIALOG"/>
    <x v="0"/>
    <x v="0"/>
  </r>
  <r>
    <s v="ZKO01"/>
    <s v="Anlegen Auftrag aus LIMS"/>
    <x v="0"/>
    <n v="1458"/>
    <s v="DIALOG"/>
    <x v="0"/>
    <x v="0"/>
  </r>
  <r>
    <s v="ZKO02GO"/>
    <s v="Ändern Größenordnung  im Auftrag"/>
    <x v="0"/>
    <n v="10"/>
    <s v="DIALOG"/>
    <x v="0"/>
    <x v="0"/>
  </r>
  <r>
    <s v="ZKO02PC"/>
    <s v="Ändern ProfitCenter im Auftrag"/>
    <x v="15"/>
    <n v="14"/>
    <s v="DIALOG"/>
    <x v="0"/>
    <x v="0"/>
  </r>
  <r>
    <s v="ZKO02PP"/>
    <s v="Check Auftrag- Feld Kundenauftrag SD"/>
    <x v="8"/>
    <n v="3"/>
    <s v="DIALOG"/>
    <x v="0"/>
    <x v="0"/>
  </r>
  <r>
    <s v="ZKO03"/>
    <s v="Ist- und Obligo zu Bestelldaten"/>
    <x v="21"/>
    <n v="217"/>
    <s v="DIALOG"/>
    <x v="0"/>
    <x v="0"/>
  </r>
  <r>
    <s v="ZKO31"/>
    <s v="Auftr.-auswertung mit Herk.-nachweis"/>
    <x v="15"/>
    <n v="53"/>
    <s v="DIALOG"/>
    <x v="0"/>
    <x v="0"/>
  </r>
  <r>
    <s v="ZKO32"/>
    <s v="Auftr.-auswertung mit Herk.-nachweis"/>
    <x v="15"/>
    <n v="57"/>
    <s v="DIALOG"/>
    <x v="0"/>
    <x v="0"/>
  </r>
  <r>
    <s v="ZKO36"/>
    <s v="Auft.-liste mit Kosten + Erträgen"/>
    <x v="15"/>
    <n v="244"/>
    <s v=""/>
    <x v="0"/>
    <x v="0"/>
  </r>
  <r>
    <s v="ZKO37"/>
    <s v="Überwachungspfl. Erfolgsplanmaßnahme"/>
    <x v="15"/>
    <n v="369"/>
    <s v="DIALOG"/>
    <x v="0"/>
    <x v="0"/>
  </r>
  <r>
    <s v="ZKO38"/>
    <s v="CO-Aufträge ohne IM-IPP Zuordnung"/>
    <x v="15"/>
    <n v="833"/>
    <s v="DIALOG"/>
    <x v="0"/>
    <x v="0"/>
  </r>
  <r>
    <s v="ZKO39"/>
    <s v="Analyse akt. Verf.Kontrolle Aufträge"/>
    <x v="15"/>
    <n v="797"/>
    <s v=""/>
    <x v="0"/>
    <x v="0"/>
  </r>
  <r>
    <s v="ZKO6P3_6P0A_01"/>
    <s v="Abgr.Kat. aus Erg.Ermit. zu Auf, PSP"/>
    <x v="15"/>
    <n v="10"/>
    <s v="DIALOG"/>
    <x v="0"/>
    <x v="0"/>
  </r>
  <r>
    <s v="ZKO6P3_6P0B_01"/>
    <s v="WiP Ware in Arbeit zu AUF, PSP"/>
    <x v="15"/>
    <n v="10"/>
    <s v="DIALOG"/>
    <x v="0"/>
    <x v="0"/>
  </r>
  <r>
    <s v="ZKOA02"/>
    <s v="Auswertg nicht abgerechnete Aufträge"/>
    <x v="15"/>
    <n v="10"/>
    <s v=""/>
    <x v="0"/>
    <x v="0"/>
  </r>
  <r>
    <s v="ZKOA03"/>
    <s v="IA -  nicht vollst. abgerechnet"/>
    <x v="15"/>
    <n v="5310"/>
    <s v="DIALOG"/>
    <x v="0"/>
    <x v="0"/>
  </r>
  <r>
    <s v="ZKOA05"/>
    <s v="IH-Aufträge m. n. abger. Werten"/>
    <x v="15"/>
    <n v="9"/>
    <s v="DIALOG"/>
    <x v="0"/>
    <x v="0"/>
  </r>
  <r>
    <s v="ZKOA07"/>
    <s v="Aufträge mit Abrechnung an AUF / PSP"/>
    <x v="21"/>
    <n v="11"/>
    <s v="DIALOG"/>
    <x v="0"/>
    <x v="0"/>
  </r>
  <r>
    <s v="ZKOA90"/>
    <s v="Analyseprogramm zur Abrechnung"/>
    <x v="15"/>
    <n v="397"/>
    <s v="DIALOG"/>
    <x v="0"/>
    <x v="0"/>
  </r>
  <r>
    <s v="ZKOAIB02"/>
    <s v="CS-HA AIB-Aktivierung UmBuch. V.02"/>
    <x v="37"/>
    <n v="3528"/>
    <s v="DIALOG"/>
    <x v="0"/>
    <x v="0"/>
  </r>
  <r>
    <s v="ZKOAIB40"/>
    <s v="HA-Passivierung Buchungen der Erlöse"/>
    <x v="37"/>
    <n v="2565"/>
    <s v="DIALOG"/>
    <x v="0"/>
    <x v="0"/>
  </r>
  <r>
    <s v="ZKOAIB43"/>
    <s v="HA-Passivierung Anzeige Tab ZCSHAPAS"/>
    <x v="37"/>
    <n v="10"/>
    <s v="DIALOG"/>
    <x v="0"/>
    <x v="0"/>
  </r>
  <r>
    <s v="ZKOAIBAK"/>
    <s v="HA-Aktivierungen: AIB-Bestand"/>
    <x v="37"/>
    <n v="3952"/>
    <s v="DIALOG"/>
    <x v="0"/>
    <x v="0"/>
  </r>
  <r>
    <s v="ZKOBDG10"/>
    <s v="GIMBAA Bestelldaten zu Aufträgen"/>
    <x v="0"/>
    <n v="1934"/>
    <s v="DIALOG"/>
    <x v="0"/>
    <x v="0"/>
  </r>
  <r>
    <s v="ZKOG03"/>
    <s v="Auftragsgruppe mit Auftrag auflisten"/>
    <x v="15"/>
    <s v=""/>
    <s v=""/>
    <x v="0"/>
    <x v="1"/>
  </r>
  <r>
    <s v="ZKOG10"/>
    <s v="AufragsStammdaten für Invest GIMBAA"/>
    <x v="0"/>
    <n v="1800"/>
    <s v="DIALOG"/>
    <x v="0"/>
    <x v="0"/>
  </r>
  <r>
    <s v="ZKOHAIK"/>
    <s v="HA-Aktivierungen: Anzeige ZCOHAAIB"/>
    <x v="0"/>
    <n v="1838"/>
    <s v="DIALOG"/>
    <x v="0"/>
    <x v="0"/>
  </r>
  <r>
    <s v="ZKOHAKA"/>
    <s v="HA-Aktivierungen: Pflege ZCOHAKAF"/>
    <x v="0"/>
    <n v="895"/>
    <s v="DIALOG"/>
    <x v="0"/>
    <x v="0"/>
  </r>
  <r>
    <s v="ZKOHAMA"/>
    <s v="HA-Aktivierungen: Pflege ZCOHAMA"/>
    <x v="0"/>
    <n v="74"/>
    <s v="DIALOG"/>
    <x v="0"/>
    <x v="0"/>
  </r>
  <r>
    <s v="ZKOIK10"/>
    <s v="Istkosten aus Aufträgen"/>
    <x v="0"/>
    <n v="6851"/>
    <s v="DIALOG"/>
    <x v="0"/>
    <x v="0"/>
  </r>
  <r>
    <s v="ZKOL01"/>
    <s v="Plan-/Istkosten nach Abteilung"/>
    <x v="24"/>
    <n v="10"/>
    <s v=""/>
    <x v="0"/>
    <x v="0"/>
  </r>
  <r>
    <s v="ZKOL05"/>
    <s v="Datentransfer für das Bauprogramm"/>
    <x v="24"/>
    <n v="10"/>
    <s v=""/>
    <x v="0"/>
    <x v="0"/>
  </r>
  <r>
    <s v="ZKOL06"/>
    <s v="Erträge u. Kosten zu Hausanschlüssen"/>
    <x v="15"/>
    <n v="25613"/>
    <s v="DIALOG"/>
    <x v="0"/>
    <x v="0"/>
  </r>
  <r>
    <s v="ZKOL11"/>
    <s v="Controllingbericht IT-Maßnahmen"/>
    <x v="15"/>
    <n v="810"/>
    <s v=""/>
    <x v="0"/>
    <x v="0"/>
  </r>
  <r>
    <s v="ZKOL12"/>
    <s v="Pflege Tab. IT-Maßnahmen"/>
    <x v="0"/>
    <n v="930"/>
    <s v=""/>
    <x v="0"/>
    <x v="0"/>
  </r>
  <r>
    <s v="ZKOM03"/>
    <s v="Auftragsausw. für Absatzwirtschaft"/>
    <x v="15"/>
    <n v="1804"/>
    <s v="DIALOG"/>
    <x v="0"/>
    <x v="0"/>
  </r>
  <r>
    <s v="ZKOM04"/>
    <s v="Auftrag Istkostenbericht m. Herkunft"/>
    <x v="15"/>
    <n v="569738"/>
    <s v="DIALOG"/>
    <x v="0"/>
    <x v="0"/>
  </r>
  <r>
    <s v="ZKOM06"/>
    <s v="Auftrag Istkostenbericht m. Herkunft"/>
    <x v="15"/>
    <n v="18"/>
    <s v="DIALOG"/>
    <x v="0"/>
    <x v="0"/>
  </r>
  <r>
    <s v="ZKOP01"/>
    <s v="Planungsübernahme Aufträge"/>
    <x v="15"/>
    <n v="10"/>
    <s v=""/>
    <x v="0"/>
    <x v="0"/>
  </r>
  <r>
    <s v="ZKOP03"/>
    <s v="Ändern Tab. ZV_T9PLAE"/>
    <x v="15"/>
    <n v="10"/>
    <s v="DIALOG"/>
    <x v="0"/>
    <x v="0"/>
  </r>
  <r>
    <s v="ZKOS01"/>
    <s v="neg. Werte im Feld AUFK-USER4"/>
    <x v="15"/>
    <n v="10"/>
    <s v=""/>
    <x v="0"/>
    <x v="0"/>
  </r>
  <r>
    <s v="ZKOST1"/>
    <s v="Informationen zum Statusschema"/>
    <x v="0"/>
    <n v="856"/>
    <s v="DIALOG"/>
    <x v="0"/>
    <x v="0"/>
  </r>
  <r>
    <s v="ZKP06"/>
    <s v="Buchen Planwerte aus aPART auf Kstl."/>
    <x v="24"/>
    <n v="7"/>
    <s v="DIALOG"/>
    <x v="0"/>
    <x v="0"/>
  </r>
  <r>
    <s v="ZKP26"/>
    <s v="Planwerte aus Excel lesen und ändern"/>
    <x v="24"/>
    <n v="875"/>
    <s v="DIALOG"/>
    <x v="0"/>
    <x v="0"/>
  </r>
  <r>
    <s v="ZKSKG3"/>
    <s v="Stat. Kennzahlengr. Listen u. Export"/>
    <x v="15"/>
    <n v="10"/>
    <s v=""/>
    <x v="0"/>
    <x v="0"/>
  </r>
  <r>
    <s v="ZKST06N"/>
    <s v="Buchen Planwerte aus aPART auf Kstl."/>
    <x v="24"/>
    <n v="218"/>
    <s v="DIALOG"/>
    <x v="0"/>
    <x v="0"/>
  </r>
  <r>
    <s v="ZKSU5"/>
    <s v="Umlage Zyklus Segmentliste anzeigen"/>
    <x v="15"/>
    <n v="40"/>
    <s v="DIALOG"/>
    <x v="0"/>
    <x v="0"/>
  </r>
  <r>
    <s v="ZKTA14"/>
    <s v="Ergebniserm.  Abgleich CO u. FiBu"/>
    <x v="0"/>
    <n v="14"/>
    <s v="DIALOG"/>
    <x v="0"/>
    <x v="0"/>
  </r>
  <r>
    <s v="ZKTA16"/>
    <s v="FiFo Zeitverlauf Ergebnisermittlung"/>
    <x v="0"/>
    <n v="88"/>
    <s v="DIALOG"/>
    <x v="0"/>
    <x v="0"/>
  </r>
  <r>
    <s v="ZKTA18"/>
    <s v="Ist-Ergebnisermittlung Auftrag/Istb."/>
    <x v="0"/>
    <n v="4"/>
    <s v="DIALOG"/>
    <x v="0"/>
    <x v="0"/>
  </r>
  <r>
    <s v="ZMM_CU_EDIDC_ORD"/>
    <s v="Bestellungen IDoc Kontrollsätze AI"/>
    <x v="12"/>
    <n v="15"/>
    <s v="DIALOG"/>
    <x v="0"/>
    <x v="0"/>
  </r>
  <r>
    <s v="ZMM_EMATS_INVITE"/>
    <s v="eMats - Registrierung: Einladung"/>
    <x v="12"/>
    <n v="2304"/>
    <s v="DIALOG"/>
    <x v="1"/>
    <x v="0"/>
  </r>
  <r>
    <s v="ZMM_EMATS_LSTDPLRSRV"/>
    <s v="eMatS: Auflisten der dupl. Reserv."/>
    <x v="12"/>
    <n v="3618"/>
    <s v="DIALOG"/>
    <x v="1"/>
    <x v="0"/>
  </r>
  <r>
    <s v="ZMM_KRED_AI"/>
    <s v="Kreditorenstammdatenverteilung AI"/>
    <x v="12"/>
    <n v="463"/>
    <s v="DIALOG"/>
    <x v="1"/>
    <x v="0"/>
  </r>
  <r>
    <s v="ZMM01"/>
    <s v="Kommissionierliste für Umlagerungsre"/>
    <x v="12"/>
    <n v="70620"/>
    <s v="DIALOG"/>
    <x v="1"/>
    <x v="0"/>
  </r>
  <r>
    <s v="ZMM02"/>
    <s v="Kommissionierliste für Bereitstellun"/>
    <x v="12"/>
    <n v="1400441"/>
    <s v="DIALOG"/>
    <x v="1"/>
    <x v="0"/>
  </r>
  <r>
    <s v="ZMM03"/>
    <s v="Kommiliste für Inst.u. HA."/>
    <x v="12"/>
    <n v="80"/>
    <s v="DIALOG"/>
    <x v="1"/>
    <x v="0"/>
  </r>
  <r>
    <s v="ZMM04"/>
    <s v="Bereitstellg. Teilabrufe"/>
    <x v="12"/>
    <n v="66"/>
    <s v="DIALOG"/>
    <x v="1"/>
    <x v="0"/>
  </r>
  <r>
    <s v="ZMM05"/>
    <s v="Reservierungseinzeldruck"/>
    <x v="12"/>
    <n v="147033"/>
    <s v="DIALOG"/>
    <x v="1"/>
    <x v="0"/>
  </r>
  <r>
    <s v="ZMM06"/>
    <s v="Reservierung - Teilmengenabruf (NB/R"/>
    <x v="12"/>
    <n v="12684"/>
    <s v="DIALOG"/>
    <x v="1"/>
    <x v="0"/>
  </r>
  <r>
    <s v="ZMM07"/>
    <s v="Etikettendruck"/>
    <x v="12"/>
    <n v="7"/>
    <s v="DIALOG"/>
    <x v="1"/>
    <x v="0"/>
  </r>
  <r>
    <s v="ZMM08"/>
    <s v="Ändern Bestellung, Endlief- u. Endr."/>
    <x v="12"/>
    <n v="1204453"/>
    <s v="DIALOG"/>
    <x v="1"/>
    <x v="0"/>
  </r>
  <r>
    <s v="ZMM09"/>
    <s v="Stand der Abrufe zu Mengenkontrakten"/>
    <x v="12"/>
    <n v="3"/>
    <s v="DIALOG"/>
    <x v="1"/>
    <x v="0"/>
  </r>
  <r>
    <s v="ZMM10"/>
    <s v="Stand der Abrufe zu Mengenkontrakten"/>
    <x v="12"/>
    <n v="25"/>
    <s v=""/>
    <x v="1"/>
    <x v="0"/>
  </r>
  <r>
    <s v="ZMM100"/>
    <s v="WF: Materialstamm OrgEinheit zu View"/>
    <x v="12"/>
    <n v="26"/>
    <s v="DIALOG"/>
    <x v="1"/>
    <x v="0"/>
  </r>
  <r>
    <s v="ZMM101"/>
    <s v="BWB MM: ABC Betriebssicherheit"/>
    <x v="12"/>
    <n v="130"/>
    <s v=""/>
    <x v="1"/>
    <x v="0"/>
  </r>
  <r>
    <s v="ZMM102"/>
    <s v="BWB MM: XYZ Kennzeichen"/>
    <x v="12"/>
    <n v="255"/>
    <s v="DIALOG"/>
    <x v="1"/>
    <x v="0"/>
  </r>
  <r>
    <s v="ZMM103"/>
    <s v="BWB MM: Planlieferzeit"/>
    <x v="12"/>
    <n v="56"/>
    <s v="DIALOG"/>
    <x v="1"/>
    <x v="0"/>
  </r>
  <r>
    <s v="ZMM104"/>
    <s v="BWB MM: Lieferbereitschaft"/>
    <x v="12"/>
    <n v="102"/>
    <s v="DIALOG"/>
    <x v="1"/>
    <x v="0"/>
  </r>
  <r>
    <s v="ZMM105"/>
    <s v="BWB MM: Übersicht Materialstammdaten"/>
    <x v="12"/>
    <n v="16294"/>
    <s v="DIALOG"/>
    <x v="1"/>
    <x v="0"/>
  </r>
  <r>
    <s v="ZMM106"/>
    <s v="BWB MM: Anzahl Lagermaterialien"/>
    <x v="12"/>
    <n v="1526"/>
    <s v="DIALOG"/>
    <x v="1"/>
    <x v="0"/>
  </r>
  <r>
    <s v="ZMM107"/>
    <s v="WF: Mat.stamm löschen EKG ausgeschl."/>
    <x v="12"/>
    <n v="206"/>
    <s v="DIALOG"/>
    <x v="1"/>
    <x v="0"/>
  </r>
  <r>
    <s v="ZMM108"/>
    <s v="MM: WF Mat.stamm löschen"/>
    <x v="12"/>
    <n v="282"/>
    <s v="DIALOG"/>
    <x v="1"/>
    <x v="0"/>
  </r>
  <r>
    <s v="ZMM11"/>
    <s v="Kontraktwerte Mengenkontrakte Detail"/>
    <x v="12"/>
    <n v="37"/>
    <s v="DIALOG"/>
    <x v="1"/>
    <x v="0"/>
  </r>
  <r>
    <s v="ZMM110"/>
    <s v="Umsetzen von NB-BANF in Bestellung"/>
    <x v="12"/>
    <n v="6785"/>
    <s v="DIALOG"/>
    <x v="1"/>
    <x v="0"/>
  </r>
  <r>
    <s v="ZMM111"/>
    <s v="Automatisches Umsetzen von NB-BANF"/>
    <x v="12"/>
    <n v="15"/>
    <s v="DIALOG"/>
    <x v="1"/>
    <x v="0"/>
  </r>
  <r>
    <s v="ZMM112"/>
    <s v="Automatisches Umsetzen von NB-BANF"/>
    <x v="12"/>
    <n v="24963"/>
    <s v="DIALOG"/>
    <x v="1"/>
    <x v="0"/>
  </r>
  <r>
    <s v="ZMM12"/>
    <s v="Kontraktwerte Mengenkontrakte Beleg"/>
    <x v="12"/>
    <n v="16"/>
    <s v="DIALOG"/>
    <x v="1"/>
    <x v="0"/>
  </r>
  <r>
    <s v="ZMM13"/>
    <s v="Kontraktwerte Mengenkontrakte Wareng"/>
    <x v="12"/>
    <n v="10"/>
    <s v="DIALOG"/>
    <x v="1"/>
    <x v="0"/>
  </r>
  <r>
    <s v="ZMM14"/>
    <s v="Materialverzeichnis"/>
    <x v="12"/>
    <n v="2884"/>
    <s v="DIALOG"/>
    <x v="1"/>
    <x v="0"/>
  </r>
  <r>
    <s v="ZMM15"/>
    <s v="Materialdispobereichdaten"/>
    <x v="12"/>
    <n v="418"/>
    <s v="DIALOG"/>
    <x v="1"/>
    <x v="0"/>
  </r>
  <r>
    <s v="ZMM16"/>
    <s v="Kontraktwerte Detailliste"/>
    <x v="12"/>
    <n v="52"/>
    <s v="DIALOG"/>
    <x v="1"/>
    <x v="0"/>
  </r>
  <r>
    <s v="ZMM18"/>
    <s v="Abrufe zu Wertkontrakten"/>
    <x v="12"/>
    <n v="3"/>
    <s v="DIALOG"/>
    <x v="1"/>
    <x v="0"/>
  </r>
  <r>
    <s v="ZMM20"/>
    <s v="Inventurliste"/>
    <x v="12"/>
    <n v="334621"/>
    <s v="DIALOG"/>
    <x v="1"/>
    <x v="0"/>
  </r>
  <r>
    <s v="ZMM200"/>
    <s v="Pflege Freigabestrategie InScope"/>
    <x v="12"/>
    <n v="1482"/>
    <s v="DIALOG"/>
    <x v="1"/>
    <x v="0"/>
  </r>
  <r>
    <s v="ZMM201"/>
    <s v="Pflege Fr.-Codes pro Hilfsmittel"/>
    <x v="12"/>
    <n v="445"/>
    <s v="DIALOG"/>
    <x v="1"/>
    <x v="0"/>
  </r>
  <r>
    <s v="ZMM202"/>
    <s v="Pflege RV-Versand ohne Unterschrift"/>
    <x v="12"/>
    <n v="210"/>
    <s v="DIALOG"/>
    <x v="1"/>
    <x v="0"/>
  </r>
  <r>
    <s v="ZMM203"/>
    <s v="nachträglich BANF-Pos. in Freigabe"/>
    <x v="12"/>
    <n v="1914"/>
    <s v="DIALOG"/>
    <x v="1"/>
    <x v="0"/>
  </r>
  <r>
    <s v="ZMM204"/>
    <s v="BANF-Pos. v. Freigabe ausschließen"/>
    <x v="12"/>
    <n v="14"/>
    <s v="DIALOG"/>
    <x v="1"/>
    <x v="0"/>
  </r>
  <r>
    <s v="ZMM205"/>
    <s v="User für Infomail bei BANF-Freigabe"/>
    <x v="12"/>
    <n v="3070"/>
    <s v="DIALOG"/>
    <x v="1"/>
    <x v="0"/>
  </r>
  <r>
    <s v="ZMM21"/>
    <s v="Materialverzeichnis nach Einkäufergr"/>
    <x v="12"/>
    <n v="3015"/>
    <s v="DIALOG"/>
    <x v="1"/>
    <x v="0"/>
  </r>
  <r>
    <s v="ZMM22"/>
    <s v="Materialverzeichnis sortiert nach No"/>
    <x v="12"/>
    <n v="108"/>
    <s v="DIALOG"/>
    <x v="0"/>
    <x v="0"/>
  </r>
  <r>
    <s v="ZMM23"/>
    <s v="Materialverzeichnis sortiert nach Ge"/>
    <x v="12"/>
    <n v="8"/>
    <s v="DIALOG"/>
    <x v="1"/>
    <x v="0"/>
  </r>
  <r>
    <s v="ZMM24"/>
    <s v="Bestelldruck für Aufträge"/>
    <x v="12"/>
    <n v="2239"/>
    <s v="DIALOG"/>
    <x v="1"/>
    <x v="0"/>
  </r>
  <r>
    <s v="ZMM25"/>
    <s v="Material mit Gewichtszuordnung"/>
    <x v="12"/>
    <n v="22"/>
    <s v="DIALOG"/>
    <x v="1"/>
    <x v="0"/>
  </r>
  <r>
    <s v="ZMM26"/>
    <s v="Auswertung zur Warengruppe"/>
    <x v="12"/>
    <n v="30"/>
    <s v="DIALOG"/>
    <x v="0"/>
    <x v="0"/>
  </r>
  <r>
    <s v="ZMM27"/>
    <s v="Vertragsliste"/>
    <x v="12"/>
    <n v="60866"/>
    <s v="DIALOG"/>
    <x v="1"/>
    <x v="0"/>
  </r>
  <r>
    <s v="ZMM28"/>
    <s v="Transfer Banfen in ext. Einkaufssys."/>
    <x v="12"/>
    <n v="60"/>
    <s v="DIALOG"/>
    <x v="1"/>
    <x v="0"/>
  </r>
  <r>
    <s v="ZMM29"/>
    <s v="Materialverzeichnis mit LV mit Lort"/>
    <x v="12"/>
    <n v="363"/>
    <s v="DIALOG"/>
    <x v="1"/>
    <x v="0"/>
  </r>
  <r>
    <s v="ZMM30"/>
    <s v="Materialverzeichnis mit LV ohne Lort"/>
    <x v="12"/>
    <n v="351"/>
    <s v=""/>
    <x v="1"/>
    <x v="0"/>
  </r>
  <r>
    <s v="ZMM300"/>
    <s v="eMatS - Grobplanung ändern"/>
    <x v="12"/>
    <n v="16266"/>
    <s v="DIALOG"/>
    <x v="1"/>
    <x v="0"/>
  </r>
  <r>
    <s v="ZMM301"/>
    <s v="eMatS - Grobplanung anzeigen"/>
    <x v="12"/>
    <n v="4750"/>
    <s v="DIALOG"/>
    <x v="1"/>
    <x v="0"/>
  </r>
  <r>
    <s v="ZMM302"/>
    <s v="eMatS - Reservierungen loggen"/>
    <x v="12"/>
    <n v="2425"/>
    <s v="DIALOG"/>
    <x v="1"/>
    <x v="0"/>
  </r>
  <r>
    <s v="ZMM303"/>
    <s v="eMatS - Gateway-Logging"/>
    <x v="12"/>
    <n v="30"/>
    <s v="DIALOG"/>
    <x v="1"/>
    <x v="0"/>
  </r>
  <r>
    <s v="ZMM31"/>
    <s v="Tankdaten: Eingangsrechnung buchen"/>
    <x v="0"/>
    <n v="43"/>
    <s v="DIALOG"/>
    <x v="0"/>
    <x v="0"/>
  </r>
  <r>
    <s v="ZMM32"/>
    <s v="Aktuelle Bedarfs-/Bestandsliste Disp"/>
    <x v="12"/>
    <n v="12052"/>
    <s v="DIALOG"/>
    <x v="1"/>
    <x v="0"/>
  </r>
  <r>
    <s v="ZMM33"/>
    <s v="Materialstammänderungen"/>
    <x v="12"/>
    <n v="196"/>
    <s v="DIALOG"/>
    <x v="1"/>
    <x v="0"/>
  </r>
  <r>
    <s v="ZMM34"/>
    <s v="Limitbestellung"/>
    <x v="12"/>
    <n v="4"/>
    <s v="DIALOG"/>
    <x v="1"/>
    <x v="0"/>
  </r>
  <r>
    <s v="ZMM35"/>
    <s v="Cockpit Einkauf Bauleistungen"/>
    <x v="12"/>
    <n v="2795"/>
    <s v=""/>
    <x v="0"/>
    <x v="9"/>
  </r>
  <r>
    <s v="ZMM36"/>
    <s v="Cockpit Einkauf Lieferungen/Leistung"/>
    <x v="12"/>
    <n v="5"/>
    <s v=""/>
    <x v="0"/>
    <x v="9"/>
  </r>
  <r>
    <s v="ZMM37"/>
    <s v="Cockpit Bedarfsträger"/>
    <x v="12"/>
    <n v="10"/>
    <s v="DIALOG"/>
    <x v="1"/>
    <x v="0"/>
  </r>
  <r>
    <s v="ZMM38"/>
    <s v="Cockpit Administrator"/>
    <x v="12"/>
    <n v="36"/>
    <s v="DIALOG"/>
    <x v="1"/>
    <x v="0"/>
  </r>
  <r>
    <s v="ZMM39"/>
    <s v="Massenupdate der Userdaten"/>
    <x v="12"/>
    <n v="22"/>
    <s v="DIALOG"/>
    <x v="1"/>
    <x v="0"/>
  </r>
  <r>
    <s v="ZMM40"/>
    <s v="Massenänderung"/>
    <x v="12"/>
    <n v="37"/>
    <s v="DIALOG"/>
    <x v="1"/>
    <x v="0"/>
  </r>
  <r>
    <s v="ZMM42"/>
    <s v="Aktualisierung der Verträge"/>
    <x v="12"/>
    <s v=""/>
    <s v=""/>
    <x v="0"/>
    <x v="9"/>
  </r>
  <r>
    <s v="ZMM45"/>
    <s v="Query Inventur Sicherheitsbestand"/>
    <x v="12"/>
    <n v="2"/>
    <s v="DIALOG"/>
    <x v="1"/>
    <x v="0"/>
  </r>
  <r>
    <s v="ZMM46"/>
    <s v="Inventur Vorratsvermögen"/>
    <x v="12"/>
    <n v="3010"/>
    <s v="DIALOG"/>
    <x v="1"/>
    <x v="0"/>
  </r>
  <r>
    <s v="ZMM48"/>
    <s v="Reserverungsänderungen anzeigen"/>
    <x v="12"/>
    <n v="1817"/>
    <s v="DIALOG"/>
    <x v="1"/>
    <x v="0"/>
  </r>
  <r>
    <s v="ZMM49"/>
    <s v="BCO: Analyse Lagerhüter"/>
    <x v="12"/>
    <n v="441"/>
    <s v="DIALOG"/>
    <x v="1"/>
    <x v="0"/>
  </r>
  <r>
    <s v="ZMM50"/>
    <s v="angepasste Materialbelegliste"/>
    <x v="12"/>
    <n v="29069"/>
    <s v="DIALOG"/>
    <x v="1"/>
    <x v="0"/>
  </r>
  <r>
    <s v="ZMM51"/>
    <s v="Kontierungsdaten ändern"/>
    <x v="12"/>
    <n v="273790"/>
    <s v="DIALOG"/>
    <x v="1"/>
    <x v="0"/>
  </r>
  <r>
    <s v="ZMM52"/>
    <s v="Materialverzeichnis mit Klassen"/>
    <x v="12"/>
    <n v="562"/>
    <s v="DIALOG"/>
    <x v="1"/>
    <x v="0"/>
  </r>
  <r>
    <s v="ZMM53"/>
    <s v="Anzahl Materialstämme Materialart"/>
    <x v="12"/>
    <s v=""/>
    <s v=""/>
    <x v="0"/>
    <x v="9"/>
  </r>
  <r>
    <s v="ZMM54"/>
    <s v="Anzahl Materialstämme Materialart LV"/>
    <x v="12"/>
    <s v=""/>
    <s v=""/>
    <x v="0"/>
    <x v="9"/>
  </r>
  <r>
    <s v="ZMM55"/>
    <s v="offene Bestellanforderungen"/>
    <x v="12"/>
    <n v="26"/>
    <s v="DIALOG"/>
    <x v="1"/>
    <x v="0"/>
  </r>
  <r>
    <s v="ZMM56"/>
    <s v="Bestellungen nach Einkaufsgruppe"/>
    <x v="12"/>
    <n v="64"/>
    <s v="DIALOG"/>
    <x v="1"/>
    <x v="0"/>
  </r>
  <r>
    <s v="ZMM57"/>
    <s v="Bestellungen mit Kontierung"/>
    <x v="12"/>
    <n v="79897"/>
    <s v="DIALOG"/>
    <x v="1"/>
    <x v="0"/>
  </r>
  <r>
    <s v="ZMM58"/>
    <s v="Warengruppen für MBS"/>
    <x v="12"/>
    <n v="18"/>
    <s v="DIALOG"/>
    <x v="1"/>
    <x v="0"/>
  </r>
  <r>
    <s v="ZMM59"/>
    <s v="Materialbelegliste"/>
    <x v="12"/>
    <n v="56"/>
    <s v="DIALOG"/>
    <x v="1"/>
    <x v="0"/>
  </r>
  <r>
    <s v="ZMM60"/>
    <s v="Löschen Umlagerungsreservierung"/>
    <x v="12"/>
    <n v="2"/>
    <s v=""/>
    <x v="0"/>
    <x v="9"/>
  </r>
  <r>
    <s v="ZMM61"/>
    <s v="Materialbelegliste"/>
    <x v="12"/>
    <n v="916"/>
    <s v="DIALOG"/>
    <x v="1"/>
    <x v="0"/>
  </r>
  <r>
    <s v="ZMM62"/>
    <s v="Download Bestandsdaten"/>
    <x v="12"/>
    <n v="4"/>
    <s v=""/>
    <x v="0"/>
    <x v="9"/>
  </r>
  <r>
    <s v="ZMM63"/>
    <s v="Erzeugen Zählbelege BTCI"/>
    <x v="12"/>
    <n v="6"/>
    <s v=""/>
    <x v="0"/>
    <x v="60"/>
  </r>
  <r>
    <s v="ZMM64"/>
    <s v="Materialbelege nach Bewertungsklasse"/>
    <x v="12"/>
    <n v="15546"/>
    <s v="DIALOG"/>
    <x v="1"/>
    <x v="0"/>
  </r>
  <r>
    <s v="ZMM65"/>
    <s v="Material gleitender Preis aktuell"/>
    <x v="12"/>
    <n v="112"/>
    <s v="DIALOG"/>
    <x v="1"/>
    <x v="0"/>
  </r>
  <r>
    <s v="ZMM66"/>
    <s v="Liste Wareneingangskorrekturen"/>
    <x v="12"/>
    <n v="5504"/>
    <s v="DIALOG"/>
    <x v="1"/>
    <x v="0"/>
  </r>
  <r>
    <s v="ZMM67"/>
    <s v="Download Zählergebnisse"/>
    <x v="12"/>
    <n v="2"/>
    <s v=""/>
    <x v="0"/>
    <x v="60"/>
  </r>
  <r>
    <s v="ZMM68"/>
    <s v="Bestellbuch"/>
    <x v="12"/>
    <n v="7444"/>
    <s v="DIALOG"/>
    <x v="1"/>
    <x v="0"/>
  </r>
  <r>
    <s v="ZMM71"/>
    <s v="Kontrakliste"/>
    <x v="12"/>
    <n v="103"/>
    <s v="DIALOG"/>
    <x v="1"/>
    <x v="0"/>
  </r>
  <r>
    <s v="ZMM73"/>
    <s v="Materialstamm Einkaufsbestelltext"/>
    <x v="12"/>
    <s v=""/>
    <s v=""/>
    <x v="1"/>
    <x v="0"/>
  </r>
  <r>
    <s v="ZMM76"/>
    <s v="Rahmenbestellungen mit Rechnungsplan"/>
    <x v="12"/>
    <n v="2200"/>
    <s v="DIALOG"/>
    <x v="1"/>
    <x v="0"/>
  </r>
  <r>
    <s v="ZMM77"/>
    <s v="offene Bestellungen"/>
    <x v="12"/>
    <n v="128"/>
    <s v=""/>
    <x v="0"/>
    <x v="62"/>
  </r>
  <r>
    <s v="ZMM78"/>
    <s v="Bestellungen Wertgrenze"/>
    <x v="12"/>
    <s v=""/>
    <s v=""/>
    <x v="0"/>
    <x v="62"/>
  </r>
  <r>
    <s v="ZMM79"/>
    <s v="BTCI-Obligoabbau"/>
    <x v="12"/>
    <n v="9"/>
    <s v="DIALOG"/>
    <x v="1"/>
    <x v="0"/>
  </r>
  <r>
    <s v="ZMM82"/>
    <s v="Ändern Steuerkennzeichen Bestellung"/>
    <x v="12"/>
    <n v="24"/>
    <s v="DIALOG"/>
    <x v="1"/>
    <x v="0"/>
  </r>
  <r>
    <s v="ZMM85"/>
    <s v="Simulation gepl. Warenentnahmen"/>
    <x v="12"/>
    <n v="306"/>
    <s v="DIALOG"/>
    <x v="1"/>
    <x v="0"/>
  </r>
  <r>
    <s v="ZMM86"/>
    <s v="Lagerplatz 2  (Wertetabelle)"/>
    <x v="12"/>
    <n v="2"/>
    <s v="DIALOG"/>
    <x v="1"/>
    <x v="0"/>
  </r>
  <r>
    <s v="ZMM87"/>
    <s v="Update falsch eingescannter Liefersc"/>
    <x v="0"/>
    <s v=""/>
    <s v=""/>
    <x v="0"/>
    <x v="1"/>
  </r>
  <r>
    <s v="ZMM88"/>
    <s v="Änderungsbelege Kreditor Adr.daten"/>
    <x v="12"/>
    <n v="6"/>
    <s v=""/>
    <x v="0"/>
    <x v="62"/>
  </r>
  <r>
    <s v="ZMM90"/>
    <s v="Autom. Umsetzung von Bestellungen"/>
    <x v="2"/>
    <n v="6"/>
    <s v=""/>
    <x v="1"/>
    <x v="78"/>
  </r>
  <r>
    <s v="ZMM91"/>
    <s v="Umsatzsteuerkennzeichen pflegen"/>
    <x v="12"/>
    <n v="1016"/>
    <s v="DIALOG"/>
    <x v="1"/>
    <x v="0"/>
  </r>
  <r>
    <s v="ZMM92"/>
    <s v="MIGO: Materialscheinnr setzen VGART"/>
    <x v="12"/>
    <n v="32"/>
    <s v="DIALOG"/>
    <x v="1"/>
    <x v="0"/>
  </r>
  <r>
    <s v="ZMM93"/>
    <s v="MIGO: Materialscheinnr setzen LGORT"/>
    <x v="12"/>
    <n v="99"/>
    <s v="DIALOG"/>
    <x v="1"/>
    <x v="0"/>
  </r>
  <r>
    <s v="ZMM94"/>
    <s v="MIGO: Materialscheinnr setzen BWART"/>
    <x v="12"/>
    <n v="46"/>
    <s v="DIALOG"/>
    <x v="1"/>
    <x v="0"/>
  </r>
  <r>
    <s v="ZMM95"/>
    <s v="Bestell: Kopftxt Rückfragen pro Disp"/>
    <x v="12"/>
    <n v="4"/>
    <s v="DIALOG"/>
    <x v="1"/>
    <x v="0"/>
  </r>
  <r>
    <s v="ZMM96"/>
    <s v="Wunschlief. für autom.Bestellung"/>
    <x v="12"/>
    <n v="2136"/>
    <s v="DIALOG"/>
    <x v="1"/>
    <x v="0"/>
  </r>
  <r>
    <s v="ZMM97"/>
    <s v="MM: Anforder. auto Email in-/aktiv"/>
    <x v="12"/>
    <n v="3371"/>
    <s v="DIALOG"/>
    <x v="1"/>
    <x v="0"/>
  </r>
  <r>
    <s v="ZMM98"/>
    <s v="RVDB: Pflege der Werte zum RV"/>
    <x v="12"/>
    <n v="69"/>
    <s v="DIALOG"/>
    <x v="1"/>
    <x v="0"/>
  </r>
  <r>
    <s v="ZMM99"/>
    <s v="RVDB: Admins für Pflege der Werte"/>
    <x v="12"/>
    <s v=""/>
    <s v=""/>
    <x v="1"/>
    <x v="0"/>
  </r>
  <r>
    <s v="ZPC06N"/>
    <s v="Buchen Planwerte aus aPART auf PC."/>
    <x v="24"/>
    <n v="111"/>
    <s v="UPDATE"/>
    <x v="0"/>
    <x v="0"/>
  </r>
  <r>
    <s v="ZPM_ABGS"/>
    <s v="Status im Auftrag ändern"/>
    <x v="15"/>
    <s v=""/>
    <s v=""/>
    <x v="0"/>
    <x v="1"/>
  </r>
  <r>
    <s v="ZPM_AE_EQUI"/>
    <s v="PM: Massen-Equipmentanlage (AE)"/>
    <x v="2"/>
    <n v="18"/>
    <s v="DIALOG"/>
    <x v="0"/>
    <x v="0"/>
  </r>
  <r>
    <s v="ZPM_FRV"/>
    <s v="Folgerahmenvertragsnummer speichern"/>
    <x v="2"/>
    <n v="180"/>
    <s v="DIALOG"/>
    <x v="0"/>
    <x v="0"/>
  </r>
  <r>
    <s v="ZPM_IH01"/>
    <s v="Techn. Platz Strukturdarstellung AE"/>
    <x v="2"/>
    <n v="51683"/>
    <s v="DIALOG"/>
    <x v="0"/>
    <x v="0"/>
  </r>
  <r>
    <s v="ZPM_MOBI_RM"/>
    <s v="Nachverbuchung Rückmeldungen mob. IH"/>
    <x v="2"/>
    <n v="368"/>
    <s v="UPDATE"/>
    <x v="0"/>
    <x v="0"/>
  </r>
  <r>
    <s v="ZPM_MOBI_RM"/>
    <s v="Nachverbuchung Rückmeldungen mob. IH"/>
    <x v="2"/>
    <n v="368"/>
    <s v="UPDATE"/>
    <x v="0"/>
    <x v="0"/>
  </r>
  <r>
    <s v="ZPM_MOBI_RM"/>
    <s v="Nachverbuchung Rückmeldungen mob. IH"/>
    <x v="2"/>
    <n v="368"/>
    <s v="UPDATE"/>
    <x v="0"/>
    <x v="0"/>
  </r>
  <r>
    <s v="ZPM10"/>
    <s v="Auftrag: Plan/Ist/Obligo"/>
    <x v="2"/>
    <n v="138791"/>
    <s v="DIALOG"/>
    <x v="0"/>
    <x v="0"/>
  </r>
  <r>
    <s v="ZPM100"/>
    <s v="Rückmeldeliste mit Personalnummern"/>
    <x v="2"/>
    <n v="15996"/>
    <s v="DIALOG"/>
    <x v="0"/>
    <x v="0"/>
  </r>
  <r>
    <s v="ZPM101"/>
    <s v="PM: Pflege Tabellen für VDMA"/>
    <x v="2"/>
    <n v="14"/>
    <s v="DIALOG"/>
    <x v="0"/>
    <x v="0"/>
  </r>
  <r>
    <s v="ZPM102"/>
    <s v="Aufruf Pflege VDMA Fussnoten"/>
    <x v="2"/>
    <n v="4"/>
    <s v="DIALOG"/>
    <x v="0"/>
    <x v="0"/>
  </r>
  <r>
    <s v="ZPM103"/>
    <s v="Aufruf Pflegeview der Tabelle ZVDMA"/>
    <x v="2"/>
    <n v="92"/>
    <s v="DIALOG"/>
    <x v="0"/>
    <x v="0"/>
  </r>
  <r>
    <s v="ZPM104"/>
    <s v="Aufruf Pflegeview VDMA Objektzuordn."/>
    <x v="2"/>
    <n v="40"/>
    <s v="DIALOG"/>
    <x v="0"/>
    <x v="0"/>
  </r>
  <r>
    <s v="ZPM105"/>
    <s v="Aktionscodepflege zu M4-Meldungen"/>
    <x v="2"/>
    <n v="16"/>
    <s v="DIALOG"/>
    <x v="0"/>
    <x v="0"/>
  </r>
  <r>
    <s v="ZPM11"/>
    <s v="Auftrag: Plan/Ist/Obligo Kostenart"/>
    <x v="2"/>
    <n v="94465"/>
    <s v="DIALOG"/>
    <x v="0"/>
    <x v="0"/>
  </r>
  <r>
    <s v="ZPM120"/>
    <s v="TP Daten an SAP PO schicken"/>
    <x v="2"/>
    <n v="60"/>
    <s v="DIALOG"/>
    <x v="0"/>
    <x v="0"/>
  </r>
  <r>
    <s v="ZPM125"/>
    <s v="Massenpflege Merkmale an TPs und EQs"/>
    <x v="2"/>
    <n v="30"/>
    <s v="UPDATE"/>
    <x v="0"/>
    <x v="0"/>
  </r>
  <r>
    <s v="ZPM130"/>
    <s v="Dispo-Sperren für mobile IH löschen"/>
    <x v="2"/>
    <n v="370"/>
    <s v="DIALOG"/>
    <x v="0"/>
    <x v="0"/>
  </r>
  <r>
    <s v="ZPM15"/>
    <s v="Auftrag: Plan/Ist/Obligo Leitarbpl."/>
    <x v="2"/>
    <n v="6537"/>
    <s v="DIALOG"/>
    <x v="0"/>
    <x v="0"/>
  </r>
  <r>
    <s v="ZPM16"/>
    <s v="Auftrag: Abrechnungsvorschrift"/>
    <x v="2"/>
    <n v="14034"/>
    <s v="DIALOG"/>
    <x v="0"/>
    <x v="0"/>
  </r>
  <r>
    <s v="ZPM17"/>
    <s v="Meßbelegselektion"/>
    <x v="2"/>
    <n v="2"/>
    <s v="DIALOG"/>
    <x v="0"/>
    <x v="0"/>
  </r>
  <r>
    <s v="ZPM170"/>
    <s v="TRP Cockpit"/>
    <x v="2"/>
    <n v="2406"/>
    <s v="DIALOG"/>
    <x v="0"/>
    <x v="43"/>
  </r>
  <r>
    <s v="ZPM171"/>
    <s v="TRP: Auftragsplanung"/>
    <x v="2"/>
    <n v="3008"/>
    <s v="UPDATE"/>
    <x v="0"/>
    <x v="43"/>
  </r>
  <r>
    <s v="ZPM172"/>
    <s v="TRP: Kalenderpflege"/>
    <x v="2"/>
    <n v="1410"/>
    <s v="DIALOG"/>
    <x v="0"/>
    <x v="43"/>
  </r>
  <r>
    <s v="ZPM173"/>
    <s v="TRP: Routenpflege"/>
    <x v="2"/>
    <n v="7186"/>
    <s v="DIALOG"/>
    <x v="0"/>
    <x v="43"/>
  </r>
  <r>
    <s v="ZPM174"/>
    <s v="TRP: Equis mit Gewährleistungsende"/>
    <x v="2"/>
    <n v="4"/>
    <s v="DIALOG"/>
    <x v="0"/>
    <x v="43"/>
  </r>
  <r>
    <s v="ZPM176"/>
    <s v="TRP: generieter offener Aufträge"/>
    <x v="2"/>
    <n v="1046"/>
    <s v="UPDATE"/>
    <x v="0"/>
    <x v="43"/>
  </r>
  <r>
    <s v="ZPM177"/>
    <s v="Equipment RE-Partner aktualisieren"/>
    <x v="2"/>
    <n v="34"/>
    <s v="DIALOG"/>
    <x v="0"/>
    <x v="43"/>
  </r>
  <r>
    <s v="ZPM179"/>
    <s v="TRP: Rückmeldungen"/>
    <x v="2"/>
    <n v="163"/>
    <s v="DIALOG"/>
    <x v="0"/>
    <x v="43"/>
  </r>
  <r>
    <s v="ZPM180"/>
    <s v="Tabellenpflege TRP-Kolonnen"/>
    <x v="2"/>
    <n v="2"/>
    <s v="DIALOG"/>
    <x v="0"/>
    <x v="43"/>
  </r>
  <r>
    <s v="ZPM181"/>
    <s v="Tabellenpflege TRP-Servicezeiten"/>
    <x v="2"/>
    <n v="154"/>
    <s v="DIALOG"/>
    <x v="0"/>
    <x v="43"/>
  </r>
  <r>
    <s v="ZPM182"/>
    <s v="Tabellenpflege TRP-Wartungsintervall"/>
    <x v="2"/>
    <n v="12"/>
    <s v="DIALOG"/>
    <x v="0"/>
    <x v="43"/>
  </r>
  <r>
    <s v="ZPM184"/>
    <s v="Tabellenpflege Equipmentarten"/>
    <x v="2"/>
    <n v="1"/>
    <s v="DIALOG"/>
    <x v="0"/>
    <x v="43"/>
  </r>
  <r>
    <s v="ZPM185"/>
    <s v="Tabellenpflege Auftragsdaten"/>
    <x v="2"/>
    <n v="212"/>
    <s v="DIALOG"/>
    <x v="0"/>
    <x v="43"/>
  </r>
  <r>
    <s v="ZPM186"/>
    <s v="Tabellenpflege Vorgangsschlüssel"/>
    <x v="2"/>
    <n v="29"/>
    <s v="DIALOG"/>
    <x v="0"/>
    <x v="43"/>
  </r>
  <r>
    <s v="ZPM187"/>
    <s v="Tabellenpflege TRP-Equipmenttypen"/>
    <x v="2"/>
    <n v="1"/>
    <s v="DIALOG"/>
    <x v="0"/>
    <x v="43"/>
  </r>
  <r>
    <s v="ZPM188"/>
    <s v="Dashboard-Daten aktualisieren"/>
    <x v="2"/>
    <s v=""/>
    <s v=""/>
    <x v="0"/>
    <x v="43"/>
  </r>
  <r>
    <s v="ZPM20"/>
    <s v="Auftrag: GB IH"/>
    <x v="2"/>
    <n v="256"/>
    <s v="DIALOG"/>
    <x v="0"/>
    <x v="0"/>
  </r>
  <r>
    <s v="ZPM23"/>
    <s v="Auftrag: GB IN Zuschlag"/>
    <x v="2"/>
    <n v="88"/>
    <s v="DIALOG"/>
    <x v="0"/>
    <x v="0"/>
  </r>
  <r>
    <s v="ZPM27"/>
    <s v="Verschieb.Eckstarttermin STEUS"/>
    <x v="2"/>
    <n v="6"/>
    <s v="DIALOG"/>
    <x v="0"/>
    <x v="0"/>
  </r>
  <r>
    <s v="ZPM28"/>
    <s v="Verschieb.Eckstarttermin AUFART"/>
    <x v="2"/>
    <n v="18"/>
    <s v="DIALOG"/>
    <x v="0"/>
    <x v="0"/>
  </r>
  <r>
    <s v="ZPM30"/>
    <s v="Auftrag: Banf/Bestellung/Reservierg."/>
    <x v="2"/>
    <n v="51926"/>
    <s v="DIALOG"/>
    <x v="0"/>
    <x v="0"/>
  </r>
  <r>
    <s v="ZPM35"/>
    <s v="Prüfung prüfpflichtiger Arbeitsmitte"/>
    <x v="2"/>
    <n v="1888"/>
    <s v="DIALOG"/>
    <x v="0"/>
    <x v="0"/>
  </r>
  <r>
    <s v="ZPM36"/>
    <s v="Fahrzeuge anzeigen"/>
    <x v="2"/>
    <n v="79569"/>
    <s v="DIALOG"/>
    <x v="1"/>
    <x v="0"/>
  </r>
  <r>
    <s v="ZPM37"/>
    <s v="Massenpflege Merkmale der Klasse 002"/>
    <x v="2"/>
    <n v="78"/>
    <s v="DIALOG"/>
    <x v="0"/>
    <x v="0"/>
  </r>
  <r>
    <s v="ZPM38"/>
    <s v="Messbelege aus Tankdaten anlegen"/>
    <x v="2"/>
    <n v="470"/>
    <s v="DIALOG"/>
    <x v="0"/>
    <x v="0"/>
  </r>
  <r>
    <s v="ZPM39"/>
    <s v="Datenherkunft zu Fahrzeugequipments"/>
    <x v="2"/>
    <n v="44"/>
    <s v="DIALOG"/>
    <x v="0"/>
    <x v="0"/>
  </r>
  <r>
    <s v="ZPM40"/>
    <s v="Massendruck Meldungen"/>
    <x v="2"/>
    <n v="636"/>
    <s v="DIALOG"/>
    <x v="0"/>
    <x v="0"/>
  </r>
  <r>
    <s v="ZPM41"/>
    <s v="Massendruck Aufträge"/>
    <x v="2"/>
    <n v="54"/>
    <s v="DIALOG"/>
    <x v="0"/>
    <x v="0"/>
  </r>
  <r>
    <s v="ZPM42"/>
    <s v="Massenpflege Partner zu Aufträgen"/>
    <x v="2"/>
    <n v="11292"/>
    <s v="UPDATE"/>
    <x v="0"/>
    <x v="0"/>
  </r>
  <r>
    <s v="ZPM50"/>
    <s v="Arbeitspläne ändern (mehrstufig)"/>
    <x v="2"/>
    <n v="40"/>
    <s v="DIALOG"/>
    <x v="0"/>
    <x v="0"/>
  </r>
  <r>
    <s v="ZPM52"/>
    <s v="Arbeitspläne Plan/Ist"/>
    <x v="2"/>
    <n v="355"/>
    <s v="DIALOG"/>
    <x v="0"/>
    <x v="0"/>
  </r>
  <r>
    <s v="ZPM54"/>
    <s v="Arbeitspläne Arbeitsplatz ändern"/>
    <x v="2"/>
    <s v=""/>
    <s v=""/>
    <x v="0"/>
    <x v="0"/>
  </r>
  <r>
    <s v="ZPM55"/>
    <s v="Anleitungen umwandeln"/>
    <x v="2"/>
    <n v="12"/>
    <s v="DIALOG"/>
    <x v="0"/>
    <x v="0"/>
  </r>
  <r>
    <s v="ZPM56"/>
    <s v="Zuordnen Leistungsart/Arbeitsplan"/>
    <x v="2"/>
    <n v="16"/>
    <s v="DIALOG"/>
    <x v="0"/>
    <x v="0"/>
  </r>
  <r>
    <s v="ZPM59"/>
    <s v="Tabellenpflege Toleranz WF Arb.plan"/>
    <x v="2"/>
    <n v="963"/>
    <s v="DIALOG"/>
    <x v="0"/>
    <x v="0"/>
  </r>
  <r>
    <s v="ZPM60"/>
    <s v="Stücklistengenerator (hinzufügen)"/>
    <x v="2"/>
    <n v="22199"/>
    <s v="UPDATE"/>
    <x v="0"/>
    <x v="0"/>
  </r>
  <r>
    <s v="ZPM61"/>
    <s v="Stücklistengenerator (entfernen)"/>
    <x v="2"/>
    <n v="1006"/>
    <s v="UPDATE"/>
    <x v="0"/>
    <x v="0"/>
  </r>
  <r>
    <s v="ZPM62"/>
    <s v="Aufbau Historie Katalogmaterialen"/>
    <x v="2"/>
    <n v="1586"/>
    <s v="UPDATE"/>
    <x v="0"/>
    <x v="0"/>
  </r>
  <r>
    <s v="ZPM63"/>
    <s v="Aktualisieren der RV in Anl./Arb.plä"/>
    <x v="2"/>
    <n v="727"/>
    <s v="DIALOG"/>
    <x v="0"/>
    <x v="0"/>
  </r>
  <r>
    <s v="ZPM64"/>
    <s v="Freischaltverwaltung"/>
    <x v="2"/>
    <n v="275"/>
    <s v="DIALOG"/>
    <x v="0"/>
    <x v="0"/>
  </r>
  <r>
    <s v="ZPM65"/>
    <s v="Tabellenpflege T9PMWFSTRG"/>
    <x v="2"/>
    <n v="16"/>
    <s v="DIALOG"/>
    <x v="0"/>
    <x v="0"/>
  </r>
  <r>
    <s v="ZPM66"/>
    <s v="Stammdatenerweiterung NINJA"/>
    <x v="2"/>
    <n v="153"/>
    <s v="DIALOG"/>
    <x v="0"/>
    <x v="0"/>
  </r>
  <r>
    <s v="ZPM70"/>
    <s v="Tabellenpflege Serialisierung BWART"/>
    <x v="2"/>
    <n v="84"/>
    <s v="DIALOG"/>
    <x v="0"/>
    <x v="0"/>
  </r>
  <r>
    <s v="ZPM71"/>
    <s v="BWB PM-Kostenauswertung  S801"/>
    <x v="2"/>
    <n v="7"/>
    <s v="DIALOG"/>
    <x v="0"/>
    <x v="0"/>
  </r>
  <r>
    <s v="ZPM73"/>
    <s v="BWB PM-Plan. Budget/Plankosten  S803"/>
    <x v="2"/>
    <n v="49"/>
    <s v="DIALOG"/>
    <x v="0"/>
    <x v="0"/>
  </r>
  <r>
    <s v="ZPM74"/>
    <s v="BWB PM-Plg. Kostensammler Ist/Budget"/>
    <x v="2"/>
    <n v="6"/>
    <s v="DIALOG"/>
    <x v="0"/>
    <x v="0"/>
  </r>
  <r>
    <s v="ZPM75"/>
    <s v="BWB Standort und Planung  S861"/>
    <x v="2"/>
    <n v="1"/>
    <s v="DIALOG"/>
    <x v="0"/>
    <x v="0"/>
  </r>
  <r>
    <s v="ZPM76"/>
    <s v="BWB Objektklasse u. Hersteller  S862"/>
    <x v="2"/>
    <n v="18"/>
    <s v="DIALOG"/>
    <x v="0"/>
    <x v="0"/>
  </r>
  <r>
    <s v="ZPM77"/>
    <s v="Ausfallzeiten"/>
    <x v="2"/>
    <n v="146"/>
    <s v="DIALOG"/>
    <x v="0"/>
    <x v="0"/>
  </r>
  <r>
    <s v="ZPM78"/>
    <s v="Pflege Tabelle T9PMWEPO"/>
    <x v="2"/>
    <n v="28"/>
    <s v="DIALOG"/>
    <x v="0"/>
    <x v="0"/>
  </r>
  <r>
    <s v="ZPM79"/>
    <s v="Bedingungen Einzelbudgetierung"/>
    <x v="2"/>
    <n v="8164"/>
    <s v="DIALOG"/>
    <x v="0"/>
    <x v="0"/>
  </r>
  <r>
    <s v="ZPM80"/>
    <s v="PM-Freigabe Administration der WF"/>
    <x v="2"/>
    <n v="32"/>
    <s v="DIALOG"/>
    <x v="0"/>
    <x v="0"/>
  </r>
  <r>
    <s v="ZPM81"/>
    <s v="Anzahl Aufträge nach Techn.Platz"/>
    <x v="2"/>
    <n v="210"/>
    <s v="DIALOG"/>
    <x v="0"/>
    <x v="0"/>
  </r>
  <r>
    <s v="ZPM82"/>
    <s v="Pflege Budget für IS S803"/>
    <x v="2"/>
    <n v="6"/>
    <s v="DIALOG"/>
    <x v="0"/>
    <x v="0"/>
  </r>
  <r>
    <s v="ZPM83"/>
    <s v="Adressdaten aus T. Platz / Equipment"/>
    <x v="2"/>
    <n v="17"/>
    <s v="DIALOG"/>
    <x v="0"/>
    <x v="0"/>
  </r>
  <r>
    <s v="ZPM85"/>
    <s v="Wartungspläne ändern"/>
    <x v="2"/>
    <n v="76"/>
    <s v="DIALOG"/>
    <x v="0"/>
    <x v="0"/>
  </r>
  <r>
    <s v="ZPM86"/>
    <s v="Tabellenpflege Mapping Lagerort - TP"/>
    <x v="2"/>
    <n v="8"/>
    <s v="DIALOG"/>
    <x v="1"/>
    <x v="0"/>
  </r>
  <r>
    <s v="ZPM87"/>
    <s v="Jahresleistung in Meßbelegen ändern"/>
    <x v="2"/>
    <n v="16"/>
    <s v="DIALOG"/>
    <x v="0"/>
    <x v="0"/>
  </r>
  <r>
    <s v="ZPM88"/>
    <s v="Pflege Tabelle T9PMABRVOR"/>
    <x v="2"/>
    <n v="10830"/>
    <s v="DIALOG"/>
    <x v="0"/>
    <x v="0"/>
  </r>
  <r>
    <s v="ZPM90"/>
    <s v="Pflege Steuerkennzeichen zum TP"/>
    <x v="2"/>
    <n v="2106"/>
    <s v="DIALOG"/>
    <x v="0"/>
    <x v="0"/>
  </r>
  <r>
    <s v="ZPM92"/>
    <s v="Pflege Tabelle T9PMAUFART"/>
    <x v="2"/>
    <n v="110"/>
    <s v="DIALOG"/>
    <x v="0"/>
    <x v="0"/>
  </r>
  <r>
    <s v="ZPM93"/>
    <s v="Status 'Abgeschlossen' setzen"/>
    <x v="2"/>
    <n v="34"/>
    <s v="DIALOG"/>
    <x v="0"/>
    <x v="0"/>
  </r>
  <r>
    <s v="ZPM94"/>
    <s v="Pflege Auftragsarten für IS S804"/>
    <x v="2"/>
    <n v="7"/>
    <s v="DIALOG"/>
    <x v="0"/>
    <x v="0"/>
  </r>
  <r>
    <s v="ZPM95"/>
    <s v="Pflege Tabelle T9PMKSTART"/>
    <x v="2"/>
    <n v="234"/>
    <s v="DIALOG"/>
    <x v="0"/>
    <x v="0"/>
  </r>
  <r>
    <s v="ZPM96"/>
    <s v="Pflege Tabelle T9PMIHPLGR"/>
    <x v="2"/>
    <n v="20"/>
    <s v="DIALOG"/>
    <x v="0"/>
    <x v="0"/>
  </r>
  <r>
    <s v="ZPM97"/>
    <s v="Pflege Tabelle T9PMARBPL"/>
    <x v="2"/>
    <n v="80"/>
    <s v="DIALOG"/>
    <x v="0"/>
    <x v="0"/>
  </r>
  <r>
    <s v="ZPMCO01"/>
    <s v="Ändern CO-Abr.-vorschr. zu PM-Auftr."/>
    <x v="2"/>
    <n v="300"/>
    <s v="DIALOG"/>
    <x v="0"/>
    <x v="0"/>
  </r>
  <r>
    <s v="ZPS_ZPSA_01"/>
    <s v="ISTK Be- und Entlastung Kum.Periode"/>
    <x v="0"/>
    <n v="8255"/>
    <s v="DIALOG"/>
    <x v="0"/>
    <x v="0"/>
  </r>
  <r>
    <s v="ZPS01"/>
    <s v="Auswertung der Bestellungen"/>
    <x v="21"/>
    <n v="941866"/>
    <s v="DIALOG"/>
    <x v="0"/>
    <x v="0"/>
  </r>
  <r>
    <s v="ZPS10"/>
    <s v="PS Ausw.E-Proj.Erfolgsplanvergleich"/>
    <x v="21"/>
    <n v="2792"/>
    <s v="DIALOG"/>
    <x v="0"/>
    <x v="0"/>
  </r>
  <r>
    <s v="ZPS11"/>
    <s v="Planwerte (Kostenstelle - E-Projekt)"/>
    <x v="21"/>
    <s v=""/>
    <s v=""/>
    <x v="0"/>
    <x v="1"/>
  </r>
  <r>
    <s v="ZPS12"/>
    <s v="Erfolgsplan nach Auftragshierarchie"/>
    <x v="21"/>
    <n v="700"/>
    <s v="DIALOG"/>
    <x v="0"/>
    <x v="0"/>
  </r>
  <r>
    <s v="ZPS20"/>
    <s v="Navigator - Projekt anlegen"/>
    <x v="21"/>
    <n v="5740"/>
    <s v="DIALOG"/>
    <x v="0"/>
    <x v="0"/>
  </r>
  <r>
    <s v="ZPS21"/>
    <s v="PS: PSP ändern aus Navigator-File"/>
    <x v="21"/>
    <n v="16417"/>
    <s v="DIALOG"/>
    <x v="0"/>
    <x v="0"/>
  </r>
  <r>
    <s v="ZPS22"/>
    <s v="Transfer Ist (SAP - Navigator)"/>
    <x v="21"/>
    <n v="15"/>
    <s v="DIALOG"/>
    <x v="0"/>
    <x v="0"/>
  </r>
  <r>
    <s v="ZPS30"/>
    <s v="Auswertung Aufträge zu Projekten"/>
    <x v="21"/>
    <n v="185"/>
    <s v="DIALOG"/>
    <x v="0"/>
    <x v="0"/>
  </r>
  <r>
    <s v="ZPS31"/>
    <s v="Download Aufträge und Projekten"/>
    <x v="21"/>
    <n v="8"/>
    <s v=""/>
    <x v="0"/>
    <x v="0"/>
  </r>
  <r>
    <s v="ZPS40"/>
    <s v="Be-/Entlastung Ist"/>
    <x v="21"/>
    <n v="6910"/>
    <s v="DIALOG"/>
    <x v="0"/>
    <x v="0"/>
  </r>
  <r>
    <s v="ZPSBEG10"/>
    <s v="GIMBAA Bestelldaten zu PSP"/>
    <x v="0"/>
    <n v="536"/>
    <s v="DIALOG"/>
    <x v="0"/>
    <x v="0"/>
  </r>
  <r>
    <s v="ZPSG10"/>
    <s v="GIMBAA: Projekt und PSP-Stammdaten"/>
    <x v="0"/>
    <n v="142"/>
    <s v="DIALOG"/>
    <x v="0"/>
    <x v="0"/>
  </r>
  <r>
    <s v="ZPSIKG10"/>
    <s v="Istkosten aus PSP"/>
    <x v="21"/>
    <n v="1763"/>
    <s v="DIALOG"/>
    <x v="0"/>
    <x v="0"/>
  </r>
  <r>
    <s v="ZPSTOFILE"/>
    <s v="Daten CJI3/5 in Datei"/>
    <x v="21"/>
    <n v="3128"/>
    <s v="DIALOG"/>
    <x v="0"/>
    <x v="0"/>
  </r>
  <r>
    <s v="ZQM01"/>
    <s v="Prüflos"/>
    <x v="25"/>
    <n v="7038"/>
    <s v="DIALOG"/>
    <x v="1"/>
    <x v="0"/>
  </r>
  <r>
    <s v="ZRE01"/>
    <s v="Auflistung Flurstücke"/>
    <x v="44"/>
    <n v="18331"/>
    <s v="DIALOG"/>
    <x v="0"/>
    <x v="0"/>
  </r>
  <r>
    <s v="ZRE02"/>
    <s v="Abgleich Anlage - Flurstück"/>
    <x v="44"/>
    <n v="1284"/>
    <s v="DIALOG"/>
    <x v="0"/>
    <x v="0"/>
  </r>
  <r>
    <s v="ZRE04"/>
    <s v="Flurstücke mit Adressen"/>
    <x v="44"/>
    <n v="22"/>
    <s v="DIALOG"/>
    <x v="0"/>
    <x v="0"/>
  </r>
  <r>
    <s v="ZRX01"/>
    <s v="IFIS Initialbefüllung"/>
    <x v="4"/>
    <n v="6"/>
    <s v=""/>
    <x v="0"/>
    <x v="0"/>
  </r>
  <r>
    <s v="ZRX02"/>
    <s v="Dummy Belegung von Arbeitsplätzen"/>
    <x v="4"/>
    <n v="80645"/>
    <s v="UPDATE"/>
    <x v="0"/>
    <x v="0"/>
  </r>
  <r>
    <s v="ZRX03"/>
    <s v="Unbesetze Planstellen"/>
    <x v="4"/>
    <n v="1074"/>
    <s v="DIALOG"/>
    <x v="0"/>
    <x v="0"/>
  </r>
  <r>
    <s v="ZS_ALR_87013340"/>
    <s v="PrCtr-Gruppe Plan/Ist-Vergleich"/>
    <x v="24"/>
    <s v=""/>
    <s v=""/>
    <x v="0"/>
    <x v="1"/>
  </r>
  <r>
    <s v="ZSD01"/>
    <s v="Zuordnung HADB zu SAP"/>
    <x v="8"/>
    <n v="3"/>
    <s v="DIALOG"/>
    <x v="0"/>
    <x v="0"/>
  </r>
  <r>
    <s v="ZSD06"/>
    <s v="Nachdruck (Storno-) Faktura"/>
    <x v="8"/>
    <n v="24"/>
    <s v="DIALOG"/>
    <x v="0"/>
    <x v="0"/>
  </r>
  <r>
    <s v="ZSD20"/>
    <s v="Statusreport zum team utilities/Haus"/>
    <x v="8"/>
    <n v="64092"/>
    <s v="DIALOG"/>
    <x v="0"/>
    <x v="0"/>
  </r>
  <r>
    <s v="ZSD21"/>
    <s v="Auswertung Faktura SD"/>
    <x v="8"/>
    <n v="10343"/>
    <s v="DIALOG"/>
    <x v="0"/>
    <x v="0"/>
  </r>
  <r>
    <s v="ZSD22"/>
    <s v="Dauer 075er Statuswechsel"/>
    <x v="8"/>
    <n v="592"/>
    <s v="DIALOG"/>
    <x v="0"/>
    <x v="0"/>
  </r>
  <r>
    <s v="ZSD23"/>
    <s v="Fakturasperre in Baukostenzuschuss"/>
    <x v="8"/>
    <n v="2"/>
    <s v="DIALOG"/>
    <x v="0"/>
    <x v="0"/>
  </r>
  <r>
    <s v="ZSD24"/>
    <s v="Belege zur GEMEINSAMEN ZULEITUNG"/>
    <x v="8"/>
    <n v="24"/>
    <s v=""/>
    <x v="0"/>
    <x v="0"/>
  </r>
  <r>
    <s v="ZSD26"/>
    <s v="Differenz Faktura- Buchungsdatum"/>
    <x v="8"/>
    <n v="1054"/>
    <s v="DIALOG"/>
    <x v="0"/>
    <x v="0"/>
  </r>
  <r>
    <s v="ZSD27"/>
    <s v="Belege zu UStG § 13 b Bauleistende"/>
    <x v="8"/>
    <s v=""/>
    <s v=""/>
    <x v="0"/>
    <x v="1"/>
  </r>
  <r>
    <s v="ZSD28"/>
    <s v="Kundenaufträge: Setzen CO-Status"/>
    <x v="8"/>
    <n v="1482"/>
    <s v=""/>
    <x v="0"/>
    <x v="0"/>
  </r>
  <r>
    <s v="ZSD29"/>
    <s v="Dauer Statuswechsel"/>
    <x v="8"/>
    <n v="6"/>
    <s v=""/>
    <x v="0"/>
    <x v="0"/>
  </r>
  <r>
    <s v="ZT_BWB_MELD"/>
    <s v="Test-Transaktionsmanager(Formular)"/>
    <x v="2"/>
    <n v="4"/>
    <s v="DIALOG"/>
    <x v="0"/>
    <x v="0"/>
  </r>
  <r>
    <s v="ZTG01"/>
    <s v="Monitor Transaktionsmanager"/>
    <x v="2"/>
    <n v="19626"/>
    <s v="DIALOG"/>
    <x v="1"/>
    <x v="0"/>
  </r>
  <r>
    <s v="ZTM01"/>
    <s v="Materialreservierung  (TRM)"/>
    <x v="2"/>
    <n v="3213"/>
    <s v="UPDATE"/>
    <x v="1"/>
    <x v="0"/>
  </r>
  <r>
    <s v="ZTM02"/>
    <s v="Materialreservierung  (TRM) starten"/>
    <x v="2"/>
    <s v=""/>
    <s v=""/>
    <x v="1"/>
    <x v="0"/>
  </r>
  <r>
    <s v="ZTM03"/>
    <s v="Monitor Transaktionsmanager"/>
    <x v="2"/>
    <n v="245"/>
    <s v="DIALOG"/>
    <x v="1"/>
    <x v="0"/>
  </r>
  <r>
    <s v="ZTP22"/>
    <s v="Meldungsmanager Warte"/>
    <x v="2"/>
    <n v="1450313"/>
    <s v="DIALOG"/>
    <x v="0"/>
    <x v="0"/>
  </r>
  <r>
    <s v="ZUCESUSER"/>
    <s v="Infosystem Internetbenutzer"/>
    <x v="6"/>
    <s v=""/>
    <s v=""/>
    <x v="0"/>
    <x v="1"/>
  </r>
  <r>
    <s v="ZXF4"/>
    <s v="Matchcode für GuiXT Eingabefelder"/>
    <x v="2"/>
    <n v="445741"/>
    <s v="DIALOG"/>
    <x v="0"/>
    <x v="79"/>
  </r>
  <r>
    <s v="ZIS88"/>
    <s v="IS-U: Massenauszug"/>
    <x v="6"/>
    <m/>
    <m/>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location ref="A4:B48" firstHeaderRow="1" firstDataRow="1" firstDataCol="1" rowPageCount="2" colPageCount="1"/>
  <pivotFields count="7">
    <pivotField dataField="1" showAll="0"/>
    <pivotField showAll="0"/>
    <pivotField axis="axisRow" showAll="0">
      <items count="46">
        <item x="17"/>
        <item x="5"/>
        <item x="41"/>
        <item x="13"/>
        <item x="24"/>
        <item x="15"/>
        <item x="10"/>
        <item x="23"/>
        <item x="37"/>
        <item x="9"/>
        <item x="42"/>
        <item x="0"/>
        <item x="11"/>
        <item x="28"/>
        <item x="30"/>
        <item x="29"/>
        <item x="14"/>
        <item x="18"/>
        <item x="16"/>
        <item x="36"/>
        <item x="32"/>
        <item x="35"/>
        <item x="34"/>
        <item x="26"/>
        <item x="22"/>
        <item x="6"/>
        <item x="1"/>
        <item x="12"/>
        <item x="33"/>
        <item x="27"/>
        <item x="3"/>
        <item x="39"/>
        <item x="38"/>
        <item x="2"/>
        <item x="19"/>
        <item x="21"/>
        <item x="25"/>
        <item x="4"/>
        <item x="44"/>
        <item x="20"/>
        <item x="8"/>
        <item x="40"/>
        <item x="7"/>
        <item x="31"/>
        <item x="43"/>
        <item t="default"/>
      </items>
    </pivotField>
    <pivotField showAll="0" defaultSubtotal="0"/>
    <pivotField showAll="0" defaultSubtotal="0"/>
    <pivotField axis="axisPage" showAll="0">
      <items count="3">
        <item x="1"/>
        <item x="0"/>
        <item t="default"/>
      </items>
    </pivotField>
    <pivotField axis="axisPage" showAll="0">
      <items count="83">
        <item x="15"/>
        <item x="41"/>
        <item x="6"/>
        <item x="25"/>
        <item x="64"/>
        <item x="3"/>
        <item x="77"/>
        <item x="24"/>
        <item x="23"/>
        <item x="29"/>
        <item x="17"/>
        <item x="76"/>
        <item m="1" x="80"/>
        <item m="1" x="81"/>
        <item x="5"/>
        <item x="78"/>
        <item x="35"/>
        <item x="42"/>
        <item x="16"/>
        <item x="11"/>
        <item x="43"/>
        <item x="27"/>
        <item x="10"/>
        <item x="7"/>
        <item x="28"/>
        <item x="30"/>
        <item x="72"/>
        <item x="31"/>
        <item x="32"/>
        <item x="4"/>
        <item x="14"/>
        <item x="39"/>
        <item x="22"/>
        <item x="0"/>
        <item x="2"/>
        <item x="8"/>
        <item x="9"/>
        <item x="12"/>
        <item x="13"/>
        <item x="18"/>
        <item x="19"/>
        <item x="20"/>
        <item x="21"/>
        <item x="40"/>
        <item x="44"/>
        <item x="45"/>
        <item x="46"/>
        <item x="47"/>
        <item x="48"/>
        <item x="49"/>
        <item x="50"/>
        <item x="51"/>
        <item x="52"/>
        <item x="53"/>
        <item x="54"/>
        <item x="55"/>
        <item x="56"/>
        <item x="57"/>
        <item x="58"/>
        <item x="38"/>
        <item x="59"/>
        <item x="60"/>
        <item x="61"/>
        <item x="62"/>
        <item x="63"/>
        <item x="65"/>
        <item x="66"/>
        <item x="70"/>
        <item x="79"/>
        <item x="1"/>
        <item x="26"/>
        <item x="33"/>
        <item x="34"/>
        <item x="36"/>
        <item x="37"/>
        <item x="67"/>
        <item x="68"/>
        <item x="69"/>
        <item x="71"/>
        <item x="73"/>
        <item x="74"/>
        <item x="75"/>
        <item t="default"/>
      </items>
    </pivotField>
  </pivotFields>
  <rowFields count="1">
    <field x="2"/>
  </rowFields>
  <rowItems count="44">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6"/>
    </i>
    <i>
      <x v="37"/>
    </i>
    <i>
      <x v="38"/>
    </i>
    <i>
      <x v="39"/>
    </i>
    <i>
      <x v="40"/>
    </i>
    <i>
      <x v="41"/>
    </i>
    <i>
      <x v="42"/>
    </i>
    <i>
      <x v="44"/>
    </i>
    <i t="grand">
      <x/>
    </i>
  </rowItems>
  <colItems count="1">
    <i/>
  </colItems>
  <pageFields count="2">
    <pageField fld="5" item="1" hier="-1"/>
    <pageField fld="6" item="33" hier="-1"/>
  </pageFields>
  <dataFields count="1">
    <dataField name="Anzahl von Transaktione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eilprojekte" displayName="Teilprojekte" ref="E1:H13" totalsRowShown="0">
  <autoFilter ref="E1:H13"/>
  <tableColumns count="4">
    <tableColumn id="1" name="Teilprojekte"/>
    <tableColumn id="2" name="Kürzel"/>
    <tableColumn id="3" name="Anfangszeile" dataDxfId="39">
      <calculatedColumnFormula>IFERROR(MATCH(Teilprojekte[[#This Row],[Kürzel]],BTT[Verantwortliches TP
(automatisch)],0)+2,"")</calculatedColumnFormula>
    </tableColumn>
    <tableColumn id="4" name="Endzeile" dataDxfId="38">
      <calculatedColumnFormula>IFERROR(LOOKUP(2,1/(BTT[Verantwortliches TP
(automatisch)]=Teilprojekte[[#This Row],[Kürzel]]),ROW($2:$9999))+1,"")</calculatedColumnFormula>
    </tableColumn>
  </tableColumns>
  <tableStyleInfo name="TableStyleLight9" showFirstColumn="0" showLastColumn="0" showRowStripes="1" showColumnStripes="0"/>
</table>
</file>

<file path=xl/tables/table10.xml><?xml version="1.0" encoding="utf-8"?>
<table xmlns="http://schemas.openxmlformats.org/spreadsheetml/2006/main" id="9" name="Prioritäten" displayName="Prioritäten" ref="E1:E4" totalsRowShown="0">
  <autoFilter ref="E1:E4"/>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0" name="Vorhanden?" displayName="Vorhanden?" ref="G1:G3" totalsRowShown="0">
  <autoFilter ref="G1:G3"/>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1" name="Outputs" displayName="Outputs" ref="I1:I6" totalsRowShown="0">
  <autoFilter ref="I1:I6"/>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2" name="Interfaces" displayName="Interfaces" ref="K1:K7" totalsRowShown="0">
  <autoFilter ref="K1:K7"/>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3" name="BTT" displayName="BTT" ref="A2:AT493" totalsRowShown="0" headerRowDxfId="27">
  <autoFilter ref="A2:AT493">
    <filterColumn colId="5">
      <filters blank="1"/>
    </filterColumn>
  </autoFilter>
  <sortState ref="A129:AT477">
    <sortCondition ref="AF2:AF493"/>
  </sortState>
  <tableColumns count="46">
    <tableColumn id="1" name="Lfd Nr._x000a_(automatisch)" dataDxfId="26">
      <calculatedColumnFormula>IFERROR(IF(BTT[[#This Row],[Lfd Nr. 
(aus konsolidierter Datei)]]&lt;&gt;"",BTT[[#This Row],[Lfd Nr. 
(aus konsolidierter Datei)]],VLOOKUP(aktives_Teilprojekt,Teilprojekte[[Teilprojekte]:[Kürzel]],2,FALSE)&amp;ROW(BTT[[#This Row],[Lfd Nr.
(automatisch)]])-2),"")</calculatedColumnFormula>
    </tableColumn>
    <tableColumn id="3" name="Hauptprozess_x000a_(Pflichtauswahl)" dataDxfId="25"/>
    <tableColumn id="4" name="Subprozess_x000a_(optionale Auswahl)" dataDxfId="24"/>
    <tableColumn id="5" name="Prozessschritt / Funktionsname (Freitext - Pflicht)"/>
    <tableColumn id="6" name="Verantwortliches TP_x000a_(automatisch)" dataDxfId="23">
      <calculatedColumnFormula>IFERROR(IF(NOT(BTT[[#This Row],[Manuelle Änderung des Verantwortliches TP
(Auswahl - bei Bedarf)]]=""),BTT[[#This Row],[Manuelle Änderung des Verantwortliches TP
(Auswahl - bei Bedarf)]],VLOOKUP(BTT[[#This Row],[Hauptprozess
(Pflichtauswahl)]],Hauptprozesse[],3,FALSE)),"")</calculatedColumnFormula>
    </tableColumn>
    <tableColumn id="38" name="Manuelle Änderung des Verantwortliches TP_x000a_(Auswahl - bei Bedarf)"/>
    <tableColumn id="39" name="Info zu OEen_x000a_(Freitext - bei Bedarf)"/>
    <tableColumn id="7" name="SAP-Modul_x000a_(Pflichtauswahl)" dataDxfId="22"/>
    <tableColumn id="8" name="Verwendete Transaktion (Pflichtauswahl)"/>
    <tableColumn id="35" name="Transaktions-name (automatisch)" dataDxfId="21">
      <calculatedColumnFormula>IFERROR(VLOOKUP(BTT[[#This Row],[Verwendete Transaktion (Pflichtauswahl)]],Transaktionen[[Transaktionen]:[Langtext]],2,FALSE),"")</calculatedColumnFormula>
    </tableColumn>
    <tableColumn id="9" name="Zugehörige Transaktionen (Freitext - optional)"/>
    <tableColumn id="10" name="Verwendete _x000a_Fiori App (Freitext - optional)"/>
    <tableColumn id="11" name="Z-Entwicklung zur Transaktion_x000a_(Freitext - optional)"/>
    <tableColumn id="12" name="Verwendetes Addon_x000a_(Freitext - optional)"/>
    <tableColumn id="13" name="Digital signiert_x000a_(Pflichtauswahl)"/>
    <tableColumn id="14" name="Verwendeter Workflow_x000a_(Freitext falls relevant)"/>
    <tableColumn id="15" name="Verwendete Business Function_x000a_(Freitext falls relevant)"/>
    <tableColumn id="16" name="Verwendete Schnittstelle_x000a_(optionale Auswahl)"/>
    <tableColumn id="45" name="Weitere Schnittstellen (Freitext - optional)"/>
    <tableColumn id="17" name="Art des Outputs_x000a_(Pflichtauswahl)"/>
    <tableColumn id="24" name="Verwendetes Formular_x000a_(Auswahl falls relevant)"/>
    <tableColumn id="43" name="technischer Formularname (automatisch)" dataDxfId="20">
      <calculatedColumnFormula>IFERROR(VLOOKUP(BTT[[#This Row],[Verwendetes Formular
(Auswahl falls relevant)]],Formulare[[Formularbezeichnung]:[Formularname (technisch)]],2,FALSE),"")</calculatedColumnFormula>
    </tableColumn>
    <tableColumn id="18" name="Verwendetes anderes_x000a_Outputmedium _x000a_(Freitext falls relevant)"/>
    <tableColumn id="19" name="Org Management Relevanz_x000a_(Pflichtauswahl)"/>
    <tableColumn id="21" name="Anmerkungen_x000a_(Freitext - optional)" dataDxfId="19"/>
    <tableColumn id="22" name="Priorität_x000a_(Pflichtauswahl)"/>
    <tableColumn id="36" name="Wechsel nach Standard _x000a_(Auswahl falls relevant)"/>
    <tableColumn id="25" name="Änderungen in S/4HANA?_x000a_(Auswahl falls relevant)"/>
    <tableColumn id="26" name="Ermittelte SAP Best Practices / Scope Item_x000a_(Freitext - optional)"/>
    <tableColumn id="27" name="SOLL User Interface_x000a_(Pflichtauswahl)"/>
    <tableColumn id="28" name="Neue Transaktion_x000a_(Freitext falls relevant)"/>
    <tableColumn id="29" name="(Neue) Fiori App_x000a_(Freitext falls relevant)"/>
    <tableColumn id="30" name="Re-Factoring der Eigenentwicklung_x000a_(Auswahl falls relevant)"/>
    <tableColumn id="31" name="Schnittstelle S/4 fähig? (Auswahl falls relevant)"/>
    <tableColumn id="32" name="Grobkonzept relevant?_x000a_(Pflichtauswahl)"/>
    <tableColumn id="34" name="Feinkonzept relevant?_x000a_(Pflichtauswahl)"/>
    <tableColumn id="2" name="Zuordnung Subprozess (Subprozess gehört zu anderem Hauptprozess)" dataDxfId="18">
      <calculatedColumnFormula>IF(BTT[[#This Row],[Subprozess
(optionale Auswahl)]]="","okay",IF(VLOOKUP(BTT[[#This Row],[Subprozess
(optionale Auswahl)]],BPML[[Subprozess]:[Zugeordneter Hauptprozess]],3,FALSE)=BTT[[#This Row],[Hauptprozess
(Pflichtauswahl)]],"okay","falscher Subprozess"))</calculatedColumnFormula>
    </tableColumn>
    <tableColumn id="33" name="Zuordnung Hauptprozess_x000a_(Hauptprozess gehört zu anderem TP)">
      <calculatedColumnFormula>IF(aktives_Teilprojekt="Master","",IF(BTT[[#This Row],[Verantwortliches TP
(automatisch)]]=VLOOKUP(aktives_Teilprojekt,Teilprojekte[[Teilprojekte]:[Kürzel]],2,FALSE),"okay","Hauptprozess anderes TP"))</calculatedColumnFormula>
    </tableColumn>
    <tableColumn id="37" name="Pflichtfeld nicht gefüllt_x000a_(in der Phase Discover)" dataDxfId="17">
      <calculatedColumnFormula>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calculatedColumnFormula>
    </tableColumn>
    <tableColumn id="23" name="Pflichtfeld nicht gefüllt_x000a_(in der Phase Prepare)" dataDxfId="16">
      <calculatedColumnFormula>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calculatedColumnFormula>
    </tableColumn>
    <tableColumn id="40" name="Modul anders _x000a_(als in Reiter Transaktionen)" dataDxfId="15">
      <calculatedColumnFormula>IFERROR(IF(BTT[[#This Row],[SAP-Modul
(Pflichtauswahl)]]&lt;&gt;VLOOKUP(BTT[[#This Row],[Verwendete Transaktion (Pflichtauswahl)]],Transaktionen[[Transaktionen]:[Modul]],3,FALSE),"Modul anders","okay"),"")</calculatedColumnFormula>
    </tableColumn>
    <tableColumn id="41" name="Modul anders _x000a_(als in anderen Zeilen)" dataDxfId="14">
      <calculatedColumnFormula>IFERROR(IF(COUNTIFS(BTT[Verwendete Transaktion (Pflichtauswahl)],BTT[[#This Row],[Verwendete Transaktion (Pflichtauswahl)]],BTT[SAP-Modul
(Pflichtauswahl)],"&lt;&gt;"&amp;BTT[[#This Row],[SAP-Modul
(Pflichtauswahl)]])&gt;0,"Modul anders","okay"),"")</calculatedColumnFormula>
    </tableColumn>
    <tableColumn id="42" name="Transaktion mehrfach _x000a_(in verschiedenen TP)" dataDxfId="13">
      <calculatedColumnFormula>IFERROR(IF(COUNTIFS(BTT[Verwendete Transaktion (Pflichtauswahl)],BTT[[#This Row],[Verwendete Transaktion (Pflichtauswahl)]],BTT[Verantwortliches TP
(automatisch)],"&lt;&gt;"&amp;BTT[[#This Row],[Verantwortliches TP
(automatisch)]])&gt;0,"Transaktion mehrfach","okay"),"")</calculatedColumnFormula>
    </tableColumn>
    <tableColumn id="20" name="Transaktion mehrfach _x000a_(eingetragen durch anderes TP)" dataDxfId="12">
      <calculatedColumnFormula>IFERROR(IF(COUNTIFS(BTT[Verwendete Transaktion (Pflichtauswahl)],BTT[[#This Row],[Verwendete Transaktion (Pflichtauswahl)]],BTT[Verantwortliches TP
(automatisch)],"&lt;&gt;"&amp;VLOOKUP(aktives_Teilprojekt,Teilprojekte[[Teilprojekte]:[Kürzel]],2,FALSE))&gt;0,"Transaktion mehrfach","okay"),"")</calculatedColumnFormula>
    </tableColumn>
    <tableColumn id="44" name="Lfd Nr. _x000a_(aus konsolidierter Datei)" dataDxfId="11"/>
    <tableColumn id="46" name="Infozeile_x000a_(wird in anderem TP gepflegt)" dataDxfId="10"/>
  </tableColumns>
  <tableStyleInfo name="TableStyleLight12" showFirstColumn="0" showLastColumn="0" showRowStripes="1" showColumnStripes="0"/>
</table>
</file>

<file path=xl/tables/table3.xml><?xml version="1.0" encoding="utf-8"?>
<table xmlns="http://schemas.openxmlformats.org/spreadsheetml/2006/main" id="1" name="Hauptprozesse" displayName="Hauptprozesse" ref="A1:D84" totalsRowShown="0">
  <autoFilter ref="A1:D84">
    <filterColumn colId="2">
      <filters>
        <filter val="BLQ"/>
      </filters>
    </filterColumn>
  </autoFilter>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totalsRowShown="0">
  <autoFilter ref="F1:J10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2" name="Transaktionen" displayName="Transaktionen" ref="A1:G4278" totalsRowShown="0">
  <autoFilter ref="A1:G4278">
    <filterColumn colId="0">
      <filters>
        <filter val="/PBS/MSC3N"/>
        <filter val="MMSC"/>
        <filter val="MSC3N"/>
      </filters>
    </filterColumn>
  </autoFilter>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calculatedColumnFormula>IF(ISERROR(VLOOKUP(Transaktionen[[#This Row],[Transaktionen]],BTT[Verwendete Transaktion (Pflichtauswahl)],1,FALSE)),"nein","ja")</calculatedColumnFormula>
    </tableColumn>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totalsRowShown="0">
  <autoFilter ref="A1:C201">
    <filterColumn colId="1">
      <filters>
        <filter val="ZBWB_WASCHEIN"/>
        <filter val="ZBWB_WERKBEGLEIT"/>
        <filter val="ZBWB_WERKSTATT"/>
        <filter val="ZBWB_WERKWARTUNG"/>
        <filter val="ZBWB_WESCHEIN"/>
      </filters>
    </filterColumn>
  </autoFilter>
  <tableColumns count="3">
    <tableColumn id="1" name="Formularbezeichnung"/>
    <tableColumn id="2" name="Formularname (technisch)"/>
    <tableColumn id="3" name="verwendet in BTT" dataDxfId="4">
      <calculatedColumnFormula>IF(ISERROR(VLOOKUP(Formulare[[#This Row],[Formularbezeichnung]],BTT[Verwendetes Formular
(Auswahl falls relevant)],1,FALSE)),"nein","ja")</calculatedColumnFormula>
    </tableColumn>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totalsRowShown="0">
  <autoFilter ref="A1:F141"/>
  <sortState ref="A2:F176">
    <sortCondition descending="1" ref="E1:E176"/>
  </sortState>
  <tableColumns count="6">
    <tableColumn id="1" name="Sender"/>
    <tableColumn id="2" name="Namespace"/>
    <tableColumn id="3" name="SenderServiceInterface"/>
    <tableColumn id="4" name="Receiver"/>
    <tableColumn id="5" name="Wo ist Mandant 100" dataDxfId="3">
      <calculatedColumnFormula>IF(Schnittstellen_technisch[[#This Row],[Sender]]="SP1CLNT100","Sender",IF(Schnittstellen_technisch[[#This Row],[Receiver]]="SP1CLNT100","Receiver","nicht Mandant 100"))</calculatedColumnFormula>
    </tableColumn>
    <tableColumn id="6" name="erzeugter Name" dataDxfId="2">
      <calculatedColumnFormula>IF(Schnittstellen_technisch[[#This Row],[Wo ist Mandant 100]]="nicht Mandant 100","",IF(Schnittstellen_technisch[[#This Row],[Wo ist Mandant 100]]="Receiver",Schnittstellen_technisch[[#This Row],[Sender]],Schnittstellen_technisch[[#This Row],[Receiver]]))</calculatedColumnFormula>
    </tableColumn>
  </tableColumns>
  <tableStyleInfo name="TableStyleLight9" showFirstColumn="0" showLastColumn="0" showRowStripes="1" showColumnStripes="0"/>
</table>
</file>

<file path=xl/tables/table8.xml><?xml version="1.0" encoding="utf-8"?>
<table xmlns="http://schemas.openxmlformats.org/spreadsheetml/2006/main" id="13" name="Schnittstelle_Klarname" displayName="Schnittstelle_Klarname" ref="H1:J112" totalsRowShown="0">
  <autoFilter ref="H1:J112"/>
  <sortState ref="H2:J107">
    <sortCondition ref="H1:H107"/>
  </sortState>
  <tableColumns count="3">
    <tableColumn id="1" name="Schnittstelle"/>
    <tableColumn id="3" name="Beschreibung System"/>
    <tableColumn id="2" name="verwendet in BTT" dataDxfId="1">
      <calculatedColumnFormula>IF(ISERROR(VLOOKUP(Schnittstelle_Klarname[[#This Row],[Schnittstelle]],BTT[Verwendete Schnittstelle
(optionale Auswahl)],1,FALSE)),"nein","ja")</calculatedColumnFormula>
    </tableColumn>
  </tableColumns>
  <tableStyleInfo name="TableStyleLight9" showFirstColumn="0" showLastColumn="0" showRowStripes="1" showColumnStripes="0"/>
</table>
</file>

<file path=xl/tables/table9.xml><?xml version="1.0" encoding="utf-8"?>
<table xmlns="http://schemas.openxmlformats.org/spreadsheetml/2006/main" id="8" name="Module" displayName="Module" ref="A1:C51" totalsRowShown="0">
  <autoFilter ref="A1:C51"/>
  <sortState ref="A2:C47">
    <sortCondition ref="A1:A47"/>
  </sortState>
  <tableColumns count="3">
    <tableColumn id="1" name="Module"/>
    <tableColumn id="2" name="Bezeichnung"/>
    <tableColumn id="3" name="Modul in Transaktionen" dataDxfId="0">
      <calculatedColumnFormula>IF(ISERROR(VLOOKUP(Module[[#This Row],[Module]],Transaktionen[Modul],1,FALSE)),"nein","ja")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7.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13"/>
  <sheetViews>
    <sheetView zoomScaleNormal="100" workbookViewId="0">
      <selection activeCell="H4" sqref="H4"/>
    </sheetView>
  </sheetViews>
  <sheetFormatPr baseColWidth="10" defaultRowHeight="15" x14ac:dyDescent="0.25"/>
  <cols>
    <col min="1" max="1" width="44.85546875" bestFit="1" customWidth="1"/>
    <col min="5" max="5" width="14.85546875" bestFit="1" customWidth="1"/>
    <col min="6" max="6" width="11.42578125" bestFit="1" customWidth="1"/>
  </cols>
  <sheetData>
    <row r="1" spans="1:8" x14ac:dyDescent="0.25">
      <c r="A1" s="18" t="s">
        <v>5859</v>
      </c>
      <c r="B1" s="19"/>
      <c r="E1" t="s">
        <v>5855</v>
      </c>
      <c r="F1" t="s">
        <v>5856</v>
      </c>
      <c r="G1" t="s">
        <v>5866</v>
      </c>
      <c r="H1" t="s">
        <v>5867</v>
      </c>
    </row>
    <row r="2" spans="1:8" x14ac:dyDescent="0.25">
      <c r="A2" s="20"/>
      <c r="B2" s="21"/>
      <c r="E2" t="s">
        <v>5857</v>
      </c>
      <c r="F2" t="s">
        <v>3</v>
      </c>
      <c r="G2" t="str">
        <f>IFERROR(MATCH(Teilprojekte[[#This Row],[Kürzel]],BTT[Verantwortliches TP
(automatisch)],0)+2,"")</f>
        <v/>
      </c>
      <c r="H2" t="str">
        <f>IFERROR(LOOKUP(2,1/(BTT[Verantwortliches TP
(automatisch)]=Teilprojekte[[#This Row],[Kürzel]]),ROW($2:$9999))+1,"")</f>
        <v/>
      </c>
    </row>
    <row r="3" spans="1:8" ht="23.25" x14ac:dyDescent="0.35">
      <c r="A3" s="16" t="s">
        <v>5864</v>
      </c>
      <c r="B3" s="17"/>
      <c r="E3" t="s">
        <v>5858</v>
      </c>
      <c r="F3" t="s">
        <v>4</v>
      </c>
      <c r="G3" t="str">
        <f>IFERROR(MATCH(Teilprojekte[[#This Row],[Kürzel]],BTT[Verantwortliches TP
(automatisch)],0)+2,"")</f>
        <v/>
      </c>
      <c r="H3" t="str">
        <f>IFERROR(LOOKUP(2,1/(BTT[Verantwortliches TP
(automatisch)]=Teilprojekte[[#This Row],[Kürzel]]),ROW($2:$9999))+1,"")</f>
        <v/>
      </c>
    </row>
    <row r="4" spans="1:8" x14ac:dyDescent="0.25">
      <c r="A4" s="5" t="s">
        <v>6021</v>
      </c>
      <c r="B4" s="6">
        <f>IF(aktives_Teilprojekt="Master",COUNTA(BTT[Verantwortliches TP
(automatisch)]),COUNTIF(BTT[Verantwortliches TP
(automatisch)],VLOOKUP(aktives_Teilprojekt,Teilprojekte[[Teilprojekte]:[Kürzel]],2,FALSE)))</f>
        <v>489</v>
      </c>
      <c r="E4" t="s">
        <v>5859</v>
      </c>
      <c r="F4" t="s">
        <v>5</v>
      </c>
      <c r="G4">
        <f>IFERROR(MATCH(Teilprojekte[[#This Row],[Kürzel]],BTT[Verantwortliches TP
(automatisch)],0)+2,"")</f>
        <v>3</v>
      </c>
      <c r="H4">
        <f>IFERROR(LOOKUP(2,1/(BTT[Verantwortliches TP
(automatisch)]=Teilprojekte[[#This Row],[Kürzel]]),ROW($2:$9999))+1,"")</f>
        <v>493</v>
      </c>
    </row>
    <row r="5" spans="1:8" x14ac:dyDescent="0.25">
      <c r="A5" s="5" t="s">
        <v>6078</v>
      </c>
      <c r="B5" s="6">
        <f>COUNTIF(BTT[Pflichtfeld nicht gefüllt
(in der Phase Discover)],"leeres Pflichtfeld")</f>
        <v>429</v>
      </c>
      <c r="E5" t="s">
        <v>5860</v>
      </c>
      <c r="F5" t="s">
        <v>62</v>
      </c>
      <c r="G5" t="str">
        <f>IFERROR(MATCH(Teilprojekte[[#This Row],[Kürzel]],BTT[Verantwortliches TP
(automatisch)],0)+2,"")</f>
        <v/>
      </c>
      <c r="H5" t="str">
        <f>IFERROR(LOOKUP(2,1/(BTT[Verantwortliches TP
(automatisch)]=Teilprojekte[[#This Row],[Kürzel]]),ROW($2:$9999))+1,"")</f>
        <v/>
      </c>
    </row>
    <row r="6" spans="1:8" x14ac:dyDescent="0.25">
      <c r="A6" s="5" t="s">
        <v>5865</v>
      </c>
      <c r="B6" s="6">
        <f>COUNTIF(BTT[Zuordnung Subprozess (Subprozess gehört zu anderem Hauptprozess)],falscher_Subprozess)</f>
        <v>1</v>
      </c>
      <c r="E6" t="s">
        <v>5861</v>
      </c>
      <c r="F6" t="s">
        <v>63</v>
      </c>
      <c r="G6" t="str">
        <f>IFERROR(MATCH(Teilprojekte[[#This Row],[Kürzel]],BTT[Verantwortliches TP
(automatisch)],0)+2,"")</f>
        <v/>
      </c>
      <c r="H6" t="str">
        <f>IFERROR(LOOKUP(2,1/(BTT[Verantwortliches TP
(automatisch)]=Teilprojekte[[#This Row],[Kürzel]]),ROW($2:$9999))+1,"")</f>
        <v/>
      </c>
    </row>
    <row r="7" spans="1:8" x14ac:dyDescent="0.25">
      <c r="A7" s="5" t="s">
        <v>5868</v>
      </c>
      <c r="B7" s="6">
        <f>COUNTIF(BTT[Zuordnung Hauptprozess
(Hauptprozess gehört zu anderem TP)],anderes_TP)</f>
        <v>2</v>
      </c>
      <c r="E7" t="s">
        <v>34</v>
      </c>
      <c r="F7" t="s">
        <v>34</v>
      </c>
      <c r="G7" t="str">
        <f>IFERROR(MATCH(Teilprojekte[[#This Row],[Kürzel]],BTT[Verantwortliches TP
(automatisch)],0)+2,"")</f>
        <v/>
      </c>
      <c r="H7" t="str">
        <f>IFERROR(LOOKUP(2,1/(BTT[Verantwortliches TP
(automatisch)]=Teilprojekte[[#This Row],[Kürzel]]),ROW($2:$9999))+1,"")</f>
        <v/>
      </c>
    </row>
    <row r="8" spans="1:8" x14ac:dyDescent="0.25">
      <c r="A8" s="5" t="s">
        <v>8529</v>
      </c>
      <c r="B8" s="6">
        <f>COUNTIF(BTT[Modul anders 
(als in Reiter Transaktionen)],"Modul anders")</f>
        <v>62</v>
      </c>
      <c r="E8" t="s">
        <v>5862</v>
      </c>
      <c r="F8" t="s">
        <v>5862</v>
      </c>
      <c r="G8" t="str">
        <f>IFERROR(MATCH(Teilprojekte[[#This Row],[Kürzel]],BTT[Verantwortliches TP
(automatisch)],0)+2,"")</f>
        <v/>
      </c>
      <c r="H8" t="str">
        <f>IFERROR(LOOKUP(2,1/(BTT[Verantwortliches TP
(automatisch)]=Teilprojekte[[#This Row],[Kürzel]]),ROW($2:$9999))+1,"")</f>
        <v/>
      </c>
    </row>
    <row r="9" spans="1:8" x14ac:dyDescent="0.25">
      <c r="A9" s="5" t="s">
        <v>8530</v>
      </c>
      <c r="B9" s="6">
        <f>COUNTIF(BTT[Modul anders 
(als in anderen Zeilen)],"Modul anders")</f>
        <v>0</v>
      </c>
      <c r="E9" t="s">
        <v>59</v>
      </c>
      <c r="F9" t="s">
        <v>59</v>
      </c>
      <c r="G9" t="str">
        <f>IFERROR(MATCH(Teilprojekte[[#This Row],[Kürzel]],BTT[Verantwortliches TP
(automatisch)],0)+2,"")</f>
        <v/>
      </c>
      <c r="H9" t="str">
        <f>IFERROR(LOOKUP(2,1/(BTT[Verantwortliches TP
(automatisch)]=Teilprojekte[[#This Row],[Kürzel]]),ROW($2:$9999))+1,"")</f>
        <v/>
      </c>
    </row>
    <row r="10" spans="1:8" x14ac:dyDescent="0.25">
      <c r="A10" s="5" t="s">
        <v>8535</v>
      </c>
      <c r="B10" s="6">
        <f>COUNTIF(BTT[Transaktion mehrfach 
(in verschiedenen TP)],"Transaktion mehrfach")</f>
        <v>0</v>
      </c>
      <c r="E10" t="s">
        <v>61</v>
      </c>
      <c r="F10" t="s">
        <v>61</v>
      </c>
      <c r="G10" t="str">
        <f>IFERROR(MATCH(Teilprojekte[[#This Row],[Kürzel]],BTT[Verantwortliches TP
(automatisch)],0)+2,"")</f>
        <v/>
      </c>
      <c r="H10" t="str">
        <f>IFERROR(LOOKUP(2,1/(BTT[Verantwortliches TP
(automatisch)]=Teilprojekte[[#This Row],[Kürzel]]),ROW($2:$9999))+1,"")</f>
        <v/>
      </c>
    </row>
    <row r="11" spans="1:8" x14ac:dyDescent="0.25">
      <c r="A11" s="5" t="s">
        <v>8536</v>
      </c>
      <c r="B11" s="6">
        <f>COUNTIF(BTT[Transaktion mehrfach 
(eingetragen durch anderes TP)],"Transaktion mehrfach")</f>
        <v>2</v>
      </c>
      <c r="E11" t="s">
        <v>5854</v>
      </c>
      <c r="F11" t="s">
        <v>5854</v>
      </c>
      <c r="G11" t="str">
        <f>IFERROR(MATCH(Teilprojekte[[#This Row],[Kürzel]],BTT[Verantwortliches TP
(automatisch)],0)+2,"")</f>
        <v/>
      </c>
      <c r="H11" t="str">
        <f>IFERROR(LOOKUP(2,1/(BTT[Verantwortliches TP
(automatisch)]=Teilprojekte[[#This Row],[Kürzel]]),ROW($2:$9999))+1,"")</f>
        <v/>
      </c>
    </row>
    <row r="12" spans="1:8" x14ac:dyDescent="0.25">
      <c r="A12" s="9" t="s">
        <v>6079</v>
      </c>
      <c r="B12" s="7">
        <f>COUNTIF(BTT[Pflichtfeld nicht gefüllt
(in der Phase Prepare)],"leeres Pflichtfeld")</f>
        <v>168</v>
      </c>
      <c r="E12" t="s">
        <v>60</v>
      </c>
      <c r="F12" t="s">
        <v>60</v>
      </c>
      <c r="G12">
        <f>IFERROR(MATCH(Teilprojekte[[#This Row],[Kürzel]],BTT[Verantwortliches TP
(automatisch)],0)+2,"")</f>
        <v>427</v>
      </c>
      <c r="H12">
        <f>IFERROR(LOOKUP(2,1/(BTT[Verantwortliches TP
(automatisch)]=Teilprojekte[[#This Row],[Kürzel]]),ROW($2:$9999))+1,"")</f>
        <v>441</v>
      </c>
    </row>
    <row r="13" spans="1:8" x14ac:dyDescent="0.25">
      <c r="E13" t="s">
        <v>9544</v>
      </c>
      <c r="F13" t="s">
        <v>9544</v>
      </c>
      <c r="G13" s="10" t="str">
        <f>IFERROR(MATCH(Teilprojekte[[#This Row],[Kürzel]],BTT[Verantwortliches TP
(automatisch)],0)+2,"")</f>
        <v/>
      </c>
      <c r="H13" s="10" t="str">
        <f>IFERROR(LOOKUP(2,1/(BTT[Verantwortliches TP
(automatisch)]=Teilprojekte[[#This Row],[Kürzel]]),ROW($2:$9999))+1,"")</f>
        <v/>
      </c>
    </row>
  </sheetData>
  <mergeCells count="2">
    <mergeCell ref="A3:B3"/>
    <mergeCell ref="A1:B2"/>
  </mergeCells>
  <dataValidations count="1">
    <dataValidation type="list" allowBlank="1" showInputMessage="1" showErrorMessage="1" sqref="A1">
      <formula1>Teilprojekt_lang</formula1>
    </dataValidation>
  </dataValidations>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AT493"/>
  <sheetViews>
    <sheetView zoomScale="85" zoomScaleNormal="85" workbookViewId="0">
      <pane xSplit="4" ySplit="2" topLeftCell="T439" activePane="bottomRight" state="frozen"/>
      <selection pane="topRight" activeCell="E1" sqref="E1"/>
      <selection pane="bottomLeft" activeCell="A3" sqref="A3"/>
      <selection pane="bottomRight" activeCell="V124" sqref="V124"/>
    </sheetView>
  </sheetViews>
  <sheetFormatPr baseColWidth="10" defaultRowHeight="15" x14ac:dyDescent="0.25"/>
  <cols>
    <col min="1" max="1" width="10.42578125" customWidth="1"/>
    <col min="2" max="2" width="43.42578125" bestFit="1" customWidth="1"/>
    <col min="3" max="3" width="16.42578125" bestFit="1" customWidth="1"/>
    <col min="4" max="4" width="66.7109375" bestFit="1" customWidth="1"/>
    <col min="6" max="6" width="20.85546875" customWidth="1"/>
    <col min="7" max="7" width="13.5703125" bestFit="1" customWidth="1"/>
    <col min="8" max="8" width="12.42578125" bestFit="1" customWidth="1"/>
    <col min="9" max="9" width="15.140625" bestFit="1" customWidth="1"/>
    <col min="10" max="10" width="40" bestFit="1" customWidth="1"/>
    <col min="11" max="11" width="14.85546875" customWidth="1"/>
    <col min="12" max="12" width="14.42578125" customWidth="1"/>
    <col min="13" max="13" width="14.85546875" customWidth="1"/>
    <col min="14" max="14" width="15.42578125" customWidth="1"/>
    <col min="15" max="15" width="12.85546875" customWidth="1"/>
    <col min="16" max="16" width="16.85546875" customWidth="1"/>
    <col min="17" max="17" width="16.42578125" customWidth="1"/>
    <col min="18" max="18" width="24.42578125" bestFit="1" customWidth="1"/>
    <col min="19" max="19" width="24.42578125" customWidth="1"/>
    <col min="20" max="20" width="17.42578125" customWidth="1"/>
    <col min="21" max="21" width="18.85546875" bestFit="1" customWidth="1"/>
    <col min="22" max="22" width="18.85546875" customWidth="1"/>
    <col min="23" max="23" width="21.140625" customWidth="1"/>
    <col min="24" max="24" width="15.5703125" customWidth="1"/>
    <col min="25" max="25" width="24" customWidth="1"/>
    <col min="26" max="26" width="13" bestFit="1" customWidth="1"/>
    <col min="27" max="27" width="17.85546875" customWidth="1"/>
    <col min="28" max="28" width="18.140625" customWidth="1"/>
    <col min="29" max="29" width="20" customWidth="1"/>
    <col min="30" max="30" width="13.5703125" customWidth="1"/>
    <col min="31" max="32" width="15.42578125" customWidth="1"/>
    <col min="33" max="33" width="17.85546875" customWidth="1"/>
    <col min="34" max="34" width="16" customWidth="1"/>
    <col min="35" max="35" width="15" customWidth="1"/>
    <col min="36" max="36" width="12.85546875" customWidth="1"/>
    <col min="37" max="37" width="20.42578125" customWidth="1"/>
    <col min="38" max="38" width="22.140625" bestFit="1" customWidth="1"/>
    <col min="39" max="39" width="17.42578125" customWidth="1"/>
    <col min="40" max="40" width="16.5703125" customWidth="1"/>
    <col min="41" max="42" width="14.140625" customWidth="1"/>
    <col min="43" max="43" width="17.42578125" bestFit="1" customWidth="1"/>
    <col min="44" max="44" width="21.85546875" customWidth="1"/>
    <col min="45" max="45" width="14.5703125" customWidth="1"/>
    <col min="46" max="46" width="12.85546875" customWidth="1"/>
  </cols>
  <sheetData>
    <row r="1" spans="1:46" ht="23.25" x14ac:dyDescent="0.35">
      <c r="A1" s="22" t="str">
        <f>"Business Transformation Tracker: "&amp;aktives_Teilprojekt</f>
        <v>Business Transformation Tracker: Beschaffung</v>
      </c>
      <c r="B1" s="22"/>
      <c r="C1" s="22"/>
      <c r="D1" s="22"/>
      <c r="E1" s="22" t="s">
        <v>10</v>
      </c>
      <c r="F1" s="22"/>
      <c r="G1" s="22"/>
      <c r="H1" s="22"/>
      <c r="I1" s="22"/>
      <c r="J1" s="22"/>
      <c r="K1" s="22"/>
      <c r="L1" s="22"/>
      <c r="M1" s="22"/>
      <c r="N1" s="22"/>
      <c r="O1" s="22"/>
      <c r="P1" s="22"/>
      <c r="Q1" s="22"/>
      <c r="R1" s="22"/>
      <c r="S1" s="22"/>
      <c r="T1" s="22"/>
      <c r="U1" s="22"/>
      <c r="V1" s="22"/>
      <c r="W1" s="22"/>
      <c r="X1" s="22"/>
      <c r="Y1" s="22"/>
      <c r="Z1" s="22"/>
      <c r="AA1" s="8"/>
      <c r="AB1" s="23" t="s">
        <v>5863</v>
      </c>
      <c r="AC1" s="24"/>
      <c r="AD1" s="24"/>
      <c r="AE1" s="24"/>
      <c r="AF1" s="24"/>
      <c r="AG1" s="24"/>
      <c r="AH1" s="24"/>
      <c r="AI1" s="24"/>
      <c r="AJ1" s="24"/>
      <c r="AK1" s="25" t="s">
        <v>5864</v>
      </c>
      <c r="AL1" s="25"/>
      <c r="AM1" s="25"/>
      <c r="AN1" s="25"/>
      <c r="AO1" s="25"/>
      <c r="AP1" s="25"/>
      <c r="AQ1" s="25"/>
      <c r="AR1" s="25"/>
      <c r="AS1" s="25"/>
      <c r="AT1" s="25"/>
    </row>
    <row r="2" spans="1:46" ht="42.95" customHeight="1" x14ac:dyDescent="0.25">
      <c r="A2" s="3" t="s">
        <v>6027</v>
      </c>
      <c r="B2" s="3" t="s">
        <v>6024</v>
      </c>
      <c r="C2" s="3" t="s">
        <v>6025</v>
      </c>
      <c r="D2" s="3" t="s">
        <v>6030</v>
      </c>
      <c r="E2" s="3" t="s">
        <v>6026</v>
      </c>
      <c r="F2" s="3" t="s">
        <v>8520</v>
      </c>
      <c r="G2" s="3" t="s">
        <v>8519</v>
      </c>
      <c r="H2" s="3" t="s">
        <v>6028</v>
      </c>
      <c r="I2" s="3" t="s">
        <v>6029</v>
      </c>
      <c r="J2" s="3" t="s">
        <v>6319</v>
      </c>
      <c r="K2" s="3" t="s">
        <v>6034</v>
      </c>
      <c r="L2" s="3" t="s">
        <v>6031</v>
      </c>
      <c r="M2" s="3" t="s">
        <v>6032</v>
      </c>
      <c r="N2" s="3" t="s">
        <v>6033</v>
      </c>
      <c r="O2" s="3" t="s">
        <v>6056</v>
      </c>
      <c r="P2" s="3" t="s">
        <v>8531</v>
      </c>
      <c r="Q2" s="3" t="s">
        <v>8532</v>
      </c>
      <c r="R2" s="3" t="s">
        <v>6075</v>
      </c>
      <c r="S2" s="3" t="s">
        <v>8888</v>
      </c>
      <c r="T2" s="3" t="s">
        <v>6054</v>
      </c>
      <c r="U2" s="3" t="s">
        <v>6055</v>
      </c>
      <c r="V2" s="3" t="s">
        <v>8887</v>
      </c>
      <c r="W2" s="3" t="s">
        <v>8517</v>
      </c>
      <c r="X2" s="3" t="s">
        <v>6053</v>
      </c>
      <c r="Y2" s="3" t="s">
        <v>6045</v>
      </c>
      <c r="Z2" s="3" t="s">
        <v>6044</v>
      </c>
      <c r="AA2" s="1" t="s">
        <v>8518</v>
      </c>
      <c r="AB2" s="1" t="s">
        <v>6071</v>
      </c>
      <c r="AC2" s="1" t="s">
        <v>6069</v>
      </c>
      <c r="AD2" s="1" t="s">
        <v>6068</v>
      </c>
      <c r="AE2" s="1" t="s">
        <v>6070</v>
      </c>
      <c r="AF2" s="1" t="s">
        <v>6074</v>
      </c>
      <c r="AG2" s="1" t="s">
        <v>6072</v>
      </c>
      <c r="AH2" s="1" t="s">
        <v>6073</v>
      </c>
      <c r="AI2" s="1" t="s">
        <v>6067</v>
      </c>
      <c r="AJ2" s="1" t="s">
        <v>6066</v>
      </c>
      <c r="AK2" s="2" t="s">
        <v>6076</v>
      </c>
      <c r="AL2" s="2" t="s">
        <v>6077</v>
      </c>
      <c r="AM2" s="2" t="s">
        <v>6080</v>
      </c>
      <c r="AN2" s="2" t="s">
        <v>6081</v>
      </c>
      <c r="AO2" s="2" t="s">
        <v>8526</v>
      </c>
      <c r="AP2" s="2" t="s">
        <v>8527</v>
      </c>
      <c r="AQ2" s="2" t="s">
        <v>8528</v>
      </c>
      <c r="AR2" s="2" t="s">
        <v>8534</v>
      </c>
      <c r="AS2" s="2" t="s">
        <v>9099</v>
      </c>
      <c r="AT2" s="2" t="s">
        <v>9100</v>
      </c>
    </row>
    <row r="3" spans="1:46" ht="30" hidden="1" x14ac:dyDescent="0.25">
      <c r="A3" s="14" t="str">
        <f>IFERROR(IF(BTT[[#This Row],[Lfd Nr. 
(aus konsolidierter Datei)]]&lt;&gt;"",BTT[[#This Row],[Lfd Nr. 
(aus konsolidierter Datei)]],VLOOKUP(aktives_Teilprojekt,Teilprojekte[[Teilprojekte]:[Kürzel]],2,FALSE)&amp;ROW(BTT[[#This Row],[Lfd Nr.
(automatisch)]])-2),"")</f>
        <v>NL272</v>
      </c>
      <c r="B3" s="15" t="s">
        <v>8592</v>
      </c>
      <c r="C3" s="15"/>
      <c r="D3" t="s">
        <v>9598</v>
      </c>
      <c r="E3" s="10" t="str">
        <f>IFERROR(IF(NOT(BTT[[#This Row],[Manuelle Änderung des Verantwortliches TP
(Auswahl - bei Bedarf)]]=""),BTT[[#This Row],[Manuelle Änderung des Verantwortliches TP
(Auswahl - bei Bedarf)]],VLOOKUP(BTT[[#This Row],[Hauptprozess
(Pflichtauswahl)]],Hauptprozesse[],3,FALSE)),"")</f>
        <v>BLQ</v>
      </c>
      <c r="F3" t="s">
        <v>5</v>
      </c>
      <c r="G3" t="s">
        <v>9603</v>
      </c>
      <c r="H3" s="10" t="s">
        <v>8485</v>
      </c>
      <c r="I3" t="s">
        <v>8521</v>
      </c>
      <c r="J3" s="10" t="str">
        <f>IFERROR(VLOOKUP(BTT[[#This Row],[Verwendete Transaktion (Pflichtauswahl)]],Transaktionen[[Transaktionen]:[Langtext]],2,FALSE),"")</f>
        <v>Durchführung in Drittsystem (Non-SAP)</v>
      </c>
      <c r="O3" t="s">
        <v>6052</v>
      </c>
      <c r="V3" s="10" t="str">
        <f>IFERROR(VLOOKUP(BTT[[#This Row],[Verwendetes Formular
(Auswahl falls relevant)]],Formulare[[Formularbezeichnung]:[Formularname (technisch)]],2,FALSE),"")</f>
        <v/>
      </c>
      <c r="Y3" s="4" t="s">
        <v>9607</v>
      </c>
      <c r="AK3" s="10" t="str">
        <f>IF(BTT[[#This Row],[Subprozess
(optionale Auswahl)]]="","okay",IF(VLOOKUP(BTT[[#This Row],[Subprozess
(optionale Auswahl)]],BPML[[Subprozess]:[Zugeordneter Hauptprozess]],3,FALSE)=BTT[[#This Row],[Hauptprozess
(Pflichtauswahl)]],"okay","falscher Subprozess"))</f>
        <v>okay</v>
      </c>
      <c r="AL3" t="str">
        <f>IF(aktives_Teilprojekt="Master","",IF(BTT[[#This Row],[Verantwortliches TP
(automatisch)]]=VLOOKUP(aktives_Teilprojekt,Teilprojekte[[Teilprojekte]:[Kürzel]],2,FALSE),"okay","Hauptprozess anderes TP"))</f>
        <v>okay</v>
      </c>
      <c r="AM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 s="10" t="str">
        <f>IFERROR(IF(BTT[[#This Row],[SAP-Modul
(Pflichtauswahl)]]&lt;&gt;VLOOKUP(BTT[[#This Row],[Verwendete Transaktion (Pflichtauswahl)]],Transaktionen[[Transaktionen]:[Modul]],3,FALSE),"Modul anders","okay"),"")</f>
        <v>okay</v>
      </c>
      <c r="AP3" s="10" t="str">
        <f>IFERROR(IF(COUNTIFS(BTT[Verwendete Transaktion (Pflichtauswahl)],BTT[[#This Row],[Verwendete Transaktion (Pflichtauswahl)]],BTT[SAP-Modul
(Pflichtauswahl)],"&lt;&gt;"&amp;BTT[[#This Row],[SAP-Modul
(Pflichtauswahl)]])&gt;0,"Modul anders","okay"),"")</f>
        <v>okay</v>
      </c>
      <c r="AQ3" s="10" t="str">
        <f>IFERROR(IF(COUNTIFS(BTT[Verwendete Transaktion (Pflichtauswahl)],BTT[[#This Row],[Verwendete Transaktion (Pflichtauswahl)]],BTT[Verantwortliches TP
(automatisch)],"&lt;&gt;"&amp;BTT[[#This Row],[Verantwortliches TP
(automatisch)]])&gt;0,"Transaktion mehrfach","okay"),"")</f>
        <v>okay</v>
      </c>
      <c r="AR3" s="10" t="str">
        <f>IFERROR(IF(COUNTIFS(BTT[Verwendete Transaktion (Pflichtauswahl)],BTT[[#This Row],[Verwendete Transaktion (Pflichtauswahl)]],BTT[Verantwortliches TP
(automatisch)],"&lt;&gt;"&amp;VLOOKUP(aktives_Teilprojekt,Teilprojekte[[Teilprojekte]:[Kürzel]],2,FALSE))&gt;0,"Transaktion mehrfach","okay"),"")</f>
        <v>okay</v>
      </c>
      <c r="AS3" s="10" t="s">
        <v>9597</v>
      </c>
      <c r="AT3" s="10"/>
    </row>
    <row r="4" spans="1:46" hidden="1" x14ac:dyDescent="0.25">
      <c r="A4" s="14" t="str">
        <f>IFERROR(IF(BTT[[#This Row],[Lfd Nr. 
(aus konsolidierter Datei)]]&lt;&gt;"",BTT[[#This Row],[Lfd Nr. 
(aus konsolidierter Datei)]],VLOOKUP(aktives_Teilprojekt,Teilprojekte[[Teilprojekte]:[Kürzel]],2,FALSE)&amp;ROW(BTT[[#This Row],[Lfd Nr.
(automatisch)]])-2),"")</f>
        <v>NL274</v>
      </c>
      <c r="B4" s="15" t="s">
        <v>8592</v>
      </c>
      <c r="C4" s="15"/>
      <c r="D4" t="s">
        <v>9600</v>
      </c>
      <c r="E4" s="10" t="str">
        <f>IFERROR(IF(NOT(BTT[[#This Row],[Manuelle Änderung des Verantwortliches TP
(Auswahl - bei Bedarf)]]=""),BTT[[#This Row],[Manuelle Änderung des Verantwortliches TP
(Auswahl - bei Bedarf)]],VLOOKUP(BTT[[#This Row],[Hauptprozess
(Pflichtauswahl)]],Hauptprozesse[],3,FALSE)),"")</f>
        <v>BLQ</v>
      </c>
      <c r="F4" t="s">
        <v>5</v>
      </c>
      <c r="G4" t="s">
        <v>9603</v>
      </c>
      <c r="H4" s="10" t="s">
        <v>8485</v>
      </c>
      <c r="I4" t="s">
        <v>8521</v>
      </c>
      <c r="J4" s="10" t="str">
        <f>IFERROR(VLOOKUP(BTT[[#This Row],[Verwendete Transaktion (Pflichtauswahl)]],Transaktionen[[Transaktionen]:[Langtext]],2,FALSE),"")</f>
        <v>Durchführung in Drittsystem (Non-SAP)</v>
      </c>
      <c r="O4" t="s">
        <v>6052</v>
      </c>
      <c r="R4" t="s">
        <v>8488</v>
      </c>
      <c r="T4" t="s">
        <v>6061</v>
      </c>
      <c r="V4" s="10" t="str">
        <f>IFERROR(VLOOKUP(BTT[[#This Row],[Verwendetes Formular
(Auswahl falls relevant)]],Formulare[[Formularbezeichnung]:[Formularname (technisch)]],2,FALSE),"")</f>
        <v/>
      </c>
      <c r="W4" t="s">
        <v>9605</v>
      </c>
      <c r="Y4" s="4"/>
      <c r="AK4" s="10" t="str">
        <f>IF(BTT[[#This Row],[Subprozess
(optionale Auswahl)]]="","okay",IF(VLOOKUP(BTT[[#This Row],[Subprozess
(optionale Auswahl)]],BPML[[Subprozess]:[Zugeordneter Hauptprozess]],3,FALSE)=BTT[[#This Row],[Hauptprozess
(Pflichtauswahl)]],"okay","falscher Subprozess"))</f>
        <v>okay</v>
      </c>
      <c r="AL4" t="str">
        <f>IF(aktives_Teilprojekt="Master","",IF(BTT[[#This Row],[Verantwortliches TP
(automatisch)]]=VLOOKUP(aktives_Teilprojekt,Teilprojekte[[Teilprojekte]:[Kürzel]],2,FALSE),"okay","Hauptprozess anderes TP"))</f>
        <v>okay</v>
      </c>
      <c r="AM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 s="10" t="str">
        <f>IFERROR(IF(BTT[[#This Row],[SAP-Modul
(Pflichtauswahl)]]&lt;&gt;VLOOKUP(BTT[[#This Row],[Verwendete Transaktion (Pflichtauswahl)]],Transaktionen[[Transaktionen]:[Modul]],3,FALSE),"Modul anders","okay"),"")</f>
        <v>okay</v>
      </c>
      <c r="AP4" s="10" t="str">
        <f>IFERROR(IF(COUNTIFS(BTT[Verwendete Transaktion (Pflichtauswahl)],BTT[[#This Row],[Verwendete Transaktion (Pflichtauswahl)]],BTT[SAP-Modul
(Pflichtauswahl)],"&lt;&gt;"&amp;BTT[[#This Row],[SAP-Modul
(Pflichtauswahl)]])&gt;0,"Modul anders","okay"),"")</f>
        <v>okay</v>
      </c>
      <c r="AQ4" s="10" t="str">
        <f>IFERROR(IF(COUNTIFS(BTT[Verwendete Transaktion (Pflichtauswahl)],BTT[[#This Row],[Verwendete Transaktion (Pflichtauswahl)]],BTT[Verantwortliches TP
(automatisch)],"&lt;&gt;"&amp;BTT[[#This Row],[Verantwortliches TP
(automatisch)]])&gt;0,"Transaktion mehrfach","okay"),"")</f>
        <v>okay</v>
      </c>
      <c r="AR4" s="10" t="str">
        <f>IFERROR(IF(COUNTIFS(BTT[Verwendete Transaktion (Pflichtauswahl)],BTT[[#This Row],[Verwendete Transaktion (Pflichtauswahl)]],BTT[Verantwortliches TP
(automatisch)],"&lt;&gt;"&amp;VLOOKUP(aktives_Teilprojekt,Teilprojekte[[Teilprojekte]:[Kürzel]],2,FALSE))&gt;0,"Transaktion mehrfach","okay"),"")</f>
        <v>okay</v>
      </c>
      <c r="AS4" s="10" t="s">
        <v>9599</v>
      </c>
      <c r="AT4" s="10"/>
    </row>
    <row r="5" spans="1:46" ht="30" hidden="1" x14ac:dyDescent="0.25">
      <c r="A5" s="14" t="str">
        <f>IFERROR(IF(BTT[[#This Row],[Lfd Nr. 
(aus konsolidierter Datei)]]&lt;&gt;"",BTT[[#This Row],[Lfd Nr. 
(aus konsolidierter Datei)]],VLOOKUP(aktives_Teilprojekt,Teilprojekte[[Teilprojekte]:[Kürzel]],2,FALSE)&amp;ROW(BTT[[#This Row],[Lfd Nr.
(automatisch)]])-2),"")</f>
        <v>IH407</v>
      </c>
      <c r="B5" s="15" t="s">
        <v>6110</v>
      </c>
      <c r="C5" s="15"/>
      <c r="D5" t="s">
        <v>9610</v>
      </c>
      <c r="E5" s="10" t="str">
        <f>IFERROR(IF(NOT(BTT[[#This Row],[Manuelle Änderung des Verantwortliches TP
(Auswahl - bei Bedarf)]]=""),BTT[[#This Row],[Manuelle Änderung des Verantwortliches TP
(Auswahl - bei Bedarf)]],VLOOKUP(BTT[[#This Row],[Hauptprozess
(Pflichtauswahl)]],Hauptprozesse[],3,FALSE)),"")</f>
        <v>BLQ</v>
      </c>
      <c r="F5" t="s">
        <v>5</v>
      </c>
      <c r="H5" s="10" t="s">
        <v>6038</v>
      </c>
      <c r="I5" t="s">
        <v>3202</v>
      </c>
      <c r="J5" s="10" t="str">
        <f>IFERROR(VLOOKUP(BTT[[#This Row],[Verwendete Transaktion (Pflichtauswahl)]],Transaktionen[[Transaktionen]:[Langtext]],2,FALSE),"")</f>
        <v>Bestellanforderung ändern</v>
      </c>
      <c r="K5" t="s">
        <v>3911</v>
      </c>
      <c r="L5" t="s">
        <v>9614</v>
      </c>
      <c r="M5" t="s">
        <v>9070</v>
      </c>
      <c r="N5" t="s">
        <v>9608</v>
      </c>
      <c r="O5" t="s">
        <v>6052</v>
      </c>
      <c r="P5" t="s">
        <v>9615</v>
      </c>
      <c r="Q5" t="s">
        <v>6052</v>
      </c>
      <c r="R5" t="s">
        <v>8533</v>
      </c>
      <c r="S5" t="s">
        <v>6052</v>
      </c>
      <c r="T5" t="s">
        <v>6061</v>
      </c>
      <c r="V5" s="10" t="str">
        <f>IFERROR(VLOOKUP(BTT[[#This Row],[Verwendetes Formular
(Auswahl falls relevant)]],Formulare[[Formularbezeichnung]:[Formularname (technisch)]],2,FALSE),"")</f>
        <v/>
      </c>
      <c r="W5" t="s">
        <v>9618</v>
      </c>
      <c r="X5" t="s">
        <v>6051</v>
      </c>
      <c r="Y5" s="4" t="s">
        <v>9619</v>
      </c>
      <c r="Z5" t="s">
        <v>6046</v>
      </c>
      <c r="AK5" s="10" t="str">
        <f>IF(BTT[[#This Row],[Subprozess
(optionale Auswahl)]]="","okay",IF(VLOOKUP(BTT[[#This Row],[Subprozess
(optionale Auswahl)]],BPML[[Subprozess]:[Zugeordneter Hauptprozess]],3,FALSE)=BTT[[#This Row],[Hauptprozess
(Pflichtauswahl)]],"okay","falscher Subprozess"))</f>
        <v>okay</v>
      </c>
      <c r="AL5" t="str">
        <f>IF(aktives_Teilprojekt="Master","",IF(BTT[[#This Row],[Verantwortliches TP
(automatisch)]]=VLOOKUP(aktives_Teilprojekt,Teilprojekte[[Teilprojekte]:[Kürzel]],2,FALSE),"okay","Hauptprozess anderes TP"))</f>
        <v>okay</v>
      </c>
      <c r="AM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 s="10" t="str">
        <f>IFERROR(IF(BTT[[#This Row],[SAP-Modul
(Pflichtauswahl)]]&lt;&gt;VLOOKUP(BTT[[#This Row],[Verwendete Transaktion (Pflichtauswahl)]],Transaktionen[[Transaktionen]:[Modul]],3,FALSE),"Modul anders","okay"),"")</f>
        <v>okay</v>
      </c>
      <c r="AP5" s="10" t="str">
        <f>IFERROR(IF(COUNTIFS(BTT[Verwendete Transaktion (Pflichtauswahl)],BTT[[#This Row],[Verwendete Transaktion (Pflichtauswahl)]],BTT[SAP-Modul
(Pflichtauswahl)],"&lt;&gt;"&amp;BTT[[#This Row],[SAP-Modul
(Pflichtauswahl)]])&gt;0,"Modul anders","okay"),"")</f>
        <v>okay</v>
      </c>
      <c r="AQ5" s="10" t="str">
        <f>IFERROR(IF(COUNTIFS(BTT[Verwendete Transaktion (Pflichtauswahl)],BTT[[#This Row],[Verwendete Transaktion (Pflichtauswahl)]],BTT[Verantwortliches TP
(automatisch)],"&lt;&gt;"&amp;BTT[[#This Row],[Verantwortliches TP
(automatisch)]])&gt;0,"Transaktion mehrfach","okay"),"")</f>
        <v>okay</v>
      </c>
      <c r="AR5" s="10" t="str">
        <f>IFERROR(IF(COUNTIFS(BTT[Verwendete Transaktion (Pflichtauswahl)],BTT[[#This Row],[Verwendete Transaktion (Pflichtauswahl)]],BTT[Verantwortliches TP
(automatisch)],"&lt;&gt;"&amp;VLOOKUP(aktives_Teilprojekt,Teilprojekte[[Teilprojekte]:[Kürzel]],2,FALSE))&gt;0,"Transaktion mehrfach","okay"),"")</f>
        <v>okay</v>
      </c>
      <c r="AS5" s="10" t="s">
        <v>9609</v>
      </c>
      <c r="AT5" s="10"/>
    </row>
    <row r="6" spans="1:46" ht="75" hidden="1" x14ac:dyDescent="0.25">
      <c r="A6" s="14" t="str">
        <f>IFERROR(IF(BTT[[#This Row],[Lfd Nr. 
(aus konsolidierter Datei)]]&lt;&gt;"",BTT[[#This Row],[Lfd Nr. 
(aus konsolidierter Datei)]],VLOOKUP(aktives_Teilprojekt,Teilprojekte[[Teilprojekte]:[Kürzel]],2,FALSE)&amp;ROW(BTT[[#This Row],[Lfd Nr.
(automatisch)]])-2),"")</f>
        <v>IH408</v>
      </c>
      <c r="B6" s="15" t="s">
        <v>6110</v>
      </c>
      <c r="C6" s="15"/>
      <c r="D6" t="s">
        <v>9610</v>
      </c>
      <c r="E6" s="10" t="str">
        <f>IFERROR(IF(NOT(BTT[[#This Row],[Manuelle Änderung des Verantwortliches TP
(Auswahl - bei Bedarf)]]=""),BTT[[#This Row],[Manuelle Änderung des Verantwortliches TP
(Auswahl - bei Bedarf)]],VLOOKUP(BTT[[#This Row],[Hauptprozess
(Pflichtauswahl)]],Hauptprozesse[],3,FALSE)),"")</f>
        <v>BLQ</v>
      </c>
      <c r="F6" t="s">
        <v>5</v>
      </c>
      <c r="H6" s="10" t="s">
        <v>6038</v>
      </c>
      <c r="I6" t="s">
        <v>3216</v>
      </c>
      <c r="J6" s="10" t="str">
        <f>IFERROR(VLOOKUP(BTT[[#This Row],[Verwendete Transaktion (Pflichtauswahl)]],Transaktionen[[Transaktionen]:[Langtext]],2,FALSE),"")</f>
        <v>Zugeordnete Bestellanf. bestellen</v>
      </c>
      <c r="K6" t="s">
        <v>9616</v>
      </c>
      <c r="M6" t="s">
        <v>9617</v>
      </c>
      <c r="N6" t="s">
        <v>6052</v>
      </c>
      <c r="O6" t="s">
        <v>6052</v>
      </c>
      <c r="P6" t="s">
        <v>6052</v>
      </c>
      <c r="Q6" t="s">
        <v>6052</v>
      </c>
      <c r="R6" t="s">
        <v>8533</v>
      </c>
      <c r="S6" t="s">
        <v>6052</v>
      </c>
      <c r="T6" t="s">
        <v>6061</v>
      </c>
      <c r="V6" s="10" t="str">
        <f>IFERROR(VLOOKUP(BTT[[#This Row],[Verwendetes Formular
(Auswahl falls relevant)]],Formulare[[Formularbezeichnung]:[Formularname (technisch)]],2,FALSE),"")</f>
        <v/>
      </c>
      <c r="W6" t="s">
        <v>9618</v>
      </c>
      <c r="X6" t="s">
        <v>6052</v>
      </c>
      <c r="Y6" s="4" t="s">
        <v>9620</v>
      </c>
      <c r="Z6" t="s">
        <v>6046</v>
      </c>
      <c r="AK6" s="10" t="str">
        <f>IF(BTT[[#This Row],[Subprozess
(optionale Auswahl)]]="","okay",IF(VLOOKUP(BTT[[#This Row],[Subprozess
(optionale Auswahl)]],BPML[[Subprozess]:[Zugeordneter Hauptprozess]],3,FALSE)=BTT[[#This Row],[Hauptprozess
(Pflichtauswahl)]],"okay","falscher Subprozess"))</f>
        <v>okay</v>
      </c>
      <c r="AL6" t="str">
        <f>IF(aktives_Teilprojekt="Master","",IF(BTT[[#This Row],[Verantwortliches TP
(automatisch)]]=VLOOKUP(aktives_Teilprojekt,Teilprojekte[[Teilprojekte]:[Kürzel]],2,FALSE),"okay","Hauptprozess anderes TP"))</f>
        <v>okay</v>
      </c>
      <c r="AM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6" s="10" t="str">
        <f>IFERROR(IF(BTT[[#This Row],[SAP-Modul
(Pflichtauswahl)]]&lt;&gt;VLOOKUP(BTT[[#This Row],[Verwendete Transaktion (Pflichtauswahl)]],Transaktionen[[Transaktionen]:[Modul]],3,FALSE),"Modul anders","okay"),"")</f>
        <v>okay</v>
      </c>
      <c r="AP6" s="10" t="str">
        <f>IFERROR(IF(COUNTIFS(BTT[Verwendete Transaktion (Pflichtauswahl)],BTT[[#This Row],[Verwendete Transaktion (Pflichtauswahl)]],BTT[SAP-Modul
(Pflichtauswahl)],"&lt;&gt;"&amp;BTT[[#This Row],[SAP-Modul
(Pflichtauswahl)]])&gt;0,"Modul anders","okay"),"")</f>
        <v>okay</v>
      </c>
      <c r="AQ6" s="10" t="str">
        <f>IFERROR(IF(COUNTIFS(BTT[Verwendete Transaktion (Pflichtauswahl)],BTT[[#This Row],[Verwendete Transaktion (Pflichtauswahl)]],BTT[Verantwortliches TP
(automatisch)],"&lt;&gt;"&amp;BTT[[#This Row],[Verantwortliches TP
(automatisch)]])&gt;0,"Transaktion mehrfach","okay"),"")</f>
        <v>okay</v>
      </c>
      <c r="AR6" s="10" t="str">
        <f>IFERROR(IF(COUNTIFS(BTT[Verwendete Transaktion (Pflichtauswahl)],BTT[[#This Row],[Verwendete Transaktion (Pflichtauswahl)]],BTT[Verantwortliches TP
(automatisch)],"&lt;&gt;"&amp;VLOOKUP(aktives_Teilprojekt,Teilprojekte[[Teilprojekte]:[Kürzel]],2,FALSE))&gt;0,"Transaktion mehrfach","okay"),"")</f>
        <v>okay</v>
      </c>
      <c r="AS6" s="10" t="s">
        <v>9611</v>
      </c>
      <c r="AT6" s="10"/>
    </row>
    <row r="7" spans="1:46" ht="30" hidden="1" x14ac:dyDescent="0.25">
      <c r="A7" s="14" t="str">
        <f>IFERROR(IF(BTT[[#This Row],[Lfd Nr. 
(aus konsolidierter Datei)]]&lt;&gt;"",BTT[[#This Row],[Lfd Nr. 
(aus konsolidierter Datei)]],VLOOKUP(aktives_Teilprojekt,Teilprojekte[[Teilprojekte]:[Kürzel]],2,FALSE)&amp;ROW(BTT[[#This Row],[Lfd Nr.
(automatisch)]])-2),"")</f>
        <v>IH130</v>
      </c>
      <c r="B7" s="15" t="s">
        <v>6109</v>
      </c>
      <c r="C7" s="15"/>
      <c r="D7" t="s">
        <v>9610</v>
      </c>
      <c r="E7" s="10" t="str">
        <f>IFERROR(IF(NOT(BTT[[#This Row],[Manuelle Änderung des Verantwortliches TP
(Auswahl - bei Bedarf)]]=""),BTT[[#This Row],[Manuelle Änderung des Verantwortliches TP
(Auswahl - bei Bedarf)]],VLOOKUP(BTT[[#This Row],[Hauptprozess
(Pflichtauswahl)]],Hauptprozesse[],3,FALSE)),"")</f>
        <v>BLQ</v>
      </c>
      <c r="F7" t="s">
        <v>5</v>
      </c>
      <c r="H7" s="10" t="s">
        <v>6038</v>
      </c>
      <c r="I7" t="s">
        <v>3202</v>
      </c>
      <c r="J7" s="10" t="str">
        <f>IFERROR(VLOOKUP(BTT[[#This Row],[Verwendete Transaktion (Pflichtauswahl)]],Transaktionen[[Transaktionen]:[Langtext]],2,FALSE),"")</f>
        <v>Bestellanforderung ändern</v>
      </c>
      <c r="K7" t="s">
        <v>3911</v>
      </c>
      <c r="L7" t="s">
        <v>9614</v>
      </c>
      <c r="M7" t="s">
        <v>9070</v>
      </c>
      <c r="N7" t="s">
        <v>9608</v>
      </c>
      <c r="O7" t="s">
        <v>6052</v>
      </c>
      <c r="P7" t="s">
        <v>9615</v>
      </c>
      <c r="Q7" t="s">
        <v>6052</v>
      </c>
      <c r="R7" t="s">
        <v>8533</v>
      </c>
      <c r="S7" t="s">
        <v>6052</v>
      </c>
      <c r="T7" t="s">
        <v>6061</v>
      </c>
      <c r="V7" s="10" t="str">
        <f>IFERROR(VLOOKUP(BTT[[#This Row],[Verwendetes Formular
(Auswahl falls relevant)]],Formulare[[Formularbezeichnung]:[Formularname (technisch)]],2,FALSE),"")</f>
        <v/>
      </c>
      <c r="W7" t="s">
        <v>9618</v>
      </c>
      <c r="X7" t="s">
        <v>6051</v>
      </c>
      <c r="Y7" s="4" t="s">
        <v>9619</v>
      </c>
      <c r="Z7" t="s">
        <v>6046</v>
      </c>
      <c r="AK7" s="10" t="str">
        <f>IF(BTT[[#This Row],[Subprozess
(optionale Auswahl)]]="","okay",IF(VLOOKUP(BTT[[#This Row],[Subprozess
(optionale Auswahl)]],BPML[[Subprozess]:[Zugeordneter Hauptprozess]],3,FALSE)=BTT[[#This Row],[Hauptprozess
(Pflichtauswahl)]],"okay","falscher Subprozess"))</f>
        <v>okay</v>
      </c>
      <c r="AL7" t="str">
        <f>IF(aktives_Teilprojekt="Master","",IF(BTT[[#This Row],[Verantwortliches TP
(automatisch)]]=VLOOKUP(aktives_Teilprojekt,Teilprojekte[[Teilprojekte]:[Kürzel]],2,FALSE),"okay","Hauptprozess anderes TP"))</f>
        <v>okay</v>
      </c>
      <c r="AM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 s="10" t="str">
        <f>IFERROR(IF(BTT[[#This Row],[SAP-Modul
(Pflichtauswahl)]]&lt;&gt;VLOOKUP(BTT[[#This Row],[Verwendete Transaktion (Pflichtauswahl)]],Transaktionen[[Transaktionen]:[Modul]],3,FALSE),"Modul anders","okay"),"")</f>
        <v>okay</v>
      </c>
      <c r="AP7" s="10" t="str">
        <f>IFERROR(IF(COUNTIFS(BTT[Verwendete Transaktion (Pflichtauswahl)],BTT[[#This Row],[Verwendete Transaktion (Pflichtauswahl)]],BTT[SAP-Modul
(Pflichtauswahl)],"&lt;&gt;"&amp;BTT[[#This Row],[SAP-Modul
(Pflichtauswahl)]])&gt;0,"Modul anders","okay"),"")</f>
        <v>okay</v>
      </c>
      <c r="AQ7" s="10" t="str">
        <f>IFERROR(IF(COUNTIFS(BTT[Verwendete Transaktion (Pflichtauswahl)],BTT[[#This Row],[Verwendete Transaktion (Pflichtauswahl)]],BTT[Verantwortliches TP
(automatisch)],"&lt;&gt;"&amp;BTT[[#This Row],[Verantwortliches TP
(automatisch)]])&gt;0,"Transaktion mehrfach","okay"),"")</f>
        <v>okay</v>
      </c>
      <c r="AR7" s="10" t="str">
        <f>IFERROR(IF(COUNTIFS(BTT[Verwendete Transaktion (Pflichtauswahl)],BTT[[#This Row],[Verwendete Transaktion (Pflichtauswahl)]],BTT[Verantwortliches TP
(automatisch)],"&lt;&gt;"&amp;VLOOKUP(aktives_Teilprojekt,Teilprojekte[[Teilprojekte]:[Kürzel]],2,FALSE))&gt;0,"Transaktion mehrfach","okay"),"")</f>
        <v>okay</v>
      </c>
      <c r="AS7" s="10" t="s">
        <v>9624</v>
      </c>
      <c r="AT7" s="10"/>
    </row>
    <row r="8" spans="1:46" ht="75" hidden="1" x14ac:dyDescent="0.25">
      <c r="A8" s="14" t="str">
        <f>IFERROR(IF(BTT[[#This Row],[Lfd Nr. 
(aus konsolidierter Datei)]]&lt;&gt;"",BTT[[#This Row],[Lfd Nr. 
(aus konsolidierter Datei)]],VLOOKUP(aktives_Teilprojekt,Teilprojekte[[Teilprojekte]:[Kürzel]],2,FALSE)&amp;ROW(BTT[[#This Row],[Lfd Nr.
(automatisch)]])-2),"")</f>
        <v>IH131</v>
      </c>
      <c r="B8" s="15" t="s">
        <v>6109</v>
      </c>
      <c r="C8" s="15"/>
      <c r="D8" t="s">
        <v>9610</v>
      </c>
      <c r="E8" s="10" t="str">
        <f>IFERROR(IF(NOT(BTT[[#This Row],[Manuelle Änderung des Verantwortliches TP
(Auswahl - bei Bedarf)]]=""),BTT[[#This Row],[Manuelle Änderung des Verantwortliches TP
(Auswahl - bei Bedarf)]],VLOOKUP(BTT[[#This Row],[Hauptprozess
(Pflichtauswahl)]],Hauptprozesse[],3,FALSE)),"")</f>
        <v>BLQ</v>
      </c>
      <c r="F8" t="s">
        <v>5</v>
      </c>
      <c r="H8" s="10" t="s">
        <v>6038</v>
      </c>
      <c r="I8" t="s">
        <v>3216</v>
      </c>
      <c r="J8" s="10" t="str">
        <f>IFERROR(VLOOKUP(BTT[[#This Row],[Verwendete Transaktion (Pflichtauswahl)]],Transaktionen[[Transaktionen]:[Langtext]],2,FALSE),"")</f>
        <v>Zugeordnete Bestellanf. bestellen</v>
      </c>
      <c r="K8" t="s">
        <v>5472</v>
      </c>
      <c r="M8" t="s">
        <v>9617</v>
      </c>
      <c r="N8" t="s">
        <v>6052</v>
      </c>
      <c r="O8" t="s">
        <v>6052</v>
      </c>
      <c r="P8" t="s">
        <v>6052</v>
      </c>
      <c r="Q8" t="s">
        <v>6052</v>
      </c>
      <c r="R8" t="s">
        <v>8533</v>
      </c>
      <c r="S8" t="s">
        <v>6052</v>
      </c>
      <c r="T8" t="s">
        <v>6061</v>
      </c>
      <c r="V8" s="10" t="str">
        <f>IFERROR(VLOOKUP(BTT[[#This Row],[Verwendetes Formular
(Auswahl falls relevant)]],Formulare[[Formularbezeichnung]:[Formularname (technisch)]],2,FALSE),"")</f>
        <v/>
      </c>
      <c r="W8" t="s">
        <v>9618</v>
      </c>
      <c r="X8" t="s">
        <v>6052</v>
      </c>
      <c r="Y8" s="4" t="s">
        <v>9620</v>
      </c>
      <c r="Z8" t="s">
        <v>6046</v>
      </c>
      <c r="AK8" s="10" t="str">
        <f>IF(BTT[[#This Row],[Subprozess
(optionale Auswahl)]]="","okay",IF(VLOOKUP(BTT[[#This Row],[Subprozess
(optionale Auswahl)]],BPML[[Subprozess]:[Zugeordneter Hauptprozess]],3,FALSE)=BTT[[#This Row],[Hauptprozess
(Pflichtauswahl)]],"okay","falscher Subprozess"))</f>
        <v>okay</v>
      </c>
      <c r="AL8" t="str">
        <f>IF(aktives_Teilprojekt="Master","",IF(BTT[[#This Row],[Verantwortliches TP
(automatisch)]]=VLOOKUP(aktives_Teilprojekt,Teilprojekte[[Teilprojekte]:[Kürzel]],2,FALSE),"okay","Hauptprozess anderes TP"))</f>
        <v>okay</v>
      </c>
      <c r="AM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 s="10" t="str">
        <f>IFERROR(IF(BTT[[#This Row],[SAP-Modul
(Pflichtauswahl)]]&lt;&gt;VLOOKUP(BTT[[#This Row],[Verwendete Transaktion (Pflichtauswahl)]],Transaktionen[[Transaktionen]:[Modul]],3,FALSE),"Modul anders","okay"),"")</f>
        <v>okay</v>
      </c>
      <c r="AP8" s="10" t="str">
        <f>IFERROR(IF(COUNTIFS(BTT[Verwendete Transaktion (Pflichtauswahl)],BTT[[#This Row],[Verwendete Transaktion (Pflichtauswahl)]],BTT[SAP-Modul
(Pflichtauswahl)],"&lt;&gt;"&amp;BTT[[#This Row],[SAP-Modul
(Pflichtauswahl)]])&gt;0,"Modul anders","okay"),"")</f>
        <v>okay</v>
      </c>
      <c r="AQ8" s="10" t="str">
        <f>IFERROR(IF(COUNTIFS(BTT[Verwendete Transaktion (Pflichtauswahl)],BTT[[#This Row],[Verwendete Transaktion (Pflichtauswahl)]],BTT[Verantwortliches TP
(automatisch)],"&lt;&gt;"&amp;BTT[[#This Row],[Verantwortliches TP
(automatisch)]])&gt;0,"Transaktion mehrfach","okay"),"")</f>
        <v>okay</v>
      </c>
      <c r="AR8" s="10" t="str">
        <f>IFERROR(IF(COUNTIFS(BTT[Verwendete Transaktion (Pflichtauswahl)],BTT[[#This Row],[Verwendete Transaktion (Pflichtauswahl)]],BTT[Verantwortliches TP
(automatisch)],"&lt;&gt;"&amp;VLOOKUP(aktives_Teilprojekt,Teilprojekte[[Teilprojekte]:[Kürzel]],2,FALSE))&gt;0,"Transaktion mehrfach","okay"),"")</f>
        <v>okay</v>
      </c>
      <c r="AS8" s="10" t="s">
        <v>9625</v>
      </c>
      <c r="AT8" s="10"/>
    </row>
    <row r="9" spans="1:46" ht="30" hidden="1" x14ac:dyDescent="0.25">
      <c r="A9" s="14" t="str">
        <f>IFERROR(IF(BTT[[#This Row],[Lfd Nr. 
(aus konsolidierter Datei)]]&lt;&gt;"",BTT[[#This Row],[Lfd Nr. 
(aus konsolidierter Datei)]],VLOOKUP(aktives_Teilprojekt,Teilprojekte[[Teilprojekte]:[Kürzel]],2,FALSE)&amp;ROW(BTT[[#This Row],[Lfd Nr.
(automatisch)]])-2),"")</f>
        <v>IH148</v>
      </c>
      <c r="B9" s="15" t="s">
        <v>6110</v>
      </c>
      <c r="C9" s="15"/>
      <c r="D9" t="s">
        <v>9610</v>
      </c>
      <c r="E9" s="10" t="str">
        <f>IFERROR(IF(NOT(BTT[[#This Row],[Manuelle Änderung des Verantwortliches TP
(Auswahl - bei Bedarf)]]=""),BTT[[#This Row],[Manuelle Änderung des Verantwortliches TP
(Auswahl - bei Bedarf)]],VLOOKUP(BTT[[#This Row],[Hauptprozess
(Pflichtauswahl)]],Hauptprozesse[],3,FALSE)),"")</f>
        <v>BLQ</v>
      </c>
      <c r="F9" t="s">
        <v>5</v>
      </c>
      <c r="H9" s="10" t="s">
        <v>6038</v>
      </c>
      <c r="I9" t="s">
        <v>3202</v>
      </c>
      <c r="J9" s="10" t="str">
        <f>IFERROR(VLOOKUP(BTT[[#This Row],[Verwendete Transaktion (Pflichtauswahl)]],Transaktionen[[Transaktionen]:[Langtext]],2,FALSE),"")</f>
        <v>Bestellanforderung ändern</v>
      </c>
      <c r="K9" t="s">
        <v>3911</v>
      </c>
      <c r="L9" t="s">
        <v>9614</v>
      </c>
      <c r="M9" t="s">
        <v>9070</v>
      </c>
      <c r="N9" t="s">
        <v>9608</v>
      </c>
      <c r="O9" t="s">
        <v>6052</v>
      </c>
      <c r="P9" t="s">
        <v>9615</v>
      </c>
      <c r="Q9" t="s">
        <v>6052</v>
      </c>
      <c r="R9" t="s">
        <v>8533</v>
      </c>
      <c r="S9" t="s">
        <v>6052</v>
      </c>
      <c r="T9" t="s">
        <v>6061</v>
      </c>
      <c r="V9" s="10" t="str">
        <f>IFERROR(VLOOKUP(BTT[[#This Row],[Verwendetes Formular
(Auswahl falls relevant)]],Formulare[[Formularbezeichnung]:[Formularname (technisch)]],2,FALSE),"")</f>
        <v/>
      </c>
      <c r="W9" t="s">
        <v>9618</v>
      </c>
      <c r="X9" t="s">
        <v>6051</v>
      </c>
      <c r="Y9" s="4" t="s">
        <v>9619</v>
      </c>
      <c r="Z9" t="s">
        <v>6046</v>
      </c>
      <c r="AK9" s="10" t="str">
        <f>IF(BTT[[#This Row],[Subprozess
(optionale Auswahl)]]="","okay",IF(VLOOKUP(BTT[[#This Row],[Subprozess
(optionale Auswahl)]],BPML[[Subprozess]:[Zugeordneter Hauptprozess]],3,FALSE)=BTT[[#This Row],[Hauptprozess
(Pflichtauswahl)]],"okay","falscher Subprozess"))</f>
        <v>okay</v>
      </c>
      <c r="AL9" t="str">
        <f>IF(aktives_Teilprojekt="Master","",IF(BTT[[#This Row],[Verantwortliches TP
(automatisch)]]=VLOOKUP(aktives_Teilprojekt,Teilprojekte[[Teilprojekte]:[Kürzel]],2,FALSE),"okay","Hauptprozess anderes TP"))</f>
        <v>okay</v>
      </c>
      <c r="AM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 s="10" t="str">
        <f>IFERROR(IF(BTT[[#This Row],[SAP-Modul
(Pflichtauswahl)]]&lt;&gt;VLOOKUP(BTT[[#This Row],[Verwendete Transaktion (Pflichtauswahl)]],Transaktionen[[Transaktionen]:[Modul]],3,FALSE),"Modul anders","okay"),"")</f>
        <v>okay</v>
      </c>
      <c r="AP9" s="10" t="str">
        <f>IFERROR(IF(COUNTIFS(BTT[Verwendete Transaktion (Pflichtauswahl)],BTT[[#This Row],[Verwendete Transaktion (Pflichtauswahl)]],BTT[SAP-Modul
(Pflichtauswahl)],"&lt;&gt;"&amp;BTT[[#This Row],[SAP-Modul
(Pflichtauswahl)]])&gt;0,"Modul anders","okay"),"")</f>
        <v>okay</v>
      </c>
      <c r="AQ9" s="10" t="str">
        <f>IFERROR(IF(COUNTIFS(BTT[Verwendete Transaktion (Pflichtauswahl)],BTT[[#This Row],[Verwendete Transaktion (Pflichtauswahl)]],BTT[Verantwortliches TP
(automatisch)],"&lt;&gt;"&amp;BTT[[#This Row],[Verantwortliches TP
(automatisch)]])&gt;0,"Transaktion mehrfach","okay"),"")</f>
        <v>okay</v>
      </c>
      <c r="AR9" s="10" t="str">
        <f>IFERROR(IF(COUNTIFS(BTT[Verwendete Transaktion (Pflichtauswahl)],BTT[[#This Row],[Verwendete Transaktion (Pflichtauswahl)]],BTT[Verantwortliches TP
(automatisch)],"&lt;&gt;"&amp;VLOOKUP(aktives_Teilprojekt,Teilprojekte[[Teilprojekte]:[Kürzel]],2,FALSE))&gt;0,"Transaktion mehrfach","okay"),"")</f>
        <v>okay</v>
      </c>
      <c r="AS9" s="10" t="s">
        <v>9626</v>
      </c>
      <c r="AT9" s="10"/>
    </row>
    <row r="10" spans="1:46" ht="75" hidden="1" x14ac:dyDescent="0.25">
      <c r="A10" s="14" t="str">
        <f>IFERROR(IF(BTT[[#This Row],[Lfd Nr. 
(aus konsolidierter Datei)]]&lt;&gt;"",BTT[[#This Row],[Lfd Nr. 
(aus konsolidierter Datei)]],VLOOKUP(aktives_Teilprojekt,Teilprojekte[[Teilprojekte]:[Kürzel]],2,FALSE)&amp;ROW(BTT[[#This Row],[Lfd Nr.
(automatisch)]])-2),"")</f>
        <v>IH149</v>
      </c>
      <c r="B10" s="15" t="s">
        <v>6110</v>
      </c>
      <c r="C10" s="15"/>
      <c r="D10" t="s">
        <v>9610</v>
      </c>
      <c r="E10" s="10" t="str">
        <f>IFERROR(IF(NOT(BTT[[#This Row],[Manuelle Änderung des Verantwortliches TP
(Auswahl - bei Bedarf)]]=""),BTT[[#This Row],[Manuelle Änderung des Verantwortliches TP
(Auswahl - bei Bedarf)]],VLOOKUP(BTT[[#This Row],[Hauptprozess
(Pflichtauswahl)]],Hauptprozesse[],3,FALSE)),"")</f>
        <v>BLQ</v>
      </c>
      <c r="F10" t="s">
        <v>5</v>
      </c>
      <c r="H10" s="10" t="s">
        <v>6038</v>
      </c>
      <c r="I10" t="s">
        <v>3216</v>
      </c>
      <c r="J10" s="10" t="str">
        <f>IFERROR(VLOOKUP(BTT[[#This Row],[Verwendete Transaktion (Pflichtauswahl)]],Transaktionen[[Transaktionen]:[Langtext]],2,FALSE),"")</f>
        <v>Zugeordnete Bestellanf. bestellen</v>
      </c>
      <c r="K10" t="s">
        <v>5472</v>
      </c>
      <c r="M10" t="s">
        <v>9617</v>
      </c>
      <c r="N10" t="s">
        <v>6052</v>
      </c>
      <c r="O10" t="s">
        <v>6052</v>
      </c>
      <c r="P10" t="s">
        <v>6052</v>
      </c>
      <c r="Q10" t="s">
        <v>6052</v>
      </c>
      <c r="R10" t="s">
        <v>8533</v>
      </c>
      <c r="S10" t="s">
        <v>6052</v>
      </c>
      <c r="T10" t="s">
        <v>6061</v>
      </c>
      <c r="V10" s="10" t="str">
        <f>IFERROR(VLOOKUP(BTT[[#This Row],[Verwendetes Formular
(Auswahl falls relevant)]],Formulare[[Formularbezeichnung]:[Formularname (technisch)]],2,FALSE),"")</f>
        <v/>
      </c>
      <c r="W10" t="s">
        <v>9618</v>
      </c>
      <c r="X10" t="s">
        <v>6052</v>
      </c>
      <c r="Y10" s="4" t="s">
        <v>9620</v>
      </c>
      <c r="Z10" t="s">
        <v>6046</v>
      </c>
      <c r="AK10" s="10" t="str">
        <f>IF(BTT[[#This Row],[Subprozess
(optionale Auswahl)]]="","okay",IF(VLOOKUP(BTT[[#This Row],[Subprozess
(optionale Auswahl)]],BPML[[Subprozess]:[Zugeordneter Hauptprozess]],3,FALSE)=BTT[[#This Row],[Hauptprozess
(Pflichtauswahl)]],"okay","falscher Subprozess"))</f>
        <v>okay</v>
      </c>
      <c r="AL10" t="str">
        <f>IF(aktives_Teilprojekt="Master","",IF(BTT[[#This Row],[Verantwortliches TP
(automatisch)]]=VLOOKUP(aktives_Teilprojekt,Teilprojekte[[Teilprojekte]:[Kürzel]],2,FALSE),"okay","Hauptprozess anderes TP"))</f>
        <v>okay</v>
      </c>
      <c r="AM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0" s="10" t="str">
        <f>IFERROR(IF(BTT[[#This Row],[SAP-Modul
(Pflichtauswahl)]]&lt;&gt;VLOOKUP(BTT[[#This Row],[Verwendete Transaktion (Pflichtauswahl)]],Transaktionen[[Transaktionen]:[Modul]],3,FALSE),"Modul anders","okay"),"")</f>
        <v>okay</v>
      </c>
      <c r="AP10" s="10" t="str">
        <f>IFERROR(IF(COUNTIFS(BTT[Verwendete Transaktion (Pflichtauswahl)],BTT[[#This Row],[Verwendete Transaktion (Pflichtauswahl)]],BTT[SAP-Modul
(Pflichtauswahl)],"&lt;&gt;"&amp;BTT[[#This Row],[SAP-Modul
(Pflichtauswahl)]])&gt;0,"Modul anders","okay"),"")</f>
        <v>okay</v>
      </c>
      <c r="AQ10" s="10" t="str">
        <f>IFERROR(IF(COUNTIFS(BTT[Verwendete Transaktion (Pflichtauswahl)],BTT[[#This Row],[Verwendete Transaktion (Pflichtauswahl)]],BTT[Verantwortliches TP
(automatisch)],"&lt;&gt;"&amp;BTT[[#This Row],[Verantwortliches TP
(automatisch)]])&gt;0,"Transaktion mehrfach","okay"),"")</f>
        <v>okay</v>
      </c>
      <c r="AR10" s="10" t="str">
        <f>IFERROR(IF(COUNTIFS(BTT[Verwendete Transaktion (Pflichtauswahl)],BTT[[#This Row],[Verwendete Transaktion (Pflichtauswahl)]],BTT[Verantwortliches TP
(automatisch)],"&lt;&gt;"&amp;VLOOKUP(aktives_Teilprojekt,Teilprojekte[[Teilprojekte]:[Kürzel]],2,FALSE))&gt;0,"Transaktion mehrfach","okay"),"")</f>
        <v>okay</v>
      </c>
      <c r="AS10" s="10" t="s">
        <v>9627</v>
      </c>
      <c r="AT10" s="10"/>
    </row>
    <row r="11" spans="1:46" ht="30" hidden="1" x14ac:dyDescent="0.25">
      <c r="A11" s="14" t="str">
        <f>IFERROR(IF(BTT[[#This Row],[Lfd Nr. 
(aus konsolidierter Datei)]]&lt;&gt;"",BTT[[#This Row],[Lfd Nr. 
(aus konsolidierter Datei)]],VLOOKUP(aktives_Teilprojekt,Teilprojekte[[Teilprojekte]:[Kürzel]],2,FALSE)&amp;ROW(BTT[[#This Row],[Lfd Nr.
(automatisch)]])-2),"")</f>
        <v>IH182</v>
      </c>
      <c r="B11" s="15" t="s">
        <v>9051</v>
      </c>
      <c r="C11" s="15"/>
      <c r="D11" t="s">
        <v>9610</v>
      </c>
      <c r="E11" s="10" t="str">
        <f>IFERROR(IF(NOT(BTT[[#This Row],[Manuelle Änderung des Verantwortliches TP
(Auswahl - bei Bedarf)]]=""),BTT[[#This Row],[Manuelle Änderung des Verantwortliches TP
(Auswahl - bei Bedarf)]],VLOOKUP(BTT[[#This Row],[Hauptprozess
(Pflichtauswahl)]],Hauptprozesse[],3,FALSE)),"")</f>
        <v>BLQ</v>
      </c>
      <c r="F11" t="s">
        <v>5</v>
      </c>
      <c r="H11" s="10" t="s">
        <v>6038</v>
      </c>
      <c r="I11" t="s">
        <v>3202</v>
      </c>
      <c r="J11" s="10" t="str">
        <f>IFERROR(VLOOKUP(BTT[[#This Row],[Verwendete Transaktion (Pflichtauswahl)]],Transaktionen[[Transaktionen]:[Langtext]],2,FALSE),"")</f>
        <v>Bestellanforderung ändern</v>
      </c>
      <c r="K11" t="s">
        <v>3911</v>
      </c>
      <c r="L11" t="s">
        <v>9614</v>
      </c>
      <c r="M11" t="s">
        <v>9070</v>
      </c>
      <c r="N11" t="s">
        <v>9608</v>
      </c>
      <c r="O11" t="s">
        <v>6052</v>
      </c>
      <c r="P11" t="s">
        <v>9615</v>
      </c>
      <c r="Q11" t="s">
        <v>6052</v>
      </c>
      <c r="R11" t="s">
        <v>8533</v>
      </c>
      <c r="S11" t="s">
        <v>6052</v>
      </c>
      <c r="T11" t="s">
        <v>6061</v>
      </c>
      <c r="V11" s="10" t="str">
        <f>IFERROR(VLOOKUP(BTT[[#This Row],[Verwendetes Formular
(Auswahl falls relevant)]],Formulare[[Formularbezeichnung]:[Formularname (technisch)]],2,FALSE),"")</f>
        <v/>
      </c>
      <c r="W11" t="s">
        <v>9618</v>
      </c>
      <c r="X11" t="s">
        <v>6051</v>
      </c>
      <c r="Y11" s="4" t="s">
        <v>9619</v>
      </c>
      <c r="Z11" t="s">
        <v>6046</v>
      </c>
      <c r="AK11" s="10" t="str">
        <f>IF(BTT[[#This Row],[Subprozess
(optionale Auswahl)]]="","okay",IF(VLOOKUP(BTT[[#This Row],[Subprozess
(optionale Auswahl)]],BPML[[Subprozess]:[Zugeordneter Hauptprozess]],3,FALSE)=BTT[[#This Row],[Hauptprozess
(Pflichtauswahl)]],"okay","falscher Subprozess"))</f>
        <v>okay</v>
      </c>
      <c r="AL11" t="str">
        <f>IF(aktives_Teilprojekt="Master","",IF(BTT[[#This Row],[Verantwortliches TP
(automatisch)]]=VLOOKUP(aktives_Teilprojekt,Teilprojekte[[Teilprojekte]:[Kürzel]],2,FALSE),"okay","Hauptprozess anderes TP"))</f>
        <v>okay</v>
      </c>
      <c r="AM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 s="10" t="str">
        <f>IFERROR(IF(BTT[[#This Row],[SAP-Modul
(Pflichtauswahl)]]&lt;&gt;VLOOKUP(BTT[[#This Row],[Verwendete Transaktion (Pflichtauswahl)]],Transaktionen[[Transaktionen]:[Modul]],3,FALSE),"Modul anders","okay"),"")</f>
        <v>okay</v>
      </c>
      <c r="AP11" s="10" t="str">
        <f>IFERROR(IF(COUNTIFS(BTT[Verwendete Transaktion (Pflichtauswahl)],BTT[[#This Row],[Verwendete Transaktion (Pflichtauswahl)]],BTT[SAP-Modul
(Pflichtauswahl)],"&lt;&gt;"&amp;BTT[[#This Row],[SAP-Modul
(Pflichtauswahl)]])&gt;0,"Modul anders","okay"),"")</f>
        <v>okay</v>
      </c>
      <c r="AQ11" s="10" t="str">
        <f>IFERROR(IF(COUNTIFS(BTT[Verwendete Transaktion (Pflichtauswahl)],BTT[[#This Row],[Verwendete Transaktion (Pflichtauswahl)]],BTT[Verantwortliches TP
(automatisch)],"&lt;&gt;"&amp;BTT[[#This Row],[Verantwortliches TP
(automatisch)]])&gt;0,"Transaktion mehrfach","okay"),"")</f>
        <v>okay</v>
      </c>
      <c r="AR11" s="10" t="str">
        <f>IFERROR(IF(COUNTIFS(BTT[Verwendete Transaktion (Pflichtauswahl)],BTT[[#This Row],[Verwendete Transaktion (Pflichtauswahl)]],BTT[Verantwortliches TP
(automatisch)],"&lt;&gt;"&amp;VLOOKUP(aktives_Teilprojekt,Teilprojekte[[Teilprojekte]:[Kürzel]],2,FALSE))&gt;0,"Transaktion mehrfach","okay"),"")</f>
        <v>okay</v>
      </c>
      <c r="AS11" s="10" t="s">
        <v>9628</v>
      </c>
      <c r="AT11" s="10"/>
    </row>
    <row r="12" spans="1:46" ht="75" hidden="1" x14ac:dyDescent="0.25">
      <c r="A12" s="14" t="str">
        <f>IFERROR(IF(BTT[[#This Row],[Lfd Nr. 
(aus konsolidierter Datei)]]&lt;&gt;"",BTT[[#This Row],[Lfd Nr. 
(aus konsolidierter Datei)]],VLOOKUP(aktives_Teilprojekt,Teilprojekte[[Teilprojekte]:[Kürzel]],2,FALSE)&amp;ROW(BTT[[#This Row],[Lfd Nr.
(automatisch)]])-2),"")</f>
        <v>IH183</v>
      </c>
      <c r="B12" s="15" t="s">
        <v>6109</v>
      </c>
      <c r="C12" s="15"/>
      <c r="D12" t="s">
        <v>9610</v>
      </c>
      <c r="E12" s="10" t="str">
        <f>IFERROR(IF(NOT(BTT[[#This Row],[Manuelle Änderung des Verantwortliches TP
(Auswahl - bei Bedarf)]]=""),BTT[[#This Row],[Manuelle Änderung des Verantwortliches TP
(Auswahl - bei Bedarf)]],VLOOKUP(BTT[[#This Row],[Hauptprozess
(Pflichtauswahl)]],Hauptprozesse[],3,FALSE)),"")</f>
        <v>BLQ</v>
      </c>
      <c r="F12" t="s">
        <v>5</v>
      </c>
      <c r="H12" s="10" t="s">
        <v>6038</v>
      </c>
      <c r="I12" t="s">
        <v>3216</v>
      </c>
      <c r="J12" s="10" t="str">
        <f>IFERROR(VLOOKUP(BTT[[#This Row],[Verwendete Transaktion (Pflichtauswahl)]],Transaktionen[[Transaktionen]:[Langtext]],2,FALSE),"")</f>
        <v>Zugeordnete Bestellanf. bestellen</v>
      </c>
      <c r="K12" t="s">
        <v>5472</v>
      </c>
      <c r="M12" t="s">
        <v>9617</v>
      </c>
      <c r="N12" t="s">
        <v>6052</v>
      </c>
      <c r="O12" t="s">
        <v>6052</v>
      </c>
      <c r="P12" t="s">
        <v>6052</v>
      </c>
      <c r="Q12" t="s">
        <v>6052</v>
      </c>
      <c r="R12" t="s">
        <v>8533</v>
      </c>
      <c r="S12" t="s">
        <v>6052</v>
      </c>
      <c r="T12" t="s">
        <v>6061</v>
      </c>
      <c r="V12" s="10" t="str">
        <f>IFERROR(VLOOKUP(BTT[[#This Row],[Verwendetes Formular
(Auswahl falls relevant)]],Formulare[[Formularbezeichnung]:[Formularname (technisch)]],2,FALSE),"")</f>
        <v/>
      </c>
      <c r="W12" t="s">
        <v>9618</v>
      </c>
      <c r="X12" t="s">
        <v>6052</v>
      </c>
      <c r="Y12" s="4" t="s">
        <v>9620</v>
      </c>
      <c r="Z12" t="s">
        <v>6046</v>
      </c>
      <c r="AK12" s="10" t="str">
        <f>IF(BTT[[#This Row],[Subprozess
(optionale Auswahl)]]="","okay",IF(VLOOKUP(BTT[[#This Row],[Subprozess
(optionale Auswahl)]],BPML[[Subprozess]:[Zugeordneter Hauptprozess]],3,FALSE)=BTT[[#This Row],[Hauptprozess
(Pflichtauswahl)]],"okay","falscher Subprozess"))</f>
        <v>okay</v>
      </c>
      <c r="AL12" t="str">
        <f>IF(aktives_Teilprojekt="Master","",IF(BTT[[#This Row],[Verantwortliches TP
(automatisch)]]=VLOOKUP(aktives_Teilprojekt,Teilprojekte[[Teilprojekte]:[Kürzel]],2,FALSE),"okay","Hauptprozess anderes TP"))</f>
        <v>okay</v>
      </c>
      <c r="AM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 s="10" t="str">
        <f>IFERROR(IF(BTT[[#This Row],[SAP-Modul
(Pflichtauswahl)]]&lt;&gt;VLOOKUP(BTT[[#This Row],[Verwendete Transaktion (Pflichtauswahl)]],Transaktionen[[Transaktionen]:[Modul]],3,FALSE),"Modul anders","okay"),"")</f>
        <v>okay</v>
      </c>
      <c r="AP12" s="10" t="str">
        <f>IFERROR(IF(COUNTIFS(BTT[Verwendete Transaktion (Pflichtauswahl)],BTT[[#This Row],[Verwendete Transaktion (Pflichtauswahl)]],BTT[SAP-Modul
(Pflichtauswahl)],"&lt;&gt;"&amp;BTT[[#This Row],[SAP-Modul
(Pflichtauswahl)]])&gt;0,"Modul anders","okay"),"")</f>
        <v>okay</v>
      </c>
      <c r="AQ12" s="10" t="str">
        <f>IFERROR(IF(COUNTIFS(BTT[Verwendete Transaktion (Pflichtauswahl)],BTT[[#This Row],[Verwendete Transaktion (Pflichtauswahl)]],BTT[Verantwortliches TP
(automatisch)],"&lt;&gt;"&amp;BTT[[#This Row],[Verantwortliches TP
(automatisch)]])&gt;0,"Transaktion mehrfach","okay"),"")</f>
        <v>okay</v>
      </c>
      <c r="AR12" s="10" t="str">
        <f>IFERROR(IF(COUNTIFS(BTT[Verwendete Transaktion (Pflichtauswahl)],BTT[[#This Row],[Verwendete Transaktion (Pflichtauswahl)]],BTT[Verantwortliches TP
(automatisch)],"&lt;&gt;"&amp;VLOOKUP(aktives_Teilprojekt,Teilprojekte[[Teilprojekte]:[Kürzel]],2,FALSE))&gt;0,"Transaktion mehrfach","okay"),"")</f>
        <v>okay</v>
      </c>
      <c r="AS12" s="10" t="s">
        <v>9629</v>
      </c>
      <c r="AT12" s="10"/>
    </row>
    <row r="13" spans="1:46" hidden="1" x14ac:dyDescent="0.25">
      <c r="A13" s="14" t="str">
        <f>IFERROR(IF(BTT[[#This Row],[Lfd Nr. 
(aus konsolidierter Datei)]]&lt;&gt;"",BTT[[#This Row],[Lfd Nr. 
(aus konsolidierter Datei)]],VLOOKUP(aktives_Teilprojekt,Teilprojekte[[Teilprojekte]:[Kürzel]],2,FALSE)&amp;ROW(BTT[[#This Row],[Lfd Nr.
(automatisch)]])-2),"")</f>
        <v>IH213</v>
      </c>
      <c r="B13" s="15" t="s">
        <v>6114</v>
      </c>
      <c r="C13" s="15" t="s">
        <v>6226</v>
      </c>
      <c r="D13" t="s">
        <v>9631</v>
      </c>
      <c r="E13" s="10" t="str">
        <f>IFERROR(IF(NOT(BTT[[#This Row],[Manuelle Änderung des Verantwortliches TP
(Auswahl - bei Bedarf)]]=""),BTT[[#This Row],[Manuelle Änderung des Verantwortliches TP
(Auswahl - bei Bedarf)]],VLOOKUP(BTT[[#This Row],[Hauptprozess
(Pflichtauswahl)]],Hauptprozesse[],3,FALSE)),"")</f>
        <v>BLQ</v>
      </c>
      <c r="F13" t="s">
        <v>5</v>
      </c>
      <c r="H13" s="10" t="s">
        <v>6041</v>
      </c>
      <c r="I13" t="s">
        <v>2555</v>
      </c>
      <c r="J13" s="10" t="str">
        <f>IFERROR(VLOOKUP(BTT[[#This Row],[Verwendete Transaktion (Pflichtauswahl)]],Transaktionen[[Transaktionen]:[Langtext]],2,FALSE),"")</f>
        <v>Anlegen Aufarbeitungsauftrag</v>
      </c>
      <c r="K13" t="s">
        <v>2484</v>
      </c>
      <c r="L13" t="s">
        <v>6052</v>
      </c>
      <c r="M13" t="s">
        <v>9613</v>
      </c>
      <c r="N13" t="s">
        <v>9612</v>
      </c>
      <c r="O13" t="s">
        <v>6052</v>
      </c>
      <c r="S13" t="s">
        <v>6052</v>
      </c>
      <c r="T13" t="s">
        <v>6060</v>
      </c>
      <c r="V13" s="10" t="str">
        <f>IFERROR(VLOOKUP(BTT[[#This Row],[Verwendetes Formular
(Auswahl falls relevant)]],Formulare[[Formularbezeichnung]:[Formularname (technisch)]],2,FALSE),"")</f>
        <v/>
      </c>
      <c r="X13" t="s">
        <v>6052</v>
      </c>
      <c r="Y13" s="4"/>
      <c r="Z13" t="s">
        <v>6048</v>
      </c>
      <c r="AK13" s="10" t="str">
        <f>IF(BTT[[#This Row],[Subprozess
(optionale Auswahl)]]="","okay",IF(VLOOKUP(BTT[[#This Row],[Subprozess
(optionale Auswahl)]],BPML[[Subprozess]:[Zugeordneter Hauptprozess]],3,FALSE)=BTT[[#This Row],[Hauptprozess
(Pflichtauswahl)]],"okay","falscher Subprozess"))</f>
        <v>falscher Subprozess</v>
      </c>
      <c r="AL13" t="str">
        <f>IF(aktives_Teilprojekt="Master","",IF(BTT[[#This Row],[Verantwortliches TP
(automatisch)]]=VLOOKUP(aktives_Teilprojekt,Teilprojekte[[Teilprojekte]:[Kürzel]],2,FALSE),"okay","Hauptprozess anderes TP"))</f>
        <v>okay</v>
      </c>
      <c r="AM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3" s="10" t="str">
        <f>IFERROR(IF(BTT[[#This Row],[SAP-Modul
(Pflichtauswahl)]]&lt;&gt;VLOOKUP(BTT[[#This Row],[Verwendete Transaktion (Pflichtauswahl)]],Transaktionen[[Transaktionen]:[Modul]],3,FALSE),"Modul anders","okay"),"")</f>
        <v>okay</v>
      </c>
      <c r="AP13" s="10" t="str">
        <f>IFERROR(IF(COUNTIFS(BTT[Verwendete Transaktion (Pflichtauswahl)],BTT[[#This Row],[Verwendete Transaktion (Pflichtauswahl)]],BTT[SAP-Modul
(Pflichtauswahl)],"&lt;&gt;"&amp;BTT[[#This Row],[SAP-Modul
(Pflichtauswahl)]])&gt;0,"Modul anders","okay"),"")</f>
        <v>okay</v>
      </c>
      <c r="AQ13" s="10" t="str">
        <f>IFERROR(IF(COUNTIFS(BTT[Verwendete Transaktion (Pflichtauswahl)],BTT[[#This Row],[Verwendete Transaktion (Pflichtauswahl)]],BTT[Verantwortliches TP
(automatisch)],"&lt;&gt;"&amp;BTT[[#This Row],[Verantwortliches TP
(automatisch)]])&gt;0,"Transaktion mehrfach","okay"),"")</f>
        <v>okay</v>
      </c>
      <c r="AR13" s="10" t="str">
        <f>IFERROR(IF(COUNTIFS(BTT[Verwendete Transaktion (Pflichtauswahl)],BTT[[#This Row],[Verwendete Transaktion (Pflichtauswahl)]],BTT[Verantwortliches TP
(automatisch)],"&lt;&gt;"&amp;VLOOKUP(aktives_Teilprojekt,Teilprojekte[[Teilprojekte]:[Kürzel]],2,FALSE))&gt;0,"Transaktion mehrfach","okay"),"")</f>
        <v>okay</v>
      </c>
      <c r="AS13" s="10" t="s">
        <v>9630</v>
      </c>
      <c r="AT13" s="10"/>
    </row>
    <row r="14" spans="1:46" ht="105" hidden="1" x14ac:dyDescent="0.25">
      <c r="A14" s="14" t="str">
        <f>IFERROR(IF(BTT[[#This Row],[Lfd Nr. 
(aus konsolidierter Datei)]]&lt;&gt;"",BTT[[#This Row],[Lfd Nr. 
(aus konsolidierter Datei)]],VLOOKUP(aktives_Teilprojekt,Teilprojekte[[Teilprojekte]:[Kürzel]],2,FALSE)&amp;ROW(BTT[[#This Row],[Lfd Nr.
(automatisch)]])-2),"")</f>
        <v>IH267</v>
      </c>
      <c r="B14" s="15" t="s">
        <v>6107</v>
      </c>
      <c r="C14" s="15"/>
      <c r="E14" s="10" t="str">
        <f>IFERROR(IF(NOT(BTT[[#This Row],[Manuelle Änderung des Verantwortliches TP
(Auswahl - bei Bedarf)]]=""),BTT[[#This Row],[Manuelle Änderung des Verantwortliches TP
(Auswahl - bei Bedarf)]],VLOOKUP(BTT[[#This Row],[Hauptprozess
(Pflichtauswahl)]],Hauptprozesse[],3,FALSE)),"")</f>
        <v>BLQ</v>
      </c>
      <c r="F14" t="s">
        <v>5</v>
      </c>
      <c r="H14" s="10" t="s">
        <v>6041</v>
      </c>
      <c r="I14" t="s">
        <v>5674</v>
      </c>
      <c r="J14" s="10" t="str">
        <f>IFERROR(VLOOKUP(BTT[[#This Row],[Verwendete Transaktion (Pflichtauswahl)]],Transaktionen[[Transaktionen]:[Langtext]],2,FALSE),"")</f>
        <v>Tabellenpflege Mapping Lagerort - TP</v>
      </c>
      <c r="L14" t="s">
        <v>6052</v>
      </c>
      <c r="M14" t="s">
        <v>6051</v>
      </c>
      <c r="N14" t="s">
        <v>6052</v>
      </c>
      <c r="O14" t="s">
        <v>6052</v>
      </c>
      <c r="S14" t="s">
        <v>6052</v>
      </c>
      <c r="T14" t="s">
        <v>6060</v>
      </c>
      <c r="V14" s="10" t="str">
        <f>IFERROR(VLOOKUP(BTT[[#This Row],[Verwendetes Formular
(Auswahl falls relevant)]],Formulare[[Formularbezeichnung]:[Formularname (technisch)]],2,FALSE),"")</f>
        <v/>
      </c>
      <c r="X14" t="s">
        <v>6052</v>
      </c>
      <c r="Y14" s="4" t="s">
        <v>10137</v>
      </c>
      <c r="Z14" t="s">
        <v>6046</v>
      </c>
      <c r="AK14" s="10" t="str">
        <f>IF(BTT[[#This Row],[Subprozess
(optionale Auswahl)]]="","okay",IF(VLOOKUP(BTT[[#This Row],[Subprozess
(optionale Auswahl)]],BPML[[Subprozess]:[Zugeordneter Hauptprozess]],3,FALSE)=BTT[[#This Row],[Hauptprozess
(Pflichtauswahl)]],"okay","falscher Subprozess"))</f>
        <v>okay</v>
      </c>
      <c r="AL14" t="str">
        <f>IF(aktives_Teilprojekt="Master","",IF(BTT[[#This Row],[Verantwortliches TP
(automatisch)]]=VLOOKUP(aktives_Teilprojekt,Teilprojekte[[Teilprojekte]:[Kürzel]],2,FALSE),"okay","Hauptprozess anderes TP"))</f>
        <v>okay</v>
      </c>
      <c r="AM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 s="10" t="str">
        <f>IFERROR(IF(BTT[[#This Row],[SAP-Modul
(Pflichtauswahl)]]&lt;&gt;VLOOKUP(BTT[[#This Row],[Verwendete Transaktion (Pflichtauswahl)]],Transaktionen[[Transaktionen]:[Modul]],3,FALSE),"Modul anders","okay"),"")</f>
        <v>okay</v>
      </c>
      <c r="AP14" s="10" t="str">
        <f>IFERROR(IF(COUNTIFS(BTT[Verwendete Transaktion (Pflichtauswahl)],BTT[[#This Row],[Verwendete Transaktion (Pflichtauswahl)]],BTT[SAP-Modul
(Pflichtauswahl)],"&lt;&gt;"&amp;BTT[[#This Row],[SAP-Modul
(Pflichtauswahl)]])&gt;0,"Modul anders","okay"),"")</f>
        <v>okay</v>
      </c>
      <c r="AQ14" s="10" t="str">
        <f>IFERROR(IF(COUNTIFS(BTT[Verwendete Transaktion (Pflichtauswahl)],BTT[[#This Row],[Verwendete Transaktion (Pflichtauswahl)]],BTT[Verantwortliches TP
(automatisch)],"&lt;&gt;"&amp;BTT[[#This Row],[Verantwortliches TP
(automatisch)]])&gt;0,"Transaktion mehrfach","okay"),"")</f>
        <v>okay</v>
      </c>
      <c r="AR14" s="10" t="str">
        <f>IFERROR(IF(COUNTIFS(BTT[Verwendete Transaktion (Pflichtauswahl)],BTT[[#This Row],[Verwendete Transaktion (Pflichtauswahl)]],BTT[Verantwortliches TP
(automatisch)],"&lt;&gt;"&amp;VLOOKUP(aktives_Teilprojekt,Teilprojekte[[Teilprojekte]:[Kürzel]],2,FALSE))&gt;0,"Transaktion mehrfach","okay"),"")</f>
        <v>okay</v>
      </c>
      <c r="AS14" s="10" t="s">
        <v>9632</v>
      </c>
      <c r="AT14" s="10"/>
    </row>
    <row r="15" spans="1:46" x14ac:dyDescent="0.25">
      <c r="A15" s="14" t="str">
        <f>IFERROR(IF(BTT[[#This Row],[Lfd Nr. 
(aus konsolidierter Datei)]]&lt;&gt;"",BTT[[#This Row],[Lfd Nr. 
(aus konsolidierter Datei)]],VLOOKUP(aktives_Teilprojekt,Teilprojekte[[Teilprojekte]:[Kürzel]],2,FALSE)&amp;ROW(BTT[[#This Row],[Lfd Nr.
(automatisch)]])-2),"")</f>
        <v>BLQ1</v>
      </c>
      <c r="B15" s="15" t="s">
        <v>6124</v>
      </c>
      <c r="C15" s="15"/>
      <c r="D15" t="s">
        <v>9634</v>
      </c>
      <c r="E15" s="10" t="str">
        <f>IFERROR(IF(NOT(BTT[[#This Row],[Manuelle Änderung des Verantwortliches TP
(Auswahl - bei Bedarf)]]=""),BTT[[#This Row],[Manuelle Änderung des Verantwortliches TP
(Auswahl - bei Bedarf)]],VLOOKUP(BTT[[#This Row],[Hauptprozess
(Pflichtauswahl)]],Hauptprozesse[],3,FALSE)),"")</f>
        <v>BLQ</v>
      </c>
      <c r="H15" s="10" t="s">
        <v>6038</v>
      </c>
      <c r="I15" t="s">
        <v>3098</v>
      </c>
      <c r="J15" s="10" t="str">
        <f>IFERROR(VLOOKUP(BTT[[#This Row],[Verwendete Transaktion (Pflichtauswahl)]],Transaktionen[[Transaktionen]:[Langtext]],2,FALSE),"")</f>
        <v>Orderbuch pflegen</v>
      </c>
      <c r="O15" t="s">
        <v>6052</v>
      </c>
      <c r="T15" t="s">
        <v>6060</v>
      </c>
      <c r="V15" s="10" t="str">
        <f>IFERROR(VLOOKUP(BTT[[#This Row],[Verwendetes Formular
(Auswahl falls relevant)]],Formulare[[Formularbezeichnung]:[Formularname (technisch)]],2,FALSE),"")</f>
        <v/>
      </c>
      <c r="X15" t="s">
        <v>6052</v>
      </c>
      <c r="Y15" s="4"/>
      <c r="Z15" t="s">
        <v>6046</v>
      </c>
      <c r="AB15" t="s">
        <v>6052</v>
      </c>
      <c r="AD15" t="s">
        <v>6063</v>
      </c>
      <c r="AF15" t="s">
        <v>10168</v>
      </c>
      <c r="AI15" t="s">
        <v>6052</v>
      </c>
      <c r="AJ15" t="s">
        <v>6052</v>
      </c>
      <c r="AK15" s="10" t="str">
        <f>IF(BTT[[#This Row],[Subprozess
(optionale Auswahl)]]="","okay",IF(VLOOKUP(BTT[[#This Row],[Subprozess
(optionale Auswahl)]],BPML[[Subprozess]:[Zugeordneter Hauptprozess]],3,FALSE)=BTT[[#This Row],[Hauptprozess
(Pflichtauswahl)]],"okay","falscher Subprozess"))</f>
        <v>okay</v>
      </c>
      <c r="AL15" t="str">
        <f>IF(aktives_Teilprojekt="Master","",IF(BTT[[#This Row],[Verantwortliches TP
(automatisch)]]=VLOOKUP(aktives_Teilprojekt,Teilprojekte[[Teilprojekte]:[Kürzel]],2,FALSE),"okay","Hauptprozess anderes TP"))</f>
        <v>okay</v>
      </c>
      <c r="AM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 s="10" t="str">
        <f>IFERROR(IF(BTT[[#This Row],[SAP-Modul
(Pflichtauswahl)]]&lt;&gt;VLOOKUP(BTT[[#This Row],[Verwendete Transaktion (Pflichtauswahl)]],Transaktionen[[Transaktionen]:[Modul]],3,FALSE),"Modul anders","okay"),"")</f>
        <v>okay</v>
      </c>
      <c r="AP15" s="10" t="str">
        <f>IFERROR(IF(COUNTIFS(BTT[Verwendete Transaktion (Pflichtauswahl)],BTT[[#This Row],[Verwendete Transaktion (Pflichtauswahl)]],BTT[SAP-Modul
(Pflichtauswahl)],"&lt;&gt;"&amp;BTT[[#This Row],[SAP-Modul
(Pflichtauswahl)]])&gt;0,"Modul anders","okay"),"")</f>
        <v>okay</v>
      </c>
      <c r="AQ15" s="10" t="str">
        <f>IFERROR(IF(COUNTIFS(BTT[Verwendete Transaktion (Pflichtauswahl)],BTT[[#This Row],[Verwendete Transaktion (Pflichtauswahl)]],BTT[Verantwortliches TP
(automatisch)],"&lt;&gt;"&amp;BTT[[#This Row],[Verantwortliches TP
(automatisch)]])&gt;0,"Transaktion mehrfach","okay"),"")</f>
        <v>okay</v>
      </c>
      <c r="AR15" s="10" t="str">
        <f>IFERROR(IF(COUNTIFS(BTT[Verwendete Transaktion (Pflichtauswahl)],BTT[[#This Row],[Verwendete Transaktion (Pflichtauswahl)]],BTT[Verantwortliches TP
(automatisch)],"&lt;&gt;"&amp;VLOOKUP(aktives_Teilprojekt,Teilprojekte[[Teilprojekte]:[Kürzel]],2,FALSE))&gt;0,"Transaktion mehrfach","okay"),"")</f>
        <v>okay</v>
      </c>
      <c r="AS15" s="10" t="s">
        <v>9633</v>
      </c>
      <c r="AT15" s="10"/>
    </row>
    <row r="16" spans="1:46" x14ac:dyDescent="0.25">
      <c r="A16" s="14" t="str">
        <f>IFERROR(IF(BTT[[#This Row],[Lfd Nr. 
(aus konsolidierter Datei)]]&lt;&gt;"",BTT[[#This Row],[Lfd Nr. 
(aus konsolidierter Datei)]],VLOOKUP(aktives_Teilprojekt,Teilprojekte[[Teilprojekte]:[Kürzel]],2,FALSE)&amp;ROW(BTT[[#This Row],[Lfd Nr.
(automatisch)]])-2),"")</f>
        <v>BLQ2</v>
      </c>
      <c r="B16" s="15" t="s">
        <v>6124</v>
      </c>
      <c r="C16" s="15"/>
      <c r="D16" t="s">
        <v>9634</v>
      </c>
      <c r="E16" s="10" t="str">
        <f>IFERROR(IF(NOT(BTT[[#This Row],[Manuelle Änderung des Verantwortliches TP
(Auswahl - bei Bedarf)]]=""),BTT[[#This Row],[Manuelle Änderung des Verantwortliches TP
(Auswahl - bei Bedarf)]],VLOOKUP(BTT[[#This Row],[Hauptprozess
(Pflichtauswahl)]],Hauptprozesse[],3,FALSE)),"")</f>
        <v>BLQ</v>
      </c>
      <c r="H16" s="10" t="s">
        <v>6038</v>
      </c>
      <c r="I16" t="s">
        <v>3100</v>
      </c>
      <c r="J16" s="10" t="str">
        <f>IFERROR(VLOOKUP(BTT[[#This Row],[Verwendete Transaktion (Pflichtauswahl)]],Transaktionen[[Transaktionen]:[Langtext]],2,FALSE),"")</f>
        <v>Orderbuch anzeigen</v>
      </c>
      <c r="O16" t="s">
        <v>6052</v>
      </c>
      <c r="T16" t="s">
        <v>6060</v>
      </c>
      <c r="V16" s="10" t="str">
        <f>IFERROR(VLOOKUP(BTT[[#This Row],[Verwendetes Formular
(Auswahl falls relevant)]],Formulare[[Formularbezeichnung]:[Formularname (technisch)]],2,FALSE),"")</f>
        <v/>
      </c>
      <c r="X16" t="s">
        <v>6052</v>
      </c>
      <c r="Y16" s="4"/>
      <c r="Z16" t="s">
        <v>6046</v>
      </c>
      <c r="AB16" t="s">
        <v>6052</v>
      </c>
      <c r="AD16" t="s">
        <v>6063</v>
      </c>
      <c r="AF16" t="s">
        <v>10168</v>
      </c>
      <c r="AI16" t="s">
        <v>6052</v>
      </c>
      <c r="AJ16" t="s">
        <v>6052</v>
      </c>
      <c r="AK16" s="10" t="str">
        <f>IF(BTT[[#This Row],[Subprozess
(optionale Auswahl)]]="","okay",IF(VLOOKUP(BTT[[#This Row],[Subprozess
(optionale Auswahl)]],BPML[[Subprozess]:[Zugeordneter Hauptprozess]],3,FALSE)=BTT[[#This Row],[Hauptprozess
(Pflichtauswahl)]],"okay","falscher Subprozess"))</f>
        <v>okay</v>
      </c>
      <c r="AL16" t="str">
        <f>IF(aktives_Teilprojekt="Master","",IF(BTT[[#This Row],[Verantwortliches TP
(automatisch)]]=VLOOKUP(aktives_Teilprojekt,Teilprojekte[[Teilprojekte]:[Kürzel]],2,FALSE),"okay","Hauptprozess anderes TP"))</f>
        <v>okay</v>
      </c>
      <c r="AM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 s="10" t="str">
        <f>IFERROR(IF(BTT[[#This Row],[SAP-Modul
(Pflichtauswahl)]]&lt;&gt;VLOOKUP(BTT[[#This Row],[Verwendete Transaktion (Pflichtauswahl)]],Transaktionen[[Transaktionen]:[Modul]],3,FALSE),"Modul anders","okay"),"")</f>
        <v>okay</v>
      </c>
      <c r="AP16" s="10" t="str">
        <f>IFERROR(IF(COUNTIFS(BTT[Verwendete Transaktion (Pflichtauswahl)],BTT[[#This Row],[Verwendete Transaktion (Pflichtauswahl)]],BTT[SAP-Modul
(Pflichtauswahl)],"&lt;&gt;"&amp;BTT[[#This Row],[SAP-Modul
(Pflichtauswahl)]])&gt;0,"Modul anders","okay"),"")</f>
        <v>okay</v>
      </c>
      <c r="AQ16" s="10" t="str">
        <f>IFERROR(IF(COUNTIFS(BTT[Verwendete Transaktion (Pflichtauswahl)],BTT[[#This Row],[Verwendete Transaktion (Pflichtauswahl)]],BTT[Verantwortliches TP
(automatisch)],"&lt;&gt;"&amp;BTT[[#This Row],[Verantwortliches TP
(automatisch)]])&gt;0,"Transaktion mehrfach","okay"),"")</f>
        <v>okay</v>
      </c>
      <c r="AR16" s="10" t="str">
        <f>IFERROR(IF(COUNTIFS(BTT[Verwendete Transaktion (Pflichtauswahl)],BTT[[#This Row],[Verwendete Transaktion (Pflichtauswahl)]],BTT[Verantwortliches TP
(automatisch)],"&lt;&gt;"&amp;VLOOKUP(aktives_Teilprojekt,Teilprojekte[[Teilprojekte]:[Kürzel]],2,FALSE))&gt;0,"Transaktion mehrfach","okay"),"")</f>
        <v>okay</v>
      </c>
      <c r="AS16" s="10" t="s">
        <v>9635</v>
      </c>
      <c r="AT16" s="10"/>
    </row>
    <row r="17" spans="1:46" x14ac:dyDescent="0.25">
      <c r="A17" s="14" t="str">
        <f>IFERROR(IF(BTT[[#This Row],[Lfd Nr. 
(aus konsolidierter Datei)]]&lt;&gt;"",BTT[[#This Row],[Lfd Nr. 
(aus konsolidierter Datei)]],VLOOKUP(aktives_Teilprojekt,Teilprojekte[[Teilprojekte]:[Kürzel]],2,FALSE)&amp;ROW(BTT[[#This Row],[Lfd Nr.
(automatisch)]])-2),"")</f>
        <v>BLQ3</v>
      </c>
      <c r="B17" s="15" t="s">
        <v>6124</v>
      </c>
      <c r="C17" s="15"/>
      <c r="D17" t="s">
        <v>9634</v>
      </c>
      <c r="E17" s="10" t="str">
        <f>IFERROR(IF(NOT(BTT[[#This Row],[Manuelle Änderung des Verantwortliches TP
(Auswahl - bei Bedarf)]]=""),BTT[[#This Row],[Manuelle Änderung des Verantwortliches TP
(Auswahl - bei Bedarf)]],VLOOKUP(BTT[[#This Row],[Hauptprozess
(Pflichtauswahl)]],Hauptprozesse[],3,FALSE)),"")</f>
        <v>BLQ</v>
      </c>
      <c r="H17" s="10" t="s">
        <v>6038</v>
      </c>
      <c r="I17" t="s">
        <v>3102</v>
      </c>
      <c r="J17" s="10" t="str">
        <f>IFERROR(VLOOKUP(BTT[[#This Row],[Verwendete Transaktion (Pflichtauswahl)]],Transaktionen[[Transaktionen]:[Langtext]],2,FALSE),"")</f>
        <v>Änderungen zum Orderbuch</v>
      </c>
      <c r="O17" t="s">
        <v>6052</v>
      </c>
      <c r="T17" t="s">
        <v>6060</v>
      </c>
      <c r="V17" s="10" t="str">
        <f>IFERROR(VLOOKUP(BTT[[#This Row],[Verwendetes Formular
(Auswahl falls relevant)]],Formulare[[Formularbezeichnung]:[Formularname (technisch)]],2,FALSE),"")</f>
        <v/>
      </c>
      <c r="X17" t="s">
        <v>6052</v>
      </c>
      <c r="Y17" s="4"/>
      <c r="Z17" t="s">
        <v>6046</v>
      </c>
      <c r="AB17" t="s">
        <v>6052</v>
      </c>
      <c r="AD17" t="s">
        <v>6063</v>
      </c>
      <c r="AF17" t="s">
        <v>3102</v>
      </c>
      <c r="AI17" t="s">
        <v>6052</v>
      </c>
      <c r="AJ17" t="s">
        <v>6052</v>
      </c>
      <c r="AK17" s="10" t="str">
        <f>IF(BTT[[#This Row],[Subprozess
(optionale Auswahl)]]="","okay",IF(VLOOKUP(BTT[[#This Row],[Subprozess
(optionale Auswahl)]],BPML[[Subprozess]:[Zugeordneter Hauptprozess]],3,FALSE)=BTT[[#This Row],[Hauptprozess
(Pflichtauswahl)]],"okay","falscher Subprozess"))</f>
        <v>okay</v>
      </c>
      <c r="AL17" t="str">
        <f>IF(aktives_Teilprojekt="Master","",IF(BTT[[#This Row],[Verantwortliches TP
(automatisch)]]=VLOOKUP(aktives_Teilprojekt,Teilprojekte[[Teilprojekte]:[Kürzel]],2,FALSE),"okay","Hauptprozess anderes TP"))</f>
        <v>okay</v>
      </c>
      <c r="AM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 s="10" t="str">
        <f>IFERROR(IF(BTT[[#This Row],[SAP-Modul
(Pflichtauswahl)]]&lt;&gt;VLOOKUP(BTT[[#This Row],[Verwendete Transaktion (Pflichtauswahl)]],Transaktionen[[Transaktionen]:[Modul]],3,FALSE),"Modul anders","okay"),"")</f>
        <v>okay</v>
      </c>
      <c r="AP17" s="10" t="str">
        <f>IFERROR(IF(COUNTIFS(BTT[Verwendete Transaktion (Pflichtauswahl)],BTT[[#This Row],[Verwendete Transaktion (Pflichtauswahl)]],BTT[SAP-Modul
(Pflichtauswahl)],"&lt;&gt;"&amp;BTT[[#This Row],[SAP-Modul
(Pflichtauswahl)]])&gt;0,"Modul anders","okay"),"")</f>
        <v>okay</v>
      </c>
      <c r="AQ17" s="10" t="str">
        <f>IFERROR(IF(COUNTIFS(BTT[Verwendete Transaktion (Pflichtauswahl)],BTT[[#This Row],[Verwendete Transaktion (Pflichtauswahl)]],BTT[Verantwortliches TP
(automatisch)],"&lt;&gt;"&amp;BTT[[#This Row],[Verantwortliches TP
(automatisch)]])&gt;0,"Transaktion mehrfach","okay"),"")</f>
        <v>okay</v>
      </c>
      <c r="AR17" s="10" t="str">
        <f>IFERROR(IF(COUNTIFS(BTT[Verwendete Transaktion (Pflichtauswahl)],BTT[[#This Row],[Verwendete Transaktion (Pflichtauswahl)]],BTT[Verantwortliches TP
(automatisch)],"&lt;&gt;"&amp;VLOOKUP(aktives_Teilprojekt,Teilprojekte[[Teilprojekte]:[Kürzel]],2,FALSE))&gt;0,"Transaktion mehrfach","okay"),"")</f>
        <v>okay</v>
      </c>
      <c r="AS17" s="10" t="s">
        <v>9636</v>
      </c>
      <c r="AT17" s="10"/>
    </row>
    <row r="18" spans="1:46" x14ac:dyDescent="0.25">
      <c r="A18" s="14" t="str">
        <f>IFERROR(IF(BTT[[#This Row],[Lfd Nr. 
(aus konsolidierter Datei)]]&lt;&gt;"",BTT[[#This Row],[Lfd Nr. 
(aus konsolidierter Datei)]],VLOOKUP(aktives_Teilprojekt,Teilprojekte[[Teilprojekte]:[Kürzel]],2,FALSE)&amp;ROW(BTT[[#This Row],[Lfd Nr.
(automatisch)]])-2),"")</f>
        <v>BLQ4</v>
      </c>
      <c r="B18" s="15" t="s">
        <v>6124</v>
      </c>
      <c r="C18" s="15"/>
      <c r="D18" t="s">
        <v>9634</v>
      </c>
      <c r="E18" s="10" t="str">
        <f>IFERROR(IF(NOT(BTT[[#This Row],[Manuelle Änderung des Verantwortliches TP
(Auswahl - bei Bedarf)]]=""),BTT[[#This Row],[Manuelle Änderung des Verantwortliches TP
(Auswahl - bei Bedarf)]],VLOOKUP(BTT[[#This Row],[Hauptprozess
(Pflichtauswahl)]],Hauptprozesse[],3,FALSE)),"")</f>
        <v>BLQ</v>
      </c>
      <c r="H18" s="10" t="s">
        <v>6038</v>
      </c>
      <c r="I18" t="s">
        <v>3104</v>
      </c>
      <c r="J18" s="10" t="str">
        <f>IFERROR(VLOOKUP(BTT[[#This Row],[Verwendete Transaktion (Pflichtauswahl)]],Transaktionen[[Transaktionen]:[Langtext]],2,FALSE),"")</f>
        <v>Orderbuch generieren</v>
      </c>
      <c r="O18" t="s">
        <v>6052</v>
      </c>
      <c r="T18" t="s">
        <v>6060</v>
      </c>
      <c r="V18" s="10" t="str">
        <f>IFERROR(VLOOKUP(BTT[[#This Row],[Verwendetes Formular
(Auswahl falls relevant)]],Formulare[[Formularbezeichnung]:[Formularname (technisch)]],2,FALSE),"")</f>
        <v/>
      </c>
      <c r="X18" t="s">
        <v>6052</v>
      </c>
      <c r="Y18" s="4"/>
      <c r="Z18" t="s">
        <v>6046</v>
      </c>
      <c r="AB18" t="s">
        <v>6052</v>
      </c>
      <c r="AD18" t="s">
        <v>6063</v>
      </c>
      <c r="AF18" t="s">
        <v>3104</v>
      </c>
      <c r="AI18" t="s">
        <v>6052</v>
      </c>
      <c r="AJ18" t="s">
        <v>6052</v>
      </c>
      <c r="AK18" s="10" t="str">
        <f>IF(BTT[[#This Row],[Subprozess
(optionale Auswahl)]]="","okay",IF(VLOOKUP(BTT[[#This Row],[Subprozess
(optionale Auswahl)]],BPML[[Subprozess]:[Zugeordneter Hauptprozess]],3,FALSE)=BTT[[#This Row],[Hauptprozess
(Pflichtauswahl)]],"okay","falscher Subprozess"))</f>
        <v>okay</v>
      </c>
      <c r="AL18" t="str">
        <f>IF(aktives_Teilprojekt="Master","",IF(BTT[[#This Row],[Verantwortliches TP
(automatisch)]]=VLOOKUP(aktives_Teilprojekt,Teilprojekte[[Teilprojekte]:[Kürzel]],2,FALSE),"okay","Hauptprozess anderes TP"))</f>
        <v>okay</v>
      </c>
      <c r="AM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 s="10" t="str">
        <f>IFERROR(IF(BTT[[#This Row],[SAP-Modul
(Pflichtauswahl)]]&lt;&gt;VLOOKUP(BTT[[#This Row],[Verwendete Transaktion (Pflichtauswahl)]],Transaktionen[[Transaktionen]:[Modul]],3,FALSE),"Modul anders","okay"),"")</f>
        <v>okay</v>
      </c>
      <c r="AP18" s="10" t="str">
        <f>IFERROR(IF(COUNTIFS(BTT[Verwendete Transaktion (Pflichtauswahl)],BTT[[#This Row],[Verwendete Transaktion (Pflichtauswahl)]],BTT[SAP-Modul
(Pflichtauswahl)],"&lt;&gt;"&amp;BTT[[#This Row],[SAP-Modul
(Pflichtauswahl)]])&gt;0,"Modul anders","okay"),"")</f>
        <v>okay</v>
      </c>
      <c r="AQ18" s="10" t="str">
        <f>IFERROR(IF(COUNTIFS(BTT[Verwendete Transaktion (Pflichtauswahl)],BTT[[#This Row],[Verwendete Transaktion (Pflichtauswahl)]],BTT[Verantwortliches TP
(automatisch)],"&lt;&gt;"&amp;BTT[[#This Row],[Verantwortliches TP
(automatisch)]])&gt;0,"Transaktion mehrfach","okay"),"")</f>
        <v>okay</v>
      </c>
      <c r="AR18" s="10" t="str">
        <f>IFERROR(IF(COUNTIFS(BTT[Verwendete Transaktion (Pflichtauswahl)],BTT[[#This Row],[Verwendete Transaktion (Pflichtauswahl)]],BTT[Verantwortliches TP
(automatisch)],"&lt;&gt;"&amp;VLOOKUP(aktives_Teilprojekt,Teilprojekte[[Teilprojekte]:[Kürzel]],2,FALSE))&gt;0,"Transaktion mehrfach","okay"),"")</f>
        <v>okay</v>
      </c>
      <c r="AS18" s="10" t="s">
        <v>9637</v>
      </c>
      <c r="AT18" s="10"/>
    </row>
    <row r="19" spans="1:46" x14ac:dyDescent="0.25">
      <c r="A19" s="14" t="str">
        <f>IFERROR(IF(BTT[[#This Row],[Lfd Nr. 
(aus konsolidierter Datei)]]&lt;&gt;"",BTT[[#This Row],[Lfd Nr. 
(aus konsolidierter Datei)]],VLOOKUP(aktives_Teilprojekt,Teilprojekte[[Teilprojekte]:[Kürzel]],2,FALSE)&amp;ROW(BTT[[#This Row],[Lfd Nr.
(automatisch)]])-2),"")</f>
        <v>BLQ5</v>
      </c>
      <c r="B19" s="15" t="s">
        <v>6124</v>
      </c>
      <c r="C19" s="15"/>
      <c r="D19" t="s">
        <v>9634</v>
      </c>
      <c r="E19" s="10" t="str">
        <f>IFERROR(IF(NOT(BTT[[#This Row],[Manuelle Änderung des Verantwortliches TP
(Auswahl - bei Bedarf)]]=""),BTT[[#This Row],[Manuelle Änderung des Verantwortliches TP
(Auswahl - bei Bedarf)]],VLOOKUP(BTT[[#This Row],[Hauptprozess
(Pflichtauswahl)]],Hauptprozesse[],3,FALSE)),"")</f>
        <v>BLQ</v>
      </c>
      <c r="H19" s="10" t="s">
        <v>6038</v>
      </c>
      <c r="I19" t="s">
        <v>3106</v>
      </c>
      <c r="J19" s="10" t="str">
        <f>IFERROR(VLOOKUP(BTT[[#This Row],[Verwendete Transaktion (Pflichtauswahl)]],Transaktionen[[Transaktionen]:[Langtext]],2,FALSE),"")</f>
        <v>Orderbuch analysieren</v>
      </c>
      <c r="O19" t="s">
        <v>6052</v>
      </c>
      <c r="T19" t="s">
        <v>6060</v>
      </c>
      <c r="V19" s="10" t="str">
        <f>IFERROR(VLOOKUP(BTT[[#This Row],[Verwendetes Formular
(Auswahl falls relevant)]],Formulare[[Formularbezeichnung]:[Formularname (technisch)]],2,FALSE),"")</f>
        <v/>
      </c>
      <c r="X19" t="s">
        <v>6052</v>
      </c>
      <c r="Y19" s="4"/>
      <c r="Z19" t="s">
        <v>6046</v>
      </c>
      <c r="AB19" t="s">
        <v>6052</v>
      </c>
      <c r="AD19" t="s">
        <v>6063</v>
      </c>
      <c r="AF19" t="s">
        <v>3106</v>
      </c>
      <c r="AI19" t="s">
        <v>6052</v>
      </c>
      <c r="AJ19" t="s">
        <v>6052</v>
      </c>
      <c r="AK19" s="10" t="str">
        <f>IF(BTT[[#This Row],[Subprozess
(optionale Auswahl)]]="","okay",IF(VLOOKUP(BTT[[#This Row],[Subprozess
(optionale Auswahl)]],BPML[[Subprozess]:[Zugeordneter Hauptprozess]],3,FALSE)=BTT[[#This Row],[Hauptprozess
(Pflichtauswahl)]],"okay","falscher Subprozess"))</f>
        <v>okay</v>
      </c>
      <c r="AL19" t="str">
        <f>IF(aktives_Teilprojekt="Master","",IF(BTT[[#This Row],[Verantwortliches TP
(automatisch)]]=VLOOKUP(aktives_Teilprojekt,Teilprojekte[[Teilprojekte]:[Kürzel]],2,FALSE),"okay","Hauptprozess anderes TP"))</f>
        <v>okay</v>
      </c>
      <c r="AM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 s="10" t="str">
        <f>IFERROR(IF(BTT[[#This Row],[SAP-Modul
(Pflichtauswahl)]]&lt;&gt;VLOOKUP(BTT[[#This Row],[Verwendete Transaktion (Pflichtauswahl)]],Transaktionen[[Transaktionen]:[Modul]],3,FALSE),"Modul anders","okay"),"")</f>
        <v>okay</v>
      </c>
      <c r="AP19" s="10" t="str">
        <f>IFERROR(IF(COUNTIFS(BTT[Verwendete Transaktion (Pflichtauswahl)],BTT[[#This Row],[Verwendete Transaktion (Pflichtauswahl)]],BTT[SAP-Modul
(Pflichtauswahl)],"&lt;&gt;"&amp;BTT[[#This Row],[SAP-Modul
(Pflichtauswahl)]])&gt;0,"Modul anders","okay"),"")</f>
        <v>okay</v>
      </c>
      <c r="AQ19" s="10" t="str">
        <f>IFERROR(IF(COUNTIFS(BTT[Verwendete Transaktion (Pflichtauswahl)],BTT[[#This Row],[Verwendete Transaktion (Pflichtauswahl)]],BTT[Verantwortliches TP
(automatisch)],"&lt;&gt;"&amp;BTT[[#This Row],[Verantwortliches TP
(automatisch)]])&gt;0,"Transaktion mehrfach","okay"),"")</f>
        <v>okay</v>
      </c>
      <c r="AR19" s="10" t="str">
        <f>IFERROR(IF(COUNTIFS(BTT[Verwendete Transaktion (Pflichtauswahl)],BTT[[#This Row],[Verwendete Transaktion (Pflichtauswahl)]],BTT[Verantwortliches TP
(automatisch)],"&lt;&gt;"&amp;VLOOKUP(aktives_Teilprojekt,Teilprojekte[[Teilprojekte]:[Kürzel]],2,FALSE))&gt;0,"Transaktion mehrfach","okay"),"")</f>
        <v>okay</v>
      </c>
      <c r="AS19" s="10" t="s">
        <v>9638</v>
      </c>
      <c r="AT19" s="10"/>
    </row>
    <row r="20" spans="1:46" x14ac:dyDescent="0.25">
      <c r="A20" s="14" t="str">
        <f>IFERROR(IF(BTT[[#This Row],[Lfd Nr. 
(aus konsolidierter Datei)]]&lt;&gt;"",BTT[[#This Row],[Lfd Nr. 
(aus konsolidierter Datei)]],VLOOKUP(aktives_Teilprojekt,Teilprojekte[[Teilprojekte]:[Kürzel]],2,FALSE)&amp;ROW(BTT[[#This Row],[Lfd Nr.
(automatisch)]])-2),"")</f>
        <v>BLQ6</v>
      </c>
      <c r="B20" s="15" t="s">
        <v>6124</v>
      </c>
      <c r="C20" s="15"/>
      <c r="D20" t="s">
        <v>9634</v>
      </c>
      <c r="E20" s="10" t="str">
        <f>IFERROR(IF(NOT(BTT[[#This Row],[Manuelle Änderung des Verantwortliches TP
(Auswahl - bei Bedarf)]]=""),BTT[[#This Row],[Manuelle Änderung des Verantwortliches TP
(Auswahl - bei Bedarf)]],VLOOKUP(BTT[[#This Row],[Hauptprozess
(Pflichtauswahl)]],Hauptprozesse[],3,FALSE)),"")</f>
        <v>BLQ</v>
      </c>
      <c r="H20" s="10" t="s">
        <v>6038</v>
      </c>
      <c r="I20" t="s">
        <v>3108</v>
      </c>
      <c r="J20" s="10" t="str">
        <f>IFERROR(VLOOKUP(BTT[[#This Row],[Verwendete Transaktion (Pflichtauswahl)]],Transaktionen[[Transaktionen]:[Langtext]],2,FALSE),"")</f>
        <v>Orderbuch zum Material</v>
      </c>
      <c r="O20" t="s">
        <v>6052</v>
      </c>
      <c r="T20" t="s">
        <v>6060</v>
      </c>
      <c r="V20" s="10" t="str">
        <f>IFERROR(VLOOKUP(BTT[[#This Row],[Verwendetes Formular
(Auswahl falls relevant)]],Formulare[[Formularbezeichnung]:[Formularname (technisch)]],2,FALSE),"")</f>
        <v/>
      </c>
      <c r="X20" t="s">
        <v>6052</v>
      </c>
      <c r="Y20" s="4"/>
      <c r="Z20" t="s">
        <v>6046</v>
      </c>
      <c r="AB20" t="s">
        <v>6052</v>
      </c>
      <c r="AD20" t="s">
        <v>6063</v>
      </c>
      <c r="AF20" t="s">
        <v>10168</v>
      </c>
      <c r="AI20" t="s">
        <v>6052</v>
      </c>
      <c r="AJ20" t="s">
        <v>6052</v>
      </c>
      <c r="AK20" s="10" t="str">
        <f>IF(BTT[[#This Row],[Subprozess
(optionale Auswahl)]]="","okay",IF(VLOOKUP(BTT[[#This Row],[Subprozess
(optionale Auswahl)]],BPML[[Subprozess]:[Zugeordneter Hauptprozess]],3,FALSE)=BTT[[#This Row],[Hauptprozess
(Pflichtauswahl)]],"okay","falscher Subprozess"))</f>
        <v>okay</v>
      </c>
      <c r="AL20" t="str">
        <f>IF(aktives_Teilprojekt="Master","",IF(BTT[[#This Row],[Verantwortliches TP
(automatisch)]]=VLOOKUP(aktives_Teilprojekt,Teilprojekte[[Teilprojekte]:[Kürzel]],2,FALSE),"okay","Hauptprozess anderes TP"))</f>
        <v>okay</v>
      </c>
      <c r="AM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 s="10" t="str">
        <f>IFERROR(IF(BTT[[#This Row],[SAP-Modul
(Pflichtauswahl)]]&lt;&gt;VLOOKUP(BTT[[#This Row],[Verwendete Transaktion (Pflichtauswahl)]],Transaktionen[[Transaktionen]:[Modul]],3,FALSE),"Modul anders","okay"),"")</f>
        <v>okay</v>
      </c>
      <c r="AP20" s="10" t="str">
        <f>IFERROR(IF(COUNTIFS(BTT[Verwendete Transaktion (Pflichtauswahl)],BTT[[#This Row],[Verwendete Transaktion (Pflichtauswahl)]],BTT[SAP-Modul
(Pflichtauswahl)],"&lt;&gt;"&amp;BTT[[#This Row],[SAP-Modul
(Pflichtauswahl)]])&gt;0,"Modul anders","okay"),"")</f>
        <v>okay</v>
      </c>
      <c r="AQ20" s="10" t="str">
        <f>IFERROR(IF(COUNTIFS(BTT[Verwendete Transaktion (Pflichtauswahl)],BTT[[#This Row],[Verwendete Transaktion (Pflichtauswahl)]],BTT[Verantwortliches TP
(automatisch)],"&lt;&gt;"&amp;BTT[[#This Row],[Verantwortliches TP
(automatisch)]])&gt;0,"Transaktion mehrfach","okay"),"")</f>
        <v>okay</v>
      </c>
      <c r="AR20" s="10" t="str">
        <f>IFERROR(IF(COUNTIFS(BTT[Verwendete Transaktion (Pflichtauswahl)],BTT[[#This Row],[Verwendete Transaktion (Pflichtauswahl)]],BTT[Verantwortliches TP
(automatisch)],"&lt;&gt;"&amp;VLOOKUP(aktives_Teilprojekt,Teilprojekte[[Teilprojekte]:[Kürzel]],2,FALSE))&gt;0,"Transaktion mehrfach","okay"),"")</f>
        <v>okay</v>
      </c>
      <c r="AS20" s="10" t="s">
        <v>9639</v>
      </c>
      <c r="AT20" s="10"/>
    </row>
    <row r="21" spans="1:46" x14ac:dyDescent="0.25">
      <c r="A21" s="14" t="str">
        <f>IFERROR(IF(BTT[[#This Row],[Lfd Nr. 
(aus konsolidierter Datei)]]&lt;&gt;"",BTT[[#This Row],[Lfd Nr. 
(aus konsolidierter Datei)]],VLOOKUP(aktives_Teilprojekt,Teilprojekte[[Teilprojekte]:[Kürzel]],2,FALSE)&amp;ROW(BTT[[#This Row],[Lfd Nr.
(automatisch)]])-2),"")</f>
        <v>BLQ7</v>
      </c>
      <c r="B21" s="15" t="s">
        <v>6124</v>
      </c>
      <c r="C21" s="15"/>
      <c r="D21" t="s">
        <v>9634</v>
      </c>
      <c r="E21" s="10" t="str">
        <f>IFERROR(IF(NOT(BTT[[#This Row],[Manuelle Änderung des Verantwortliches TP
(Auswahl - bei Bedarf)]]=""),BTT[[#This Row],[Manuelle Änderung des Verantwortliches TP
(Auswahl - bei Bedarf)]],VLOOKUP(BTT[[#This Row],[Hauptprozess
(Pflichtauswahl)]],Hauptprozesse[],3,FALSE)),"")</f>
        <v>BLQ</v>
      </c>
      <c r="H21" s="10" t="s">
        <v>6038</v>
      </c>
      <c r="I21" t="s">
        <v>3110</v>
      </c>
      <c r="J21" s="10" t="str">
        <f>IFERROR(VLOOKUP(BTT[[#This Row],[Verwendete Transaktion (Pflichtauswahl)]],Transaktionen[[Transaktionen]:[Langtext]],2,FALSE),"")</f>
        <v>Infosatz hinzufügen</v>
      </c>
      <c r="O21" t="s">
        <v>6052</v>
      </c>
      <c r="T21" t="s">
        <v>6060</v>
      </c>
      <c r="V21" s="10" t="str">
        <f>IFERROR(VLOOKUP(BTT[[#This Row],[Verwendetes Formular
(Auswahl falls relevant)]],Formulare[[Formularbezeichnung]:[Formularname (technisch)]],2,FALSE),"")</f>
        <v/>
      </c>
      <c r="X21" t="s">
        <v>6052</v>
      </c>
      <c r="Y21" s="4"/>
      <c r="Z21" t="s">
        <v>6046</v>
      </c>
      <c r="AB21" t="s">
        <v>6052</v>
      </c>
      <c r="AD21" t="s">
        <v>6063</v>
      </c>
      <c r="AF21" t="s">
        <v>10163</v>
      </c>
      <c r="AI21" t="s">
        <v>6052</v>
      </c>
      <c r="AJ21" t="s">
        <v>6052</v>
      </c>
      <c r="AK21" s="10" t="str">
        <f>IF(BTT[[#This Row],[Subprozess
(optionale Auswahl)]]="","okay",IF(VLOOKUP(BTT[[#This Row],[Subprozess
(optionale Auswahl)]],BPML[[Subprozess]:[Zugeordneter Hauptprozess]],3,FALSE)=BTT[[#This Row],[Hauptprozess
(Pflichtauswahl)]],"okay","falscher Subprozess"))</f>
        <v>okay</v>
      </c>
      <c r="AL21" t="str">
        <f>IF(aktives_Teilprojekt="Master","",IF(BTT[[#This Row],[Verantwortliches TP
(automatisch)]]=VLOOKUP(aktives_Teilprojekt,Teilprojekte[[Teilprojekte]:[Kürzel]],2,FALSE),"okay","Hauptprozess anderes TP"))</f>
        <v>okay</v>
      </c>
      <c r="AM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 s="10" t="str">
        <f>IFERROR(IF(BTT[[#This Row],[SAP-Modul
(Pflichtauswahl)]]&lt;&gt;VLOOKUP(BTT[[#This Row],[Verwendete Transaktion (Pflichtauswahl)]],Transaktionen[[Transaktionen]:[Modul]],3,FALSE),"Modul anders","okay"),"")</f>
        <v>okay</v>
      </c>
      <c r="AP21" s="10" t="str">
        <f>IFERROR(IF(COUNTIFS(BTT[Verwendete Transaktion (Pflichtauswahl)],BTT[[#This Row],[Verwendete Transaktion (Pflichtauswahl)]],BTT[SAP-Modul
(Pflichtauswahl)],"&lt;&gt;"&amp;BTT[[#This Row],[SAP-Modul
(Pflichtauswahl)]])&gt;0,"Modul anders","okay"),"")</f>
        <v>okay</v>
      </c>
      <c r="AQ21" s="10" t="str">
        <f>IFERROR(IF(COUNTIFS(BTT[Verwendete Transaktion (Pflichtauswahl)],BTT[[#This Row],[Verwendete Transaktion (Pflichtauswahl)]],BTT[Verantwortliches TP
(automatisch)],"&lt;&gt;"&amp;BTT[[#This Row],[Verantwortliches TP
(automatisch)]])&gt;0,"Transaktion mehrfach","okay"),"")</f>
        <v>okay</v>
      </c>
      <c r="AR21" s="10" t="str">
        <f>IFERROR(IF(COUNTIFS(BTT[Verwendete Transaktion (Pflichtauswahl)],BTT[[#This Row],[Verwendete Transaktion (Pflichtauswahl)]],BTT[Verantwortliches TP
(automatisch)],"&lt;&gt;"&amp;VLOOKUP(aktives_Teilprojekt,Teilprojekte[[Teilprojekte]:[Kürzel]],2,FALSE))&gt;0,"Transaktion mehrfach","okay"),"")</f>
        <v>okay</v>
      </c>
      <c r="AS21" s="10" t="s">
        <v>9640</v>
      </c>
      <c r="AT21" s="10"/>
    </row>
    <row r="22" spans="1:46" x14ac:dyDescent="0.25">
      <c r="A22" s="14" t="str">
        <f>IFERROR(IF(BTT[[#This Row],[Lfd Nr. 
(aus konsolidierter Datei)]]&lt;&gt;"",BTT[[#This Row],[Lfd Nr. 
(aus konsolidierter Datei)]],VLOOKUP(aktives_Teilprojekt,Teilprojekte[[Teilprojekte]:[Kürzel]],2,FALSE)&amp;ROW(BTT[[#This Row],[Lfd Nr.
(automatisch)]])-2),"")</f>
        <v>BLQ8</v>
      </c>
      <c r="B22" s="15" t="s">
        <v>6124</v>
      </c>
      <c r="C22" s="15"/>
      <c r="D22" t="s">
        <v>9634</v>
      </c>
      <c r="E22" s="10" t="str">
        <f>IFERROR(IF(NOT(BTT[[#This Row],[Manuelle Änderung des Verantwortliches TP
(Auswahl - bei Bedarf)]]=""),BTT[[#This Row],[Manuelle Änderung des Verantwortliches TP
(Auswahl - bei Bedarf)]],VLOOKUP(BTT[[#This Row],[Hauptprozess
(Pflichtauswahl)]],Hauptprozesse[],3,FALSE)),"")</f>
        <v>BLQ</v>
      </c>
      <c r="H22" s="10" t="s">
        <v>6038</v>
      </c>
      <c r="I22" t="s">
        <v>3112</v>
      </c>
      <c r="J22" s="10" t="str">
        <f>IFERROR(VLOOKUP(BTT[[#This Row],[Verwendete Transaktion (Pflichtauswahl)]],Transaktionen[[Transaktionen]:[Langtext]],2,FALSE),"")</f>
        <v>Infosatz ändern</v>
      </c>
      <c r="O22" t="s">
        <v>6052</v>
      </c>
      <c r="T22" t="s">
        <v>6060</v>
      </c>
      <c r="V22" s="10" t="str">
        <f>IFERROR(VLOOKUP(BTT[[#This Row],[Verwendetes Formular
(Auswahl falls relevant)]],Formulare[[Formularbezeichnung]:[Formularname (technisch)]],2,FALSE),"")</f>
        <v/>
      </c>
      <c r="X22" t="s">
        <v>6052</v>
      </c>
      <c r="Y22" s="4"/>
      <c r="Z22" t="s">
        <v>6046</v>
      </c>
      <c r="AB22" t="s">
        <v>6052</v>
      </c>
      <c r="AD22" t="s">
        <v>6063</v>
      </c>
      <c r="AF22" t="s">
        <v>10163</v>
      </c>
      <c r="AI22" t="s">
        <v>6052</v>
      </c>
      <c r="AJ22" t="s">
        <v>6052</v>
      </c>
      <c r="AK22" s="10" t="str">
        <f>IF(BTT[[#This Row],[Subprozess
(optionale Auswahl)]]="","okay",IF(VLOOKUP(BTT[[#This Row],[Subprozess
(optionale Auswahl)]],BPML[[Subprozess]:[Zugeordneter Hauptprozess]],3,FALSE)=BTT[[#This Row],[Hauptprozess
(Pflichtauswahl)]],"okay","falscher Subprozess"))</f>
        <v>okay</v>
      </c>
      <c r="AL22" t="str">
        <f>IF(aktives_Teilprojekt="Master","",IF(BTT[[#This Row],[Verantwortliches TP
(automatisch)]]=VLOOKUP(aktives_Teilprojekt,Teilprojekte[[Teilprojekte]:[Kürzel]],2,FALSE),"okay","Hauptprozess anderes TP"))</f>
        <v>okay</v>
      </c>
      <c r="AM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 s="10" t="str">
        <f>IFERROR(IF(BTT[[#This Row],[SAP-Modul
(Pflichtauswahl)]]&lt;&gt;VLOOKUP(BTT[[#This Row],[Verwendete Transaktion (Pflichtauswahl)]],Transaktionen[[Transaktionen]:[Modul]],3,FALSE),"Modul anders","okay"),"")</f>
        <v>okay</v>
      </c>
      <c r="AP22" s="10" t="str">
        <f>IFERROR(IF(COUNTIFS(BTT[Verwendete Transaktion (Pflichtauswahl)],BTT[[#This Row],[Verwendete Transaktion (Pflichtauswahl)]],BTT[SAP-Modul
(Pflichtauswahl)],"&lt;&gt;"&amp;BTT[[#This Row],[SAP-Modul
(Pflichtauswahl)]])&gt;0,"Modul anders","okay"),"")</f>
        <v>okay</v>
      </c>
      <c r="AQ22" s="10" t="str">
        <f>IFERROR(IF(COUNTIFS(BTT[Verwendete Transaktion (Pflichtauswahl)],BTT[[#This Row],[Verwendete Transaktion (Pflichtauswahl)]],BTT[Verantwortliches TP
(automatisch)],"&lt;&gt;"&amp;BTT[[#This Row],[Verantwortliches TP
(automatisch)]])&gt;0,"Transaktion mehrfach","okay"),"")</f>
        <v>okay</v>
      </c>
      <c r="AR22" s="10" t="str">
        <f>IFERROR(IF(COUNTIFS(BTT[Verwendete Transaktion (Pflichtauswahl)],BTT[[#This Row],[Verwendete Transaktion (Pflichtauswahl)]],BTT[Verantwortliches TP
(automatisch)],"&lt;&gt;"&amp;VLOOKUP(aktives_Teilprojekt,Teilprojekte[[Teilprojekte]:[Kürzel]],2,FALSE))&gt;0,"Transaktion mehrfach","okay"),"")</f>
        <v>okay</v>
      </c>
      <c r="AS22" s="10" t="s">
        <v>9641</v>
      </c>
      <c r="AT22" s="10"/>
    </row>
    <row r="23" spans="1:46" x14ac:dyDescent="0.25">
      <c r="A23" s="14" t="str">
        <f>IFERROR(IF(BTT[[#This Row],[Lfd Nr. 
(aus konsolidierter Datei)]]&lt;&gt;"",BTT[[#This Row],[Lfd Nr. 
(aus konsolidierter Datei)]],VLOOKUP(aktives_Teilprojekt,Teilprojekte[[Teilprojekte]:[Kürzel]],2,FALSE)&amp;ROW(BTT[[#This Row],[Lfd Nr.
(automatisch)]])-2),"")</f>
        <v>BLQ9</v>
      </c>
      <c r="B23" s="15" t="s">
        <v>6124</v>
      </c>
      <c r="C23" s="15"/>
      <c r="D23" t="s">
        <v>9634</v>
      </c>
      <c r="E23" s="10" t="str">
        <f>IFERROR(IF(NOT(BTT[[#This Row],[Manuelle Änderung des Verantwortliches TP
(Auswahl - bei Bedarf)]]=""),BTT[[#This Row],[Manuelle Änderung des Verantwortliches TP
(Auswahl - bei Bedarf)]],VLOOKUP(BTT[[#This Row],[Hauptprozess
(Pflichtauswahl)]],Hauptprozesse[],3,FALSE)),"")</f>
        <v>BLQ</v>
      </c>
      <c r="H23" s="10" t="s">
        <v>6038</v>
      </c>
      <c r="I23" t="s">
        <v>3114</v>
      </c>
      <c r="J23" s="10" t="str">
        <f>IFERROR(VLOOKUP(BTT[[#This Row],[Verwendete Transaktion (Pflichtauswahl)]],Transaktionen[[Transaktionen]:[Langtext]],2,FALSE),"")</f>
        <v>Infosatz anzeigen</v>
      </c>
      <c r="O23" t="s">
        <v>6052</v>
      </c>
      <c r="T23" t="s">
        <v>6060</v>
      </c>
      <c r="V23" s="10" t="str">
        <f>IFERROR(VLOOKUP(BTT[[#This Row],[Verwendetes Formular
(Auswahl falls relevant)]],Formulare[[Formularbezeichnung]:[Formularname (technisch)]],2,FALSE),"")</f>
        <v/>
      </c>
      <c r="X23" t="s">
        <v>6052</v>
      </c>
      <c r="Y23" s="4"/>
      <c r="Z23" t="s">
        <v>6046</v>
      </c>
      <c r="AB23" t="s">
        <v>6052</v>
      </c>
      <c r="AD23" t="s">
        <v>6063</v>
      </c>
      <c r="AF23" t="s">
        <v>10163</v>
      </c>
      <c r="AI23" t="s">
        <v>6052</v>
      </c>
      <c r="AJ23" t="s">
        <v>6052</v>
      </c>
      <c r="AK23" s="10" t="str">
        <f>IF(BTT[[#This Row],[Subprozess
(optionale Auswahl)]]="","okay",IF(VLOOKUP(BTT[[#This Row],[Subprozess
(optionale Auswahl)]],BPML[[Subprozess]:[Zugeordneter Hauptprozess]],3,FALSE)=BTT[[#This Row],[Hauptprozess
(Pflichtauswahl)]],"okay","falscher Subprozess"))</f>
        <v>okay</v>
      </c>
      <c r="AL23" t="str">
        <f>IF(aktives_Teilprojekt="Master","",IF(BTT[[#This Row],[Verantwortliches TP
(automatisch)]]=VLOOKUP(aktives_Teilprojekt,Teilprojekte[[Teilprojekte]:[Kürzel]],2,FALSE),"okay","Hauptprozess anderes TP"))</f>
        <v>okay</v>
      </c>
      <c r="AM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 s="10" t="str">
        <f>IFERROR(IF(BTT[[#This Row],[SAP-Modul
(Pflichtauswahl)]]&lt;&gt;VLOOKUP(BTT[[#This Row],[Verwendete Transaktion (Pflichtauswahl)]],Transaktionen[[Transaktionen]:[Modul]],3,FALSE),"Modul anders","okay"),"")</f>
        <v>okay</v>
      </c>
      <c r="AP23" s="10" t="str">
        <f>IFERROR(IF(COUNTIFS(BTT[Verwendete Transaktion (Pflichtauswahl)],BTT[[#This Row],[Verwendete Transaktion (Pflichtauswahl)]],BTT[SAP-Modul
(Pflichtauswahl)],"&lt;&gt;"&amp;BTT[[#This Row],[SAP-Modul
(Pflichtauswahl)]])&gt;0,"Modul anders","okay"),"")</f>
        <v>okay</v>
      </c>
      <c r="AQ23" s="10" t="str">
        <f>IFERROR(IF(COUNTIFS(BTT[Verwendete Transaktion (Pflichtauswahl)],BTT[[#This Row],[Verwendete Transaktion (Pflichtauswahl)]],BTT[Verantwortliches TP
(automatisch)],"&lt;&gt;"&amp;BTT[[#This Row],[Verantwortliches TP
(automatisch)]])&gt;0,"Transaktion mehrfach","okay"),"")</f>
        <v>okay</v>
      </c>
      <c r="AR23" s="10" t="str">
        <f>IFERROR(IF(COUNTIFS(BTT[Verwendete Transaktion (Pflichtauswahl)],BTT[[#This Row],[Verwendete Transaktion (Pflichtauswahl)]],BTT[Verantwortliches TP
(automatisch)],"&lt;&gt;"&amp;VLOOKUP(aktives_Teilprojekt,Teilprojekte[[Teilprojekte]:[Kürzel]],2,FALSE))&gt;0,"Transaktion mehrfach","okay"),"")</f>
        <v>okay</v>
      </c>
      <c r="AS23" s="10" t="s">
        <v>9642</v>
      </c>
      <c r="AT23" s="10"/>
    </row>
    <row r="24" spans="1:46" x14ac:dyDescent="0.25">
      <c r="A24" s="14" t="str">
        <f>IFERROR(IF(BTT[[#This Row],[Lfd Nr. 
(aus konsolidierter Datei)]]&lt;&gt;"",BTT[[#This Row],[Lfd Nr. 
(aus konsolidierter Datei)]],VLOOKUP(aktives_Teilprojekt,Teilprojekte[[Teilprojekte]:[Kürzel]],2,FALSE)&amp;ROW(BTT[[#This Row],[Lfd Nr.
(automatisch)]])-2),"")</f>
        <v>BLQ10</v>
      </c>
      <c r="B24" s="15" t="s">
        <v>6124</v>
      </c>
      <c r="C24" s="15"/>
      <c r="D24" t="s">
        <v>9634</v>
      </c>
      <c r="E24" s="10" t="str">
        <f>IFERROR(IF(NOT(BTT[[#This Row],[Manuelle Änderung des Verantwortliches TP
(Auswahl - bei Bedarf)]]=""),BTT[[#This Row],[Manuelle Änderung des Verantwortliches TP
(Auswahl - bei Bedarf)]],VLOOKUP(BTT[[#This Row],[Hauptprozess
(Pflichtauswahl)]],Hauptprozesse[],3,FALSE)),"")</f>
        <v>BLQ</v>
      </c>
      <c r="H24" s="10" t="s">
        <v>6038</v>
      </c>
      <c r="I24" t="s">
        <v>3116</v>
      </c>
      <c r="J24" s="10" t="str">
        <f>IFERROR(VLOOKUP(BTT[[#This Row],[Verwendete Transaktion (Pflichtauswahl)]],Transaktionen[[Transaktionen]:[Langtext]],2,FALSE),"")</f>
        <v>Infosätze zum Lieferanten</v>
      </c>
      <c r="O24" t="s">
        <v>6052</v>
      </c>
      <c r="T24" t="s">
        <v>6060</v>
      </c>
      <c r="V24" s="10" t="str">
        <f>IFERROR(VLOOKUP(BTT[[#This Row],[Verwendetes Formular
(Auswahl falls relevant)]],Formulare[[Formularbezeichnung]:[Formularname (technisch)]],2,FALSE),"")</f>
        <v/>
      </c>
      <c r="X24" t="s">
        <v>6052</v>
      </c>
      <c r="Y24" s="4"/>
      <c r="AB24" t="s">
        <v>6052</v>
      </c>
      <c r="AD24" t="s">
        <v>6063</v>
      </c>
      <c r="AF24" t="s">
        <v>10163</v>
      </c>
      <c r="AI24" t="s">
        <v>6052</v>
      </c>
      <c r="AK24" s="10" t="str">
        <f>IF(BTT[[#This Row],[Subprozess
(optionale Auswahl)]]="","okay",IF(VLOOKUP(BTT[[#This Row],[Subprozess
(optionale Auswahl)]],BPML[[Subprozess]:[Zugeordneter Hauptprozess]],3,FALSE)=BTT[[#This Row],[Hauptprozess
(Pflichtauswahl)]],"okay","falscher Subprozess"))</f>
        <v>okay</v>
      </c>
      <c r="AL24" t="str">
        <f>IF(aktives_Teilprojekt="Master","",IF(BTT[[#This Row],[Verantwortliches TP
(automatisch)]]=VLOOKUP(aktives_Teilprojekt,Teilprojekte[[Teilprojekte]:[Kürzel]],2,FALSE),"okay","Hauptprozess anderes TP"))</f>
        <v>okay</v>
      </c>
      <c r="AM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 s="10" t="str">
        <f>IFERROR(IF(BTT[[#This Row],[SAP-Modul
(Pflichtauswahl)]]&lt;&gt;VLOOKUP(BTT[[#This Row],[Verwendete Transaktion (Pflichtauswahl)]],Transaktionen[[Transaktionen]:[Modul]],3,FALSE),"Modul anders","okay"),"")</f>
        <v>okay</v>
      </c>
      <c r="AP24" s="10" t="str">
        <f>IFERROR(IF(COUNTIFS(BTT[Verwendete Transaktion (Pflichtauswahl)],BTT[[#This Row],[Verwendete Transaktion (Pflichtauswahl)]],BTT[SAP-Modul
(Pflichtauswahl)],"&lt;&gt;"&amp;BTT[[#This Row],[SAP-Modul
(Pflichtauswahl)]])&gt;0,"Modul anders","okay"),"")</f>
        <v>okay</v>
      </c>
      <c r="AQ24" s="10" t="str">
        <f>IFERROR(IF(COUNTIFS(BTT[Verwendete Transaktion (Pflichtauswahl)],BTT[[#This Row],[Verwendete Transaktion (Pflichtauswahl)]],BTT[Verantwortliches TP
(automatisch)],"&lt;&gt;"&amp;BTT[[#This Row],[Verantwortliches TP
(automatisch)]])&gt;0,"Transaktion mehrfach","okay"),"")</f>
        <v>okay</v>
      </c>
      <c r="AR24" s="10" t="str">
        <f>IFERROR(IF(COUNTIFS(BTT[Verwendete Transaktion (Pflichtauswahl)],BTT[[#This Row],[Verwendete Transaktion (Pflichtauswahl)]],BTT[Verantwortliches TP
(automatisch)],"&lt;&gt;"&amp;VLOOKUP(aktives_Teilprojekt,Teilprojekte[[Teilprojekte]:[Kürzel]],2,FALSE))&gt;0,"Transaktion mehrfach","okay"),"")</f>
        <v>okay</v>
      </c>
      <c r="AS24" s="10" t="s">
        <v>9643</v>
      </c>
      <c r="AT24" s="10"/>
    </row>
    <row r="25" spans="1:46" x14ac:dyDescent="0.25">
      <c r="A25" s="14" t="str">
        <f>IFERROR(IF(BTT[[#This Row],[Lfd Nr. 
(aus konsolidierter Datei)]]&lt;&gt;"",BTT[[#This Row],[Lfd Nr. 
(aus konsolidierter Datei)]],VLOOKUP(aktives_Teilprojekt,Teilprojekte[[Teilprojekte]:[Kürzel]],2,FALSE)&amp;ROW(BTT[[#This Row],[Lfd Nr.
(automatisch)]])-2),"")</f>
        <v>BLQ11</v>
      </c>
      <c r="B25" s="15" t="s">
        <v>6124</v>
      </c>
      <c r="C25" s="15"/>
      <c r="D25" t="s">
        <v>9634</v>
      </c>
      <c r="E25" s="10" t="str">
        <f>IFERROR(IF(NOT(BTT[[#This Row],[Manuelle Änderung des Verantwortliches TP
(Auswahl - bei Bedarf)]]=""),BTT[[#This Row],[Manuelle Änderung des Verantwortliches TP
(Auswahl - bei Bedarf)]],VLOOKUP(BTT[[#This Row],[Hauptprozess
(Pflichtauswahl)]],Hauptprozesse[],3,FALSE)),"")</f>
        <v>BLQ</v>
      </c>
      <c r="H25" s="10" t="s">
        <v>6038</v>
      </c>
      <c r="I25" t="s">
        <v>3118</v>
      </c>
      <c r="J25" s="10" t="str">
        <f>IFERROR(VLOOKUP(BTT[[#This Row],[Verwendete Transaktion (Pflichtauswahl)]],Transaktionen[[Transaktionen]:[Langtext]],2,FALSE),"")</f>
        <v>Infosätze zum Material</v>
      </c>
      <c r="O25" t="s">
        <v>6052</v>
      </c>
      <c r="T25" t="s">
        <v>6060</v>
      </c>
      <c r="V25" s="10" t="str">
        <f>IFERROR(VLOOKUP(BTT[[#This Row],[Verwendetes Formular
(Auswahl falls relevant)]],Formulare[[Formularbezeichnung]:[Formularname (technisch)]],2,FALSE),"")</f>
        <v/>
      </c>
      <c r="X25" t="s">
        <v>6052</v>
      </c>
      <c r="Y25" s="4"/>
      <c r="AB25" t="s">
        <v>6052</v>
      </c>
      <c r="AD25" t="s">
        <v>6063</v>
      </c>
      <c r="AF25" t="s">
        <v>10163</v>
      </c>
      <c r="AI25" t="s">
        <v>6052</v>
      </c>
      <c r="AK25" s="10" t="str">
        <f>IF(BTT[[#This Row],[Subprozess
(optionale Auswahl)]]="","okay",IF(VLOOKUP(BTT[[#This Row],[Subprozess
(optionale Auswahl)]],BPML[[Subprozess]:[Zugeordneter Hauptprozess]],3,FALSE)=BTT[[#This Row],[Hauptprozess
(Pflichtauswahl)]],"okay","falscher Subprozess"))</f>
        <v>okay</v>
      </c>
      <c r="AL25" t="str">
        <f>IF(aktives_Teilprojekt="Master","",IF(BTT[[#This Row],[Verantwortliches TP
(automatisch)]]=VLOOKUP(aktives_Teilprojekt,Teilprojekte[[Teilprojekte]:[Kürzel]],2,FALSE),"okay","Hauptprozess anderes TP"))</f>
        <v>okay</v>
      </c>
      <c r="AM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 s="10" t="str">
        <f>IFERROR(IF(BTT[[#This Row],[SAP-Modul
(Pflichtauswahl)]]&lt;&gt;VLOOKUP(BTT[[#This Row],[Verwendete Transaktion (Pflichtauswahl)]],Transaktionen[[Transaktionen]:[Modul]],3,FALSE),"Modul anders","okay"),"")</f>
        <v>okay</v>
      </c>
      <c r="AP25" s="10" t="str">
        <f>IFERROR(IF(COUNTIFS(BTT[Verwendete Transaktion (Pflichtauswahl)],BTT[[#This Row],[Verwendete Transaktion (Pflichtauswahl)]],BTT[SAP-Modul
(Pflichtauswahl)],"&lt;&gt;"&amp;BTT[[#This Row],[SAP-Modul
(Pflichtauswahl)]])&gt;0,"Modul anders","okay"),"")</f>
        <v>okay</v>
      </c>
      <c r="AQ25" s="10" t="str">
        <f>IFERROR(IF(COUNTIFS(BTT[Verwendete Transaktion (Pflichtauswahl)],BTT[[#This Row],[Verwendete Transaktion (Pflichtauswahl)]],BTT[Verantwortliches TP
(automatisch)],"&lt;&gt;"&amp;BTT[[#This Row],[Verantwortliches TP
(automatisch)]])&gt;0,"Transaktion mehrfach","okay"),"")</f>
        <v>okay</v>
      </c>
      <c r="AR25" s="10" t="str">
        <f>IFERROR(IF(COUNTIFS(BTT[Verwendete Transaktion (Pflichtauswahl)],BTT[[#This Row],[Verwendete Transaktion (Pflichtauswahl)]],BTT[Verantwortliches TP
(automatisch)],"&lt;&gt;"&amp;VLOOKUP(aktives_Teilprojekt,Teilprojekte[[Teilprojekte]:[Kürzel]],2,FALSE))&gt;0,"Transaktion mehrfach","okay"),"")</f>
        <v>okay</v>
      </c>
      <c r="AS25" s="10" t="s">
        <v>9644</v>
      </c>
      <c r="AT25" s="10"/>
    </row>
    <row r="26" spans="1:46" x14ac:dyDescent="0.25">
      <c r="A26" s="14" t="str">
        <f>IFERROR(IF(BTT[[#This Row],[Lfd Nr. 
(aus konsolidierter Datei)]]&lt;&gt;"",BTT[[#This Row],[Lfd Nr. 
(aus konsolidierter Datei)]],VLOOKUP(aktives_Teilprojekt,Teilprojekte[[Teilprojekte]:[Kürzel]],2,FALSE)&amp;ROW(BTT[[#This Row],[Lfd Nr.
(automatisch)]])-2),"")</f>
        <v>BLQ12</v>
      </c>
      <c r="B26" s="15" t="s">
        <v>674</v>
      </c>
      <c r="C26" s="15"/>
      <c r="D26" t="s">
        <v>9634</v>
      </c>
      <c r="E26" s="10" t="str">
        <f>IFERROR(IF(NOT(BTT[[#This Row],[Manuelle Änderung des Verantwortliches TP
(Auswahl - bei Bedarf)]]=""),BTT[[#This Row],[Manuelle Änderung des Verantwortliches TP
(Auswahl - bei Bedarf)]],VLOOKUP(BTT[[#This Row],[Hauptprozess
(Pflichtauswahl)]],Hauptprozesse[],3,FALSE)),"")</f>
        <v>BLQ</v>
      </c>
      <c r="H26" s="10" t="s">
        <v>6038</v>
      </c>
      <c r="I26" t="s">
        <v>3110</v>
      </c>
      <c r="J26" s="10" t="str">
        <f>IFERROR(VLOOKUP(BTT[[#This Row],[Verwendete Transaktion (Pflichtauswahl)]],Transaktionen[[Transaktionen]:[Langtext]],2,FALSE),"")</f>
        <v>Infosatz hinzufügen</v>
      </c>
      <c r="O26" t="s">
        <v>6052</v>
      </c>
      <c r="T26" t="s">
        <v>6060</v>
      </c>
      <c r="V26" s="10" t="str">
        <f>IFERROR(VLOOKUP(BTT[[#This Row],[Verwendetes Formular
(Auswahl falls relevant)]],Formulare[[Formularbezeichnung]:[Formularname (technisch)]],2,FALSE),"")</f>
        <v/>
      </c>
      <c r="X26" t="s">
        <v>6052</v>
      </c>
      <c r="Y26" s="4"/>
      <c r="AB26" t="s">
        <v>6052</v>
      </c>
      <c r="AD26" t="s">
        <v>6063</v>
      </c>
      <c r="AF26" t="s">
        <v>10163</v>
      </c>
      <c r="AI26" t="s">
        <v>6052</v>
      </c>
      <c r="AK26" s="10" t="str">
        <f>IF(BTT[[#This Row],[Subprozess
(optionale Auswahl)]]="","okay",IF(VLOOKUP(BTT[[#This Row],[Subprozess
(optionale Auswahl)]],BPML[[Subprozess]:[Zugeordneter Hauptprozess]],3,FALSE)=BTT[[#This Row],[Hauptprozess
(Pflichtauswahl)]],"okay","falscher Subprozess"))</f>
        <v>okay</v>
      </c>
      <c r="AL26" t="str">
        <f>IF(aktives_Teilprojekt="Master","",IF(BTT[[#This Row],[Verantwortliches TP
(automatisch)]]=VLOOKUP(aktives_Teilprojekt,Teilprojekte[[Teilprojekte]:[Kürzel]],2,FALSE),"okay","Hauptprozess anderes TP"))</f>
        <v>okay</v>
      </c>
      <c r="AM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 s="10" t="str">
        <f>IFERROR(IF(BTT[[#This Row],[SAP-Modul
(Pflichtauswahl)]]&lt;&gt;VLOOKUP(BTT[[#This Row],[Verwendete Transaktion (Pflichtauswahl)]],Transaktionen[[Transaktionen]:[Modul]],3,FALSE),"Modul anders","okay"),"")</f>
        <v>okay</v>
      </c>
      <c r="AP26" s="10" t="str">
        <f>IFERROR(IF(COUNTIFS(BTT[Verwendete Transaktion (Pflichtauswahl)],BTT[[#This Row],[Verwendete Transaktion (Pflichtauswahl)]],BTT[SAP-Modul
(Pflichtauswahl)],"&lt;&gt;"&amp;BTT[[#This Row],[SAP-Modul
(Pflichtauswahl)]])&gt;0,"Modul anders","okay"),"")</f>
        <v>okay</v>
      </c>
      <c r="AQ26" s="10" t="str">
        <f>IFERROR(IF(COUNTIFS(BTT[Verwendete Transaktion (Pflichtauswahl)],BTT[[#This Row],[Verwendete Transaktion (Pflichtauswahl)]],BTT[Verantwortliches TP
(automatisch)],"&lt;&gt;"&amp;BTT[[#This Row],[Verantwortliches TP
(automatisch)]])&gt;0,"Transaktion mehrfach","okay"),"")</f>
        <v>okay</v>
      </c>
      <c r="AR26" s="10" t="str">
        <f>IFERROR(IF(COUNTIFS(BTT[Verwendete Transaktion (Pflichtauswahl)],BTT[[#This Row],[Verwendete Transaktion (Pflichtauswahl)]],BTT[Verantwortliches TP
(automatisch)],"&lt;&gt;"&amp;VLOOKUP(aktives_Teilprojekt,Teilprojekte[[Teilprojekte]:[Kürzel]],2,FALSE))&gt;0,"Transaktion mehrfach","okay"),"")</f>
        <v>okay</v>
      </c>
      <c r="AS26" s="10" t="s">
        <v>9645</v>
      </c>
      <c r="AT26" s="10"/>
    </row>
    <row r="27" spans="1:46" x14ac:dyDescent="0.25">
      <c r="A27" s="14" t="str">
        <f>IFERROR(IF(BTT[[#This Row],[Lfd Nr. 
(aus konsolidierter Datei)]]&lt;&gt;"",BTT[[#This Row],[Lfd Nr. 
(aus konsolidierter Datei)]],VLOOKUP(aktives_Teilprojekt,Teilprojekte[[Teilprojekte]:[Kürzel]],2,FALSE)&amp;ROW(BTT[[#This Row],[Lfd Nr.
(automatisch)]])-2),"")</f>
        <v>BLQ13</v>
      </c>
      <c r="B27" s="15" t="s">
        <v>674</v>
      </c>
      <c r="C27" s="15"/>
      <c r="D27" t="s">
        <v>9634</v>
      </c>
      <c r="E27" s="10" t="str">
        <f>IFERROR(IF(NOT(BTT[[#This Row],[Manuelle Änderung des Verantwortliches TP
(Auswahl - bei Bedarf)]]=""),BTT[[#This Row],[Manuelle Änderung des Verantwortliches TP
(Auswahl - bei Bedarf)]],VLOOKUP(BTT[[#This Row],[Hauptprozess
(Pflichtauswahl)]],Hauptprozesse[],3,FALSE)),"")</f>
        <v>BLQ</v>
      </c>
      <c r="H27" s="10" t="s">
        <v>6038</v>
      </c>
      <c r="I27" t="s">
        <v>3112</v>
      </c>
      <c r="J27" s="10" t="str">
        <f>IFERROR(VLOOKUP(BTT[[#This Row],[Verwendete Transaktion (Pflichtauswahl)]],Transaktionen[[Transaktionen]:[Langtext]],2,FALSE),"")</f>
        <v>Infosatz ändern</v>
      </c>
      <c r="O27" t="s">
        <v>6052</v>
      </c>
      <c r="T27" t="s">
        <v>6060</v>
      </c>
      <c r="V27" s="10" t="str">
        <f>IFERROR(VLOOKUP(BTT[[#This Row],[Verwendetes Formular
(Auswahl falls relevant)]],Formulare[[Formularbezeichnung]:[Formularname (technisch)]],2,FALSE),"")</f>
        <v/>
      </c>
      <c r="X27" t="s">
        <v>6052</v>
      </c>
      <c r="Y27" s="4"/>
      <c r="AB27" t="s">
        <v>6052</v>
      </c>
      <c r="AD27" t="s">
        <v>6063</v>
      </c>
      <c r="AF27" t="s">
        <v>10163</v>
      </c>
      <c r="AI27" t="s">
        <v>6052</v>
      </c>
      <c r="AK27" s="10" t="str">
        <f>IF(BTT[[#This Row],[Subprozess
(optionale Auswahl)]]="","okay",IF(VLOOKUP(BTT[[#This Row],[Subprozess
(optionale Auswahl)]],BPML[[Subprozess]:[Zugeordneter Hauptprozess]],3,FALSE)=BTT[[#This Row],[Hauptprozess
(Pflichtauswahl)]],"okay","falscher Subprozess"))</f>
        <v>okay</v>
      </c>
      <c r="AL27" t="str">
        <f>IF(aktives_Teilprojekt="Master","",IF(BTT[[#This Row],[Verantwortliches TP
(automatisch)]]=VLOOKUP(aktives_Teilprojekt,Teilprojekte[[Teilprojekte]:[Kürzel]],2,FALSE),"okay","Hauptprozess anderes TP"))</f>
        <v>okay</v>
      </c>
      <c r="AM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 s="10" t="str">
        <f>IFERROR(IF(BTT[[#This Row],[SAP-Modul
(Pflichtauswahl)]]&lt;&gt;VLOOKUP(BTT[[#This Row],[Verwendete Transaktion (Pflichtauswahl)]],Transaktionen[[Transaktionen]:[Modul]],3,FALSE),"Modul anders","okay"),"")</f>
        <v>okay</v>
      </c>
      <c r="AP27" s="10" t="str">
        <f>IFERROR(IF(COUNTIFS(BTT[Verwendete Transaktion (Pflichtauswahl)],BTT[[#This Row],[Verwendete Transaktion (Pflichtauswahl)]],BTT[SAP-Modul
(Pflichtauswahl)],"&lt;&gt;"&amp;BTT[[#This Row],[SAP-Modul
(Pflichtauswahl)]])&gt;0,"Modul anders","okay"),"")</f>
        <v>okay</v>
      </c>
      <c r="AQ27" s="10" t="str">
        <f>IFERROR(IF(COUNTIFS(BTT[Verwendete Transaktion (Pflichtauswahl)],BTT[[#This Row],[Verwendete Transaktion (Pflichtauswahl)]],BTT[Verantwortliches TP
(automatisch)],"&lt;&gt;"&amp;BTT[[#This Row],[Verantwortliches TP
(automatisch)]])&gt;0,"Transaktion mehrfach","okay"),"")</f>
        <v>okay</v>
      </c>
      <c r="AR27" s="10" t="str">
        <f>IFERROR(IF(COUNTIFS(BTT[Verwendete Transaktion (Pflichtauswahl)],BTT[[#This Row],[Verwendete Transaktion (Pflichtauswahl)]],BTT[Verantwortliches TP
(automatisch)],"&lt;&gt;"&amp;VLOOKUP(aktives_Teilprojekt,Teilprojekte[[Teilprojekte]:[Kürzel]],2,FALSE))&gt;0,"Transaktion mehrfach","okay"),"")</f>
        <v>okay</v>
      </c>
      <c r="AS27" s="10" t="s">
        <v>9646</v>
      </c>
      <c r="AT27" s="10"/>
    </row>
    <row r="28" spans="1:46" x14ac:dyDescent="0.25">
      <c r="A28" s="14" t="str">
        <f>IFERROR(IF(BTT[[#This Row],[Lfd Nr. 
(aus konsolidierter Datei)]]&lt;&gt;"",BTT[[#This Row],[Lfd Nr. 
(aus konsolidierter Datei)]],VLOOKUP(aktives_Teilprojekt,Teilprojekte[[Teilprojekte]:[Kürzel]],2,FALSE)&amp;ROW(BTT[[#This Row],[Lfd Nr.
(automatisch)]])-2),"")</f>
        <v>BLQ14</v>
      </c>
      <c r="B28" s="15" t="s">
        <v>674</v>
      </c>
      <c r="C28" s="15"/>
      <c r="D28" t="s">
        <v>9634</v>
      </c>
      <c r="E28" s="10" t="str">
        <f>IFERROR(IF(NOT(BTT[[#This Row],[Manuelle Änderung des Verantwortliches TP
(Auswahl - bei Bedarf)]]=""),BTT[[#This Row],[Manuelle Änderung des Verantwortliches TP
(Auswahl - bei Bedarf)]],VLOOKUP(BTT[[#This Row],[Hauptprozess
(Pflichtauswahl)]],Hauptprozesse[],3,FALSE)),"")</f>
        <v>BLQ</v>
      </c>
      <c r="H28" s="10" t="s">
        <v>6038</v>
      </c>
      <c r="I28" t="s">
        <v>3114</v>
      </c>
      <c r="J28" s="10" t="str">
        <f>IFERROR(VLOOKUP(BTT[[#This Row],[Verwendete Transaktion (Pflichtauswahl)]],Transaktionen[[Transaktionen]:[Langtext]],2,FALSE),"")</f>
        <v>Infosatz anzeigen</v>
      </c>
      <c r="O28" t="s">
        <v>6052</v>
      </c>
      <c r="T28" t="s">
        <v>6060</v>
      </c>
      <c r="V28" s="10" t="str">
        <f>IFERROR(VLOOKUP(BTT[[#This Row],[Verwendetes Formular
(Auswahl falls relevant)]],Formulare[[Formularbezeichnung]:[Formularname (technisch)]],2,FALSE),"")</f>
        <v/>
      </c>
      <c r="X28" t="s">
        <v>6052</v>
      </c>
      <c r="Y28" s="4"/>
      <c r="AB28" t="s">
        <v>6052</v>
      </c>
      <c r="AD28" t="s">
        <v>6063</v>
      </c>
      <c r="AF28" t="s">
        <v>10163</v>
      </c>
      <c r="AI28" t="s">
        <v>6052</v>
      </c>
      <c r="AK28" s="10" t="str">
        <f>IF(BTT[[#This Row],[Subprozess
(optionale Auswahl)]]="","okay",IF(VLOOKUP(BTT[[#This Row],[Subprozess
(optionale Auswahl)]],BPML[[Subprozess]:[Zugeordneter Hauptprozess]],3,FALSE)=BTT[[#This Row],[Hauptprozess
(Pflichtauswahl)]],"okay","falscher Subprozess"))</f>
        <v>okay</v>
      </c>
      <c r="AL28" t="str">
        <f>IF(aktives_Teilprojekt="Master","",IF(BTT[[#This Row],[Verantwortliches TP
(automatisch)]]=VLOOKUP(aktives_Teilprojekt,Teilprojekte[[Teilprojekte]:[Kürzel]],2,FALSE),"okay","Hauptprozess anderes TP"))</f>
        <v>okay</v>
      </c>
      <c r="AM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 s="10" t="str">
        <f>IFERROR(IF(BTT[[#This Row],[SAP-Modul
(Pflichtauswahl)]]&lt;&gt;VLOOKUP(BTT[[#This Row],[Verwendete Transaktion (Pflichtauswahl)]],Transaktionen[[Transaktionen]:[Modul]],3,FALSE),"Modul anders","okay"),"")</f>
        <v>okay</v>
      </c>
      <c r="AP28" s="10" t="str">
        <f>IFERROR(IF(COUNTIFS(BTT[Verwendete Transaktion (Pflichtauswahl)],BTT[[#This Row],[Verwendete Transaktion (Pflichtauswahl)]],BTT[SAP-Modul
(Pflichtauswahl)],"&lt;&gt;"&amp;BTT[[#This Row],[SAP-Modul
(Pflichtauswahl)]])&gt;0,"Modul anders","okay"),"")</f>
        <v>okay</v>
      </c>
      <c r="AQ28" s="10" t="str">
        <f>IFERROR(IF(COUNTIFS(BTT[Verwendete Transaktion (Pflichtauswahl)],BTT[[#This Row],[Verwendete Transaktion (Pflichtauswahl)]],BTT[Verantwortliches TP
(automatisch)],"&lt;&gt;"&amp;BTT[[#This Row],[Verantwortliches TP
(automatisch)]])&gt;0,"Transaktion mehrfach","okay"),"")</f>
        <v>okay</v>
      </c>
      <c r="AR28" s="10" t="str">
        <f>IFERROR(IF(COUNTIFS(BTT[Verwendete Transaktion (Pflichtauswahl)],BTT[[#This Row],[Verwendete Transaktion (Pflichtauswahl)]],BTT[Verantwortliches TP
(automatisch)],"&lt;&gt;"&amp;VLOOKUP(aktives_Teilprojekt,Teilprojekte[[Teilprojekte]:[Kürzel]],2,FALSE))&gt;0,"Transaktion mehrfach","okay"),"")</f>
        <v>okay</v>
      </c>
      <c r="AS28" s="10" t="s">
        <v>9647</v>
      </c>
      <c r="AT28" s="10"/>
    </row>
    <row r="29" spans="1:46" x14ac:dyDescent="0.25">
      <c r="A29" s="14" t="str">
        <f>IFERROR(IF(BTT[[#This Row],[Lfd Nr. 
(aus konsolidierter Datei)]]&lt;&gt;"",BTT[[#This Row],[Lfd Nr. 
(aus konsolidierter Datei)]],VLOOKUP(aktives_Teilprojekt,Teilprojekte[[Teilprojekte]:[Kürzel]],2,FALSE)&amp;ROW(BTT[[#This Row],[Lfd Nr.
(automatisch)]])-2),"")</f>
        <v>BLQ15</v>
      </c>
      <c r="B29" s="15" t="s">
        <v>674</v>
      </c>
      <c r="C29" s="15"/>
      <c r="D29" t="s">
        <v>9634</v>
      </c>
      <c r="E29" s="10" t="str">
        <f>IFERROR(IF(NOT(BTT[[#This Row],[Manuelle Änderung des Verantwortliches TP
(Auswahl - bei Bedarf)]]=""),BTT[[#This Row],[Manuelle Änderung des Verantwortliches TP
(Auswahl - bei Bedarf)]],VLOOKUP(BTT[[#This Row],[Hauptprozess
(Pflichtauswahl)]],Hauptprozesse[],3,FALSE)),"")</f>
        <v>BLQ</v>
      </c>
      <c r="H29" s="10" t="s">
        <v>6038</v>
      </c>
      <c r="I29" t="s">
        <v>3116</v>
      </c>
      <c r="J29" s="10" t="str">
        <f>IFERROR(VLOOKUP(BTT[[#This Row],[Verwendete Transaktion (Pflichtauswahl)]],Transaktionen[[Transaktionen]:[Langtext]],2,FALSE),"")</f>
        <v>Infosätze zum Lieferanten</v>
      </c>
      <c r="O29" t="s">
        <v>6052</v>
      </c>
      <c r="T29" t="s">
        <v>6060</v>
      </c>
      <c r="V29" s="10" t="str">
        <f>IFERROR(VLOOKUP(BTT[[#This Row],[Verwendetes Formular
(Auswahl falls relevant)]],Formulare[[Formularbezeichnung]:[Formularname (technisch)]],2,FALSE),"")</f>
        <v/>
      </c>
      <c r="X29" t="s">
        <v>6052</v>
      </c>
      <c r="Y29" s="4"/>
      <c r="AB29" t="s">
        <v>6052</v>
      </c>
      <c r="AD29" t="s">
        <v>6063</v>
      </c>
      <c r="AF29" t="s">
        <v>10163</v>
      </c>
      <c r="AI29" t="s">
        <v>6052</v>
      </c>
      <c r="AK29" s="10" t="str">
        <f>IF(BTT[[#This Row],[Subprozess
(optionale Auswahl)]]="","okay",IF(VLOOKUP(BTT[[#This Row],[Subprozess
(optionale Auswahl)]],BPML[[Subprozess]:[Zugeordneter Hauptprozess]],3,FALSE)=BTT[[#This Row],[Hauptprozess
(Pflichtauswahl)]],"okay","falscher Subprozess"))</f>
        <v>okay</v>
      </c>
      <c r="AL29" t="str">
        <f>IF(aktives_Teilprojekt="Master","",IF(BTT[[#This Row],[Verantwortliches TP
(automatisch)]]=VLOOKUP(aktives_Teilprojekt,Teilprojekte[[Teilprojekte]:[Kürzel]],2,FALSE),"okay","Hauptprozess anderes TP"))</f>
        <v>okay</v>
      </c>
      <c r="AM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 s="10" t="str">
        <f>IFERROR(IF(BTT[[#This Row],[SAP-Modul
(Pflichtauswahl)]]&lt;&gt;VLOOKUP(BTT[[#This Row],[Verwendete Transaktion (Pflichtauswahl)]],Transaktionen[[Transaktionen]:[Modul]],3,FALSE),"Modul anders","okay"),"")</f>
        <v>okay</v>
      </c>
      <c r="AP29" s="10" t="str">
        <f>IFERROR(IF(COUNTIFS(BTT[Verwendete Transaktion (Pflichtauswahl)],BTT[[#This Row],[Verwendete Transaktion (Pflichtauswahl)]],BTT[SAP-Modul
(Pflichtauswahl)],"&lt;&gt;"&amp;BTT[[#This Row],[SAP-Modul
(Pflichtauswahl)]])&gt;0,"Modul anders","okay"),"")</f>
        <v>okay</v>
      </c>
      <c r="AQ29" s="10" t="str">
        <f>IFERROR(IF(COUNTIFS(BTT[Verwendete Transaktion (Pflichtauswahl)],BTT[[#This Row],[Verwendete Transaktion (Pflichtauswahl)]],BTT[Verantwortliches TP
(automatisch)],"&lt;&gt;"&amp;BTT[[#This Row],[Verantwortliches TP
(automatisch)]])&gt;0,"Transaktion mehrfach","okay"),"")</f>
        <v>okay</v>
      </c>
      <c r="AR29" s="10" t="str">
        <f>IFERROR(IF(COUNTIFS(BTT[Verwendete Transaktion (Pflichtauswahl)],BTT[[#This Row],[Verwendete Transaktion (Pflichtauswahl)]],BTT[Verantwortliches TP
(automatisch)],"&lt;&gt;"&amp;VLOOKUP(aktives_Teilprojekt,Teilprojekte[[Teilprojekte]:[Kürzel]],2,FALSE))&gt;0,"Transaktion mehrfach","okay"),"")</f>
        <v>okay</v>
      </c>
      <c r="AS29" s="10" t="s">
        <v>9648</v>
      </c>
      <c r="AT29" s="10"/>
    </row>
    <row r="30" spans="1:46" x14ac:dyDescent="0.25">
      <c r="A30" s="14" t="str">
        <f>IFERROR(IF(BTT[[#This Row],[Lfd Nr. 
(aus konsolidierter Datei)]]&lt;&gt;"",BTT[[#This Row],[Lfd Nr. 
(aus konsolidierter Datei)]],VLOOKUP(aktives_Teilprojekt,Teilprojekte[[Teilprojekte]:[Kürzel]],2,FALSE)&amp;ROW(BTT[[#This Row],[Lfd Nr.
(automatisch)]])-2),"")</f>
        <v>BLQ16</v>
      </c>
      <c r="B30" s="15" t="s">
        <v>674</v>
      </c>
      <c r="C30" s="15"/>
      <c r="D30" t="s">
        <v>9634</v>
      </c>
      <c r="E30" s="10" t="str">
        <f>IFERROR(IF(NOT(BTT[[#This Row],[Manuelle Änderung des Verantwortliches TP
(Auswahl - bei Bedarf)]]=""),BTT[[#This Row],[Manuelle Änderung des Verantwortliches TP
(Auswahl - bei Bedarf)]],VLOOKUP(BTT[[#This Row],[Hauptprozess
(Pflichtauswahl)]],Hauptprozesse[],3,FALSE)),"")</f>
        <v>BLQ</v>
      </c>
      <c r="H30" s="10" t="s">
        <v>6038</v>
      </c>
      <c r="I30" t="s">
        <v>3118</v>
      </c>
      <c r="J30" s="10" t="str">
        <f>IFERROR(VLOOKUP(BTT[[#This Row],[Verwendete Transaktion (Pflichtauswahl)]],Transaktionen[[Transaktionen]:[Langtext]],2,FALSE),"")</f>
        <v>Infosätze zum Material</v>
      </c>
      <c r="O30" t="s">
        <v>6052</v>
      </c>
      <c r="T30" t="s">
        <v>6060</v>
      </c>
      <c r="V30" s="10" t="str">
        <f>IFERROR(VLOOKUP(BTT[[#This Row],[Verwendetes Formular
(Auswahl falls relevant)]],Formulare[[Formularbezeichnung]:[Formularname (technisch)]],2,FALSE),"")</f>
        <v/>
      </c>
      <c r="X30" t="s">
        <v>6052</v>
      </c>
      <c r="Y30" s="4"/>
      <c r="AB30" t="s">
        <v>6052</v>
      </c>
      <c r="AD30" t="s">
        <v>6063</v>
      </c>
      <c r="AF30" t="s">
        <v>10163</v>
      </c>
      <c r="AI30" t="s">
        <v>6052</v>
      </c>
      <c r="AK30" s="10" t="str">
        <f>IF(BTT[[#This Row],[Subprozess
(optionale Auswahl)]]="","okay",IF(VLOOKUP(BTT[[#This Row],[Subprozess
(optionale Auswahl)]],BPML[[Subprozess]:[Zugeordneter Hauptprozess]],3,FALSE)=BTT[[#This Row],[Hauptprozess
(Pflichtauswahl)]],"okay","falscher Subprozess"))</f>
        <v>okay</v>
      </c>
      <c r="AL30" t="str">
        <f>IF(aktives_Teilprojekt="Master","",IF(BTT[[#This Row],[Verantwortliches TP
(automatisch)]]=VLOOKUP(aktives_Teilprojekt,Teilprojekte[[Teilprojekte]:[Kürzel]],2,FALSE),"okay","Hauptprozess anderes TP"))</f>
        <v>okay</v>
      </c>
      <c r="AM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 s="10" t="str">
        <f>IFERROR(IF(BTT[[#This Row],[SAP-Modul
(Pflichtauswahl)]]&lt;&gt;VLOOKUP(BTT[[#This Row],[Verwendete Transaktion (Pflichtauswahl)]],Transaktionen[[Transaktionen]:[Modul]],3,FALSE),"Modul anders","okay"),"")</f>
        <v>okay</v>
      </c>
      <c r="AP30" s="10" t="str">
        <f>IFERROR(IF(COUNTIFS(BTT[Verwendete Transaktion (Pflichtauswahl)],BTT[[#This Row],[Verwendete Transaktion (Pflichtauswahl)]],BTT[SAP-Modul
(Pflichtauswahl)],"&lt;&gt;"&amp;BTT[[#This Row],[SAP-Modul
(Pflichtauswahl)]])&gt;0,"Modul anders","okay"),"")</f>
        <v>okay</v>
      </c>
      <c r="AQ30" s="10" t="str">
        <f>IFERROR(IF(COUNTIFS(BTT[Verwendete Transaktion (Pflichtauswahl)],BTT[[#This Row],[Verwendete Transaktion (Pflichtauswahl)]],BTT[Verantwortliches TP
(automatisch)],"&lt;&gt;"&amp;BTT[[#This Row],[Verantwortliches TP
(automatisch)]])&gt;0,"Transaktion mehrfach","okay"),"")</f>
        <v>okay</v>
      </c>
      <c r="AR30" s="10" t="str">
        <f>IFERROR(IF(COUNTIFS(BTT[Verwendete Transaktion (Pflichtauswahl)],BTT[[#This Row],[Verwendete Transaktion (Pflichtauswahl)]],BTT[Verantwortliches TP
(automatisch)],"&lt;&gt;"&amp;VLOOKUP(aktives_Teilprojekt,Teilprojekte[[Teilprojekte]:[Kürzel]],2,FALSE))&gt;0,"Transaktion mehrfach","okay"),"")</f>
        <v>okay</v>
      </c>
      <c r="AS30" s="10" t="s">
        <v>9649</v>
      </c>
      <c r="AT30" s="10"/>
    </row>
    <row r="31" spans="1:46" x14ac:dyDescent="0.25">
      <c r="A31" s="14" t="str">
        <f>IFERROR(IF(BTT[[#This Row],[Lfd Nr. 
(aus konsolidierter Datei)]]&lt;&gt;"",BTT[[#This Row],[Lfd Nr. 
(aus konsolidierter Datei)]],VLOOKUP(aktives_Teilprojekt,Teilprojekte[[Teilprojekte]:[Kürzel]],2,FALSE)&amp;ROW(BTT[[#This Row],[Lfd Nr.
(automatisch)]])-2),"")</f>
        <v>BLQ17</v>
      </c>
      <c r="B31" s="15" t="s">
        <v>674</v>
      </c>
      <c r="C31" s="15"/>
      <c r="D31" t="s">
        <v>9651</v>
      </c>
      <c r="E31" s="10" t="str">
        <f>IFERROR(IF(NOT(BTT[[#This Row],[Manuelle Änderung des Verantwortliches TP
(Auswahl - bei Bedarf)]]=""),BTT[[#This Row],[Manuelle Änderung des Verantwortliches TP
(Auswahl - bei Bedarf)]],VLOOKUP(BTT[[#This Row],[Hauptprozess
(Pflichtauswahl)]],Hauptprozesse[],3,FALSE)),"")</f>
        <v>BLQ</v>
      </c>
      <c r="H31" s="10" t="s">
        <v>6038</v>
      </c>
      <c r="I31" t="s">
        <v>3124</v>
      </c>
      <c r="J31" s="10" t="str">
        <f>IFERROR(VLOOKUP(BTT[[#This Row],[Verwendete Transaktion (Pflichtauswahl)]],Transaktionen[[Transaktionen]:[Langtext]],2,FALSE),"")</f>
        <v>Bestellung hinzufügen</v>
      </c>
      <c r="O31" t="s">
        <v>6052</v>
      </c>
      <c r="T31" t="s">
        <v>8525</v>
      </c>
      <c r="U31" t="s">
        <v>8806</v>
      </c>
      <c r="V31" s="10" t="s">
        <v>8807</v>
      </c>
      <c r="X31" t="s">
        <v>6052</v>
      </c>
      <c r="Y31" s="4"/>
      <c r="Z31" t="s">
        <v>6046</v>
      </c>
      <c r="AB31" t="s">
        <v>6052</v>
      </c>
      <c r="AD31" t="s">
        <v>6063</v>
      </c>
      <c r="AF31" t="s">
        <v>10152</v>
      </c>
      <c r="AI31" t="s">
        <v>6051</v>
      </c>
      <c r="AK31" s="10" t="str">
        <f>IF(BTT[[#This Row],[Subprozess
(optionale Auswahl)]]="","okay",IF(VLOOKUP(BTT[[#This Row],[Subprozess
(optionale Auswahl)]],BPML[[Subprozess]:[Zugeordneter Hauptprozess]],3,FALSE)=BTT[[#This Row],[Hauptprozess
(Pflichtauswahl)]],"okay","falscher Subprozess"))</f>
        <v>okay</v>
      </c>
      <c r="AL31" t="str">
        <f>IF(aktives_Teilprojekt="Master","",IF(BTT[[#This Row],[Verantwortliches TP
(automatisch)]]=VLOOKUP(aktives_Teilprojekt,Teilprojekte[[Teilprojekte]:[Kürzel]],2,FALSE),"okay","Hauptprozess anderes TP"))</f>
        <v>okay</v>
      </c>
      <c r="AM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 s="10" t="str">
        <f>IFERROR(IF(BTT[[#This Row],[SAP-Modul
(Pflichtauswahl)]]&lt;&gt;VLOOKUP(BTT[[#This Row],[Verwendete Transaktion (Pflichtauswahl)]],Transaktionen[[Transaktionen]:[Modul]],3,FALSE),"Modul anders","okay"),"")</f>
        <v>okay</v>
      </c>
      <c r="AP31" s="10" t="str">
        <f>IFERROR(IF(COUNTIFS(BTT[Verwendete Transaktion (Pflichtauswahl)],BTT[[#This Row],[Verwendete Transaktion (Pflichtauswahl)]],BTT[SAP-Modul
(Pflichtauswahl)],"&lt;&gt;"&amp;BTT[[#This Row],[SAP-Modul
(Pflichtauswahl)]])&gt;0,"Modul anders","okay"),"")</f>
        <v>okay</v>
      </c>
      <c r="AQ31" s="10" t="str">
        <f>IFERROR(IF(COUNTIFS(BTT[Verwendete Transaktion (Pflichtauswahl)],BTT[[#This Row],[Verwendete Transaktion (Pflichtauswahl)]],BTT[Verantwortliches TP
(automatisch)],"&lt;&gt;"&amp;BTT[[#This Row],[Verantwortliches TP
(automatisch)]])&gt;0,"Transaktion mehrfach","okay"),"")</f>
        <v>okay</v>
      </c>
      <c r="AR31" s="10" t="str">
        <f>IFERROR(IF(COUNTIFS(BTT[Verwendete Transaktion (Pflichtauswahl)],BTT[[#This Row],[Verwendete Transaktion (Pflichtauswahl)]],BTT[Verantwortliches TP
(automatisch)],"&lt;&gt;"&amp;VLOOKUP(aktives_Teilprojekt,Teilprojekte[[Teilprojekte]:[Kürzel]],2,FALSE))&gt;0,"Transaktion mehrfach","okay"),"")</f>
        <v>okay</v>
      </c>
      <c r="AS31" s="10" t="s">
        <v>9650</v>
      </c>
      <c r="AT31" s="10"/>
    </row>
    <row r="32" spans="1:46" x14ac:dyDescent="0.25">
      <c r="A32" s="14" t="str">
        <f>IFERROR(IF(BTT[[#This Row],[Lfd Nr. 
(aus konsolidierter Datei)]]&lt;&gt;"",BTT[[#This Row],[Lfd Nr. 
(aus konsolidierter Datei)]],VLOOKUP(aktives_Teilprojekt,Teilprojekte[[Teilprojekte]:[Kürzel]],2,FALSE)&amp;ROW(BTT[[#This Row],[Lfd Nr.
(automatisch)]])-2),"")</f>
        <v>BLQ463</v>
      </c>
      <c r="B32" s="15" t="s">
        <v>674</v>
      </c>
      <c r="C32" s="15"/>
      <c r="D32" t="s">
        <v>9651</v>
      </c>
      <c r="E32" s="10" t="str">
        <f>IFERROR(IF(NOT(BTT[[#This Row],[Manuelle Änderung des Verantwortliches TP
(Auswahl - bei Bedarf)]]=""),BTT[[#This Row],[Manuelle Änderung des Verantwortliches TP
(Auswahl - bei Bedarf)]],VLOOKUP(BTT[[#This Row],[Hauptprozess
(Pflichtauswahl)]],Hauptprozesse[],3,FALSE)),"")</f>
        <v>BLQ</v>
      </c>
      <c r="H32" s="10" t="s">
        <v>6038</v>
      </c>
      <c r="I32" t="s">
        <v>3126</v>
      </c>
      <c r="J32" s="10" t="str">
        <f>IFERROR(VLOOKUP(BTT[[#This Row],[Verwendete Transaktion (Pflichtauswahl)]],Transaktionen[[Transaktionen]:[Langtext]],2,FALSE),"")</f>
        <v>Bestellung anlegen</v>
      </c>
      <c r="O32" t="s">
        <v>6052</v>
      </c>
      <c r="T32" t="s">
        <v>8525</v>
      </c>
      <c r="U32" t="s">
        <v>8806</v>
      </c>
      <c r="V32" s="10" t="s">
        <v>8807</v>
      </c>
      <c r="X32" t="s">
        <v>6052</v>
      </c>
      <c r="Y32" s="4"/>
      <c r="Z32" t="s">
        <v>6046</v>
      </c>
      <c r="AB32" t="s">
        <v>6052</v>
      </c>
      <c r="AD32" t="s">
        <v>6063</v>
      </c>
      <c r="AF32" t="s">
        <v>10152</v>
      </c>
      <c r="AI32" t="s">
        <v>6051</v>
      </c>
      <c r="AK32" s="10" t="str">
        <f>IF(BTT[[#This Row],[Subprozess
(optionale Auswahl)]]="","okay",IF(VLOOKUP(BTT[[#This Row],[Subprozess
(optionale Auswahl)]],BPML[[Subprozess]:[Zugeordneter Hauptprozess]],3,FALSE)=BTT[[#This Row],[Hauptprozess
(Pflichtauswahl)]],"okay","falscher Subprozess"))</f>
        <v>okay</v>
      </c>
      <c r="AL32" t="str">
        <f>IF(aktives_Teilprojekt="Master","",IF(BTT[[#This Row],[Verantwortliches TP
(automatisch)]]=VLOOKUP(aktives_Teilprojekt,Teilprojekte[[Teilprojekte]:[Kürzel]],2,FALSE),"okay","Hauptprozess anderes TP"))</f>
        <v>okay</v>
      </c>
      <c r="AM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 s="10" t="str">
        <f>IFERROR(IF(BTT[[#This Row],[SAP-Modul
(Pflichtauswahl)]]&lt;&gt;VLOOKUP(BTT[[#This Row],[Verwendete Transaktion (Pflichtauswahl)]],Transaktionen[[Transaktionen]:[Modul]],3,FALSE),"Modul anders","okay"),"")</f>
        <v>okay</v>
      </c>
      <c r="AP32" s="10" t="str">
        <f>IFERROR(IF(COUNTIFS(BTT[Verwendete Transaktion (Pflichtauswahl)],BTT[[#This Row],[Verwendete Transaktion (Pflichtauswahl)]],BTT[SAP-Modul
(Pflichtauswahl)],"&lt;&gt;"&amp;BTT[[#This Row],[SAP-Modul
(Pflichtauswahl)]])&gt;0,"Modul anders","okay"),"")</f>
        <v>okay</v>
      </c>
      <c r="AQ32" s="10" t="str">
        <f>IFERROR(IF(COUNTIFS(BTT[Verwendete Transaktion (Pflichtauswahl)],BTT[[#This Row],[Verwendete Transaktion (Pflichtauswahl)]],BTT[Verantwortliches TP
(automatisch)],"&lt;&gt;"&amp;BTT[[#This Row],[Verantwortliches TP
(automatisch)]])&gt;0,"Transaktion mehrfach","okay"),"")</f>
        <v>okay</v>
      </c>
      <c r="AR32" s="10" t="str">
        <f>IFERROR(IF(COUNTIFS(BTT[Verwendete Transaktion (Pflichtauswahl)],BTT[[#This Row],[Verwendete Transaktion (Pflichtauswahl)]],BTT[Verantwortliches TP
(automatisch)],"&lt;&gt;"&amp;VLOOKUP(aktives_Teilprojekt,Teilprojekte[[Teilprojekte]:[Kürzel]],2,FALSE))&gt;0,"Transaktion mehrfach","okay"),"")</f>
        <v>okay</v>
      </c>
      <c r="AS32" s="10" t="s">
        <v>9652</v>
      </c>
      <c r="AT32" s="10"/>
    </row>
    <row r="33" spans="1:46" x14ac:dyDescent="0.25">
      <c r="A33" s="14" t="str">
        <f>IFERROR(IF(BTT[[#This Row],[Lfd Nr. 
(aus konsolidierter Datei)]]&lt;&gt;"",BTT[[#This Row],[Lfd Nr. 
(aus konsolidierter Datei)]],VLOOKUP(aktives_Teilprojekt,Teilprojekte[[Teilprojekte]:[Kürzel]],2,FALSE)&amp;ROW(BTT[[#This Row],[Lfd Nr.
(automatisch)]])-2),"")</f>
        <v>BLQ18</v>
      </c>
      <c r="B33" s="15" t="s">
        <v>674</v>
      </c>
      <c r="C33" s="15"/>
      <c r="D33" t="s">
        <v>9651</v>
      </c>
      <c r="E33" s="10" t="str">
        <f>IFERROR(IF(NOT(BTT[[#This Row],[Manuelle Änderung des Verantwortliches TP
(Auswahl - bei Bedarf)]]=""),BTT[[#This Row],[Manuelle Änderung des Verantwortliches TP
(Auswahl - bei Bedarf)]],VLOOKUP(BTT[[#This Row],[Hauptprozess
(Pflichtauswahl)]],Hauptprozesse[],3,FALSE)),"")</f>
        <v>BLQ</v>
      </c>
      <c r="H33" s="10" t="s">
        <v>6038</v>
      </c>
      <c r="I33" t="s">
        <v>3126</v>
      </c>
      <c r="J33" s="10" t="str">
        <f>IFERROR(VLOOKUP(BTT[[#This Row],[Verwendete Transaktion (Pflichtauswahl)]],Transaktionen[[Transaktionen]:[Langtext]],2,FALSE),"")</f>
        <v>Bestellung anlegen</v>
      </c>
      <c r="M33" t="s">
        <v>10131</v>
      </c>
      <c r="O33" t="s">
        <v>6052</v>
      </c>
      <c r="T33" t="s">
        <v>8525</v>
      </c>
      <c r="U33" t="s">
        <v>8806</v>
      </c>
      <c r="V33" s="10" t="s">
        <v>8807</v>
      </c>
      <c r="X33" t="s">
        <v>6052</v>
      </c>
      <c r="Y33" s="4"/>
      <c r="Z33" t="s">
        <v>6046</v>
      </c>
      <c r="AB33" t="s">
        <v>6052</v>
      </c>
      <c r="AD33" t="s">
        <v>6063</v>
      </c>
      <c r="AF33" t="s">
        <v>10152</v>
      </c>
      <c r="AG33" t="s">
        <v>6051</v>
      </c>
      <c r="AI33" t="s">
        <v>6051</v>
      </c>
      <c r="AK33" s="10" t="str">
        <f>IF(BTT[[#This Row],[Subprozess
(optionale Auswahl)]]="","okay",IF(VLOOKUP(BTT[[#This Row],[Subprozess
(optionale Auswahl)]],BPML[[Subprozess]:[Zugeordneter Hauptprozess]],3,FALSE)=BTT[[#This Row],[Hauptprozess
(Pflichtauswahl)]],"okay","falscher Subprozess"))</f>
        <v>okay</v>
      </c>
      <c r="AL33" t="str">
        <f>IF(aktives_Teilprojekt="Master","",IF(BTT[[#This Row],[Verantwortliches TP
(automatisch)]]=VLOOKUP(aktives_Teilprojekt,Teilprojekte[[Teilprojekte]:[Kürzel]],2,FALSE),"okay","Hauptprozess anderes TP"))</f>
        <v>okay</v>
      </c>
      <c r="AM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 s="10" t="str">
        <f>IFERROR(IF(BTT[[#This Row],[SAP-Modul
(Pflichtauswahl)]]&lt;&gt;VLOOKUP(BTT[[#This Row],[Verwendete Transaktion (Pflichtauswahl)]],Transaktionen[[Transaktionen]:[Modul]],3,FALSE),"Modul anders","okay"),"")</f>
        <v>okay</v>
      </c>
      <c r="AP33" s="10" t="str">
        <f>IFERROR(IF(COUNTIFS(BTT[Verwendete Transaktion (Pflichtauswahl)],BTT[[#This Row],[Verwendete Transaktion (Pflichtauswahl)]],BTT[SAP-Modul
(Pflichtauswahl)],"&lt;&gt;"&amp;BTT[[#This Row],[SAP-Modul
(Pflichtauswahl)]])&gt;0,"Modul anders","okay"),"")</f>
        <v>okay</v>
      </c>
      <c r="AQ33" s="10" t="str">
        <f>IFERROR(IF(COUNTIFS(BTT[Verwendete Transaktion (Pflichtauswahl)],BTT[[#This Row],[Verwendete Transaktion (Pflichtauswahl)]],BTT[Verantwortliches TP
(automatisch)],"&lt;&gt;"&amp;BTT[[#This Row],[Verantwortliches TP
(automatisch)]])&gt;0,"Transaktion mehrfach","okay"),"")</f>
        <v>okay</v>
      </c>
      <c r="AR33" s="10" t="str">
        <f>IFERROR(IF(COUNTIFS(BTT[Verwendete Transaktion (Pflichtauswahl)],BTT[[#This Row],[Verwendete Transaktion (Pflichtauswahl)]],BTT[Verantwortliches TP
(automatisch)],"&lt;&gt;"&amp;VLOOKUP(aktives_Teilprojekt,Teilprojekte[[Teilprojekte]:[Kürzel]],2,FALSE))&gt;0,"Transaktion mehrfach","okay"),"")</f>
        <v>okay</v>
      </c>
      <c r="AS33" s="10" t="s">
        <v>9653</v>
      </c>
      <c r="AT33" s="10"/>
    </row>
    <row r="34" spans="1:46" x14ac:dyDescent="0.25">
      <c r="A34" s="14" t="str">
        <f>IFERROR(IF(BTT[[#This Row],[Lfd Nr. 
(aus konsolidierter Datei)]]&lt;&gt;"",BTT[[#This Row],[Lfd Nr. 
(aus konsolidierter Datei)]],VLOOKUP(aktives_Teilprojekt,Teilprojekte[[Teilprojekte]:[Kürzel]],2,FALSE)&amp;ROW(BTT[[#This Row],[Lfd Nr.
(automatisch)]])-2),"")</f>
        <v>BLQ19</v>
      </c>
      <c r="B34" s="15" t="s">
        <v>674</v>
      </c>
      <c r="C34" s="15"/>
      <c r="D34" t="s">
        <v>9651</v>
      </c>
      <c r="E34" s="10" t="str">
        <f>IFERROR(IF(NOT(BTT[[#This Row],[Manuelle Änderung des Verantwortliches TP
(Auswahl - bei Bedarf)]]=""),BTT[[#This Row],[Manuelle Änderung des Verantwortliches TP
(Auswahl - bei Bedarf)]],VLOOKUP(BTT[[#This Row],[Hauptprozess
(Pflichtauswahl)]],Hauptprozesse[],3,FALSE)),"")</f>
        <v>BLQ</v>
      </c>
      <c r="H34" s="10" t="s">
        <v>6038</v>
      </c>
      <c r="I34" t="s">
        <v>3128</v>
      </c>
      <c r="J34" s="10" t="str">
        <f>IFERROR(VLOOKUP(BTT[[#This Row],[Verwendete Transaktion (Pflichtauswahl)]],Transaktionen[[Transaktionen]:[Langtext]],2,FALSE),"")</f>
        <v>Bestellung ändern</v>
      </c>
      <c r="O34" t="s">
        <v>6052</v>
      </c>
      <c r="T34" t="s">
        <v>8525</v>
      </c>
      <c r="U34" t="s">
        <v>8806</v>
      </c>
      <c r="V34" s="10" t="s">
        <v>8807</v>
      </c>
      <c r="X34" t="s">
        <v>6052</v>
      </c>
      <c r="Y34" s="4"/>
      <c r="Z34" t="s">
        <v>6046</v>
      </c>
      <c r="AB34" t="s">
        <v>6052</v>
      </c>
      <c r="AD34" t="s">
        <v>6063</v>
      </c>
      <c r="AF34" t="s">
        <v>10152</v>
      </c>
      <c r="AI34" t="s">
        <v>6051</v>
      </c>
      <c r="AK34" s="10" t="str">
        <f>IF(BTT[[#This Row],[Subprozess
(optionale Auswahl)]]="","okay",IF(VLOOKUP(BTT[[#This Row],[Subprozess
(optionale Auswahl)]],BPML[[Subprozess]:[Zugeordneter Hauptprozess]],3,FALSE)=BTT[[#This Row],[Hauptprozess
(Pflichtauswahl)]],"okay","falscher Subprozess"))</f>
        <v>okay</v>
      </c>
      <c r="AL34" t="str">
        <f>IF(aktives_Teilprojekt="Master","",IF(BTT[[#This Row],[Verantwortliches TP
(automatisch)]]=VLOOKUP(aktives_Teilprojekt,Teilprojekte[[Teilprojekte]:[Kürzel]],2,FALSE),"okay","Hauptprozess anderes TP"))</f>
        <v>okay</v>
      </c>
      <c r="AM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 s="10" t="str">
        <f>IFERROR(IF(BTT[[#This Row],[SAP-Modul
(Pflichtauswahl)]]&lt;&gt;VLOOKUP(BTT[[#This Row],[Verwendete Transaktion (Pflichtauswahl)]],Transaktionen[[Transaktionen]:[Modul]],3,FALSE),"Modul anders","okay"),"")</f>
        <v>okay</v>
      </c>
      <c r="AP34" s="10" t="str">
        <f>IFERROR(IF(COUNTIFS(BTT[Verwendete Transaktion (Pflichtauswahl)],BTT[[#This Row],[Verwendete Transaktion (Pflichtauswahl)]],BTT[SAP-Modul
(Pflichtauswahl)],"&lt;&gt;"&amp;BTT[[#This Row],[SAP-Modul
(Pflichtauswahl)]])&gt;0,"Modul anders","okay"),"")</f>
        <v>okay</v>
      </c>
      <c r="AQ34" s="10" t="str">
        <f>IFERROR(IF(COUNTIFS(BTT[Verwendete Transaktion (Pflichtauswahl)],BTT[[#This Row],[Verwendete Transaktion (Pflichtauswahl)]],BTT[Verantwortliches TP
(automatisch)],"&lt;&gt;"&amp;BTT[[#This Row],[Verantwortliches TP
(automatisch)]])&gt;0,"Transaktion mehrfach","okay"),"")</f>
        <v>okay</v>
      </c>
      <c r="AR34" s="10" t="str">
        <f>IFERROR(IF(COUNTIFS(BTT[Verwendete Transaktion (Pflichtauswahl)],BTT[[#This Row],[Verwendete Transaktion (Pflichtauswahl)]],BTT[Verantwortliches TP
(automatisch)],"&lt;&gt;"&amp;VLOOKUP(aktives_Teilprojekt,Teilprojekte[[Teilprojekte]:[Kürzel]],2,FALSE))&gt;0,"Transaktion mehrfach","okay"),"")</f>
        <v>okay</v>
      </c>
      <c r="AS34" s="10" t="s">
        <v>9654</v>
      </c>
      <c r="AT34" s="10"/>
    </row>
    <row r="35" spans="1:46" x14ac:dyDescent="0.25">
      <c r="A35" s="14" t="str">
        <f>IFERROR(IF(BTT[[#This Row],[Lfd Nr. 
(aus konsolidierter Datei)]]&lt;&gt;"",BTT[[#This Row],[Lfd Nr. 
(aus konsolidierter Datei)]],VLOOKUP(aktives_Teilprojekt,Teilprojekte[[Teilprojekte]:[Kürzel]],2,FALSE)&amp;ROW(BTT[[#This Row],[Lfd Nr.
(automatisch)]])-2),"")</f>
        <v>BLQ20</v>
      </c>
      <c r="B35" s="15" t="s">
        <v>674</v>
      </c>
      <c r="C35" s="15"/>
      <c r="D35" t="s">
        <v>9651</v>
      </c>
      <c r="E35" s="10" t="str">
        <f>IFERROR(IF(NOT(BTT[[#This Row],[Manuelle Änderung des Verantwortliches TP
(Auswahl - bei Bedarf)]]=""),BTT[[#This Row],[Manuelle Änderung des Verantwortliches TP
(Auswahl - bei Bedarf)]],VLOOKUP(BTT[[#This Row],[Hauptprozess
(Pflichtauswahl)]],Hauptprozesse[],3,FALSE)),"")</f>
        <v>BLQ</v>
      </c>
      <c r="H35" s="10" t="s">
        <v>6038</v>
      </c>
      <c r="I35" t="s">
        <v>3130</v>
      </c>
      <c r="J35" s="10" t="str">
        <f>IFERROR(VLOOKUP(BTT[[#This Row],[Verwendete Transaktion (Pflichtauswahl)]],Transaktionen[[Transaktionen]:[Langtext]],2,FALSE),"")</f>
        <v>Bestellung ändern</v>
      </c>
      <c r="O35" t="s">
        <v>6052</v>
      </c>
      <c r="T35" t="s">
        <v>8525</v>
      </c>
      <c r="U35" t="s">
        <v>8806</v>
      </c>
      <c r="V35" t="s">
        <v>8807</v>
      </c>
      <c r="X35" t="s">
        <v>6052</v>
      </c>
      <c r="Y35" s="4"/>
      <c r="Z35" t="s">
        <v>6046</v>
      </c>
      <c r="AB35" t="s">
        <v>6052</v>
      </c>
      <c r="AD35" t="s">
        <v>6063</v>
      </c>
      <c r="AF35" t="s">
        <v>10152</v>
      </c>
      <c r="AI35" t="s">
        <v>6051</v>
      </c>
      <c r="AK35" s="10" t="str">
        <f>IF(BTT[[#This Row],[Subprozess
(optionale Auswahl)]]="","okay",IF(VLOOKUP(BTT[[#This Row],[Subprozess
(optionale Auswahl)]],BPML[[Subprozess]:[Zugeordneter Hauptprozess]],3,FALSE)=BTT[[#This Row],[Hauptprozess
(Pflichtauswahl)]],"okay","falscher Subprozess"))</f>
        <v>okay</v>
      </c>
      <c r="AL35" t="str">
        <f>IF(aktives_Teilprojekt="Master","",IF(BTT[[#This Row],[Verantwortliches TP
(automatisch)]]=VLOOKUP(aktives_Teilprojekt,Teilprojekte[[Teilprojekte]:[Kürzel]],2,FALSE),"okay","Hauptprozess anderes TP"))</f>
        <v>okay</v>
      </c>
      <c r="AM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 s="10" t="str">
        <f>IFERROR(IF(BTT[[#This Row],[SAP-Modul
(Pflichtauswahl)]]&lt;&gt;VLOOKUP(BTT[[#This Row],[Verwendete Transaktion (Pflichtauswahl)]],Transaktionen[[Transaktionen]:[Modul]],3,FALSE),"Modul anders","okay"),"")</f>
        <v>okay</v>
      </c>
      <c r="AP35" s="10" t="str">
        <f>IFERROR(IF(COUNTIFS(BTT[Verwendete Transaktion (Pflichtauswahl)],BTT[[#This Row],[Verwendete Transaktion (Pflichtauswahl)]],BTT[SAP-Modul
(Pflichtauswahl)],"&lt;&gt;"&amp;BTT[[#This Row],[SAP-Modul
(Pflichtauswahl)]])&gt;0,"Modul anders","okay"),"")</f>
        <v>okay</v>
      </c>
      <c r="AQ35" s="10" t="str">
        <f>IFERROR(IF(COUNTIFS(BTT[Verwendete Transaktion (Pflichtauswahl)],BTT[[#This Row],[Verwendete Transaktion (Pflichtauswahl)]],BTT[Verantwortliches TP
(automatisch)],"&lt;&gt;"&amp;BTT[[#This Row],[Verantwortliches TP
(automatisch)]])&gt;0,"Transaktion mehrfach","okay"),"")</f>
        <v>okay</v>
      </c>
      <c r="AR35" s="10" t="str">
        <f>IFERROR(IF(COUNTIFS(BTT[Verwendete Transaktion (Pflichtauswahl)],BTT[[#This Row],[Verwendete Transaktion (Pflichtauswahl)]],BTT[Verantwortliches TP
(automatisch)],"&lt;&gt;"&amp;VLOOKUP(aktives_Teilprojekt,Teilprojekte[[Teilprojekte]:[Kürzel]],2,FALSE))&gt;0,"Transaktion mehrfach","okay"),"")</f>
        <v>okay</v>
      </c>
      <c r="AS35" s="10" t="s">
        <v>9655</v>
      </c>
      <c r="AT35" s="10"/>
    </row>
    <row r="36" spans="1:46" x14ac:dyDescent="0.25">
      <c r="A36" s="14" t="str">
        <f>IFERROR(IF(BTT[[#This Row],[Lfd Nr. 
(aus konsolidierter Datei)]]&lt;&gt;"",BTT[[#This Row],[Lfd Nr. 
(aus konsolidierter Datei)]],VLOOKUP(aktives_Teilprojekt,Teilprojekte[[Teilprojekte]:[Kürzel]],2,FALSE)&amp;ROW(BTT[[#This Row],[Lfd Nr.
(automatisch)]])-2),"")</f>
        <v>BLQ21</v>
      </c>
      <c r="B36" s="15" t="s">
        <v>674</v>
      </c>
      <c r="C36" s="15"/>
      <c r="D36" t="s">
        <v>9651</v>
      </c>
      <c r="E36" s="10" t="str">
        <f>IFERROR(IF(NOT(BTT[[#This Row],[Manuelle Änderung des Verantwortliches TP
(Auswahl - bei Bedarf)]]=""),BTT[[#This Row],[Manuelle Änderung des Verantwortliches TP
(Auswahl - bei Bedarf)]],VLOOKUP(BTT[[#This Row],[Hauptprozess
(Pflichtauswahl)]],Hauptprozesse[],3,FALSE)),"")</f>
        <v>BLQ</v>
      </c>
      <c r="H36" s="10" t="s">
        <v>6038</v>
      </c>
      <c r="I36" t="s">
        <v>3131</v>
      </c>
      <c r="J36" s="10" t="str">
        <f>IFERROR(VLOOKUP(BTT[[#This Row],[Verwendete Transaktion (Pflichtauswahl)]],Transaktionen[[Transaktionen]:[Langtext]],2,FALSE),"")</f>
        <v>Bestellung anzeigen</v>
      </c>
      <c r="O36" t="s">
        <v>6052</v>
      </c>
      <c r="T36" t="s">
        <v>6060</v>
      </c>
      <c r="V36" s="10" t="str">
        <f>IFERROR(VLOOKUP(BTT[[#This Row],[Verwendetes Formular
(Auswahl falls relevant)]],Formulare[[Formularbezeichnung]:[Formularname (technisch)]],2,FALSE),"")</f>
        <v/>
      </c>
      <c r="X36" t="s">
        <v>6052</v>
      </c>
      <c r="Y36" s="4"/>
      <c r="AB36" t="s">
        <v>6052</v>
      </c>
      <c r="AD36" t="s">
        <v>6063</v>
      </c>
      <c r="AF36" t="s">
        <v>10152</v>
      </c>
      <c r="AI36" t="s">
        <v>6051</v>
      </c>
      <c r="AK36" s="10" t="str">
        <f>IF(BTT[[#This Row],[Subprozess
(optionale Auswahl)]]="","okay",IF(VLOOKUP(BTT[[#This Row],[Subprozess
(optionale Auswahl)]],BPML[[Subprozess]:[Zugeordneter Hauptprozess]],3,FALSE)=BTT[[#This Row],[Hauptprozess
(Pflichtauswahl)]],"okay","falscher Subprozess"))</f>
        <v>okay</v>
      </c>
      <c r="AL36" t="str">
        <f>IF(aktives_Teilprojekt="Master","",IF(BTT[[#This Row],[Verantwortliches TP
(automatisch)]]=VLOOKUP(aktives_Teilprojekt,Teilprojekte[[Teilprojekte]:[Kürzel]],2,FALSE),"okay","Hauptprozess anderes TP"))</f>
        <v>okay</v>
      </c>
      <c r="AM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6" s="10" t="str">
        <f>IFERROR(IF(BTT[[#This Row],[SAP-Modul
(Pflichtauswahl)]]&lt;&gt;VLOOKUP(BTT[[#This Row],[Verwendete Transaktion (Pflichtauswahl)]],Transaktionen[[Transaktionen]:[Modul]],3,FALSE),"Modul anders","okay"),"")</f>
        <v>okay</v>
      </c>
      <c r="AP36" s="10" t="str">
        <f>IFERROR(IF(COUNTIFS(BTT[Verwendete Transaktion (Pflichtauswahl)],BTT[[#This Row],[Verwendete Transaktion (Pflichtauswahl)]],BTT[SAP-Modul
(Pflichtauswahl)],"&lt;&gt;"&amp;BTT[[#This Row],[SAP-Modul
(Pflichtauswahl)]])&gt;0,"Modul anders","okay"),"")</f>
        <v>okay</v>
      </c>
      <c r="AQ36" s="10" t="str">
        <f>IFERROR(IF(COUNTIFS(BTT[Verwendete Transaktion (Pflichtauswahl)],BTT[[#This Row],[Verwendete Transaktion (Pflichtauswahl)]],BTT[Verantwortliches TP
(automatisch)],"&lt;&gt;"&amp;BTT[[#This Row],[Verantwortliches TP
(automatisch)]])&gt;0,"Transaktion mehrfach","okay"),"")</f>
        <v>okay</v>
      </c>
      <c r="AR36" s="10" t="str">
        <f>IFERROR(IF(COUNTIFS(BTT[Verwendete Transaktion (Pflichtauswahl)],BTT[[#This Row],[Verwendete Transaktion (Pflichtauswahl)]],BTT[Verantwortliches TP
(automatisch)],"&lt;&gt;"&amp;VLOOKUP(aktives_Teilprojekt,Teilprojekte[[Teilprojekte]:[Kürzel]],2,FALSE))&gt;0,"Transaktion mehrfach","okay"),"")</f>
        <v>okay</v>
      </c>
      <c r="AS36" s="10" t="s">
        <v>9656</v>
      </c>
      <c r="AT36" s="10"/>
    </row>
    <row r="37" spans="1:46" x14ac:dyDescent="0.25">
      <c r="A37" s="14" t="str">
        <f>IFERROR(IF(BTT[[#This Row],[Lfd Nr. 
(aus konsolidierter Datei)]]&lt;&gt;"",BTT[[#This Row],[Lfd Nr. 
(aus konsolidierter Datei)]],VLOOKUP(aktives_Teilprojekt,Teilprojekte[[Teilprojekte]:[Kürzel]],2,FALSE)&amp;ROW(BTT[[#This Row],[Lfd Nr.
(automatisch)]])-2),"")</f>
        <v>BLQ22</v>
      </c>
      <c r="B37" s="15" t="s">
        <v>674</v>
      </c>
      <c r="C37" s="15"/>
      <c r="D37" t="s">
        <v>9651</v>
      </c>
      <c r="E37" s="10" t="str">
        <f>IFERROR(IF(NOT(BTT[[#This Row],[Manuelle Änderung des Verantwortliches TP
(Auswahl - bei Bedarf)]]=""),BTT[[#This Row],[Manuelle Änderung des Verantwortliches TP
(Auswahl - bei Bedarf)]],VLOOKUP(BTT[[#This Row],[Hauptprozess
(Pflichtauswahl)]],Hauptprozesse[],3,FALSE)),"")</f>
        <v>BLQ</v>
      </c>
      <c r="H37" s="10" t="s">
        <v>6038</v>
      </c>
      <c r="I37" t="s">
        <v>3133</v>
      </c>
      <c r="J37" s="10" t="str">
        <f>IFERROR(VLOOKUP(BTT[[#This Row],[Verwendete Transaktion (Pflichtauswahl)]],Transaktionen[[Transaktionen]:[Langtext]],2,FALSE),"")</f>
        <v>Bestellung anzeigen</v>
      </c>
      <c r="O37" t="s">
        <v>6052</v>
      </c>
      <c r="T37" t="s">
        <v>6060</v>
      </c>
      <c r="V37" s="10" t="str">
        <f>IFERROR(VLOOKUP(BTT[[#This Row],[Verwendetes Formular
(Auswahl falls relevant)]],Formulare[[Formularbezeichnung]:[Formularname (technisch)]],2,FALSE),"")</f>
        <v/>
      </c>
      <c r="X37" t="s">
        <v>6052</v>
      </c>
      <c r="Y37" s="4"/>
      <c r="AB37" t="s">
        <v>6052</v>
      </c>
      <c r="AD37" t="s">
        <v>6063</v>
      </c>
      <c r="AF37" t="s">
        <v>10152</v>
      </c>
      <c r="AI37" t="s">
        <v>6051</v>
      </c>
      <c r="AK37" s="10" t="str">
        <f>IF(BTT[[#This Row],[Subprozess
(optionale Auswahl)]]="","okay",IF(VLOOKUP(BTT[[#This Row],[Subprozess
(optionale Auswahl)]],BPML[[Subprozess]:[Zugeordneter Hauptprozess]],3,FALSE)=BTT[[#This Row],[Hauptprozess
(Pflichtauswahl)]],"okay","falscher Subprozess"))</f>
        <v>okay</v>
      </c>
      <c r="AL37" t="str">
        <f>IF(aktives_Teilprojekt="Master","",IF(BTT[[#This Row],[Verantwortliches TP
(automatisch)]]=VLOOKUP(aktives_Teilprojekt,Teilprojekte[[Teilprojekte]:[Kürzel]],2,FALSE),"okay","Hauptprozess anderes TP"))</f>
        <v>okay</v>
      </c>
      <c r="AM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7" s="10" t="str">
        <f>IFERROR(IF(BTT[[#This Row],[SAP-Modul
(Pflichtauswahl)]]&lt;&gt;VLOOKUP(BTT[[#This Row],[Verwendete Transaktion (Pflichtauswahl)]],Transaktionen[[Transaktionen]:[Modul]],3,FALSE),"Modul anders","okay"),"")</f>
        <v>okay</v>
      </c>
      <c r="AP37" s="10" t="str">
        <f>IFERROR(IF(COUNTIFS(BTT[Verwendete Transaktion (Pflichtauswahl)],BTT[[#This Row],[Verwendete Transaktion (Pflichtauswahl)]],BTT[SAP-Modul
(Pflichtauswahl)],"&lt;&gt;"&amp;BTT[[#This Row],[SAP-Modul
(Pflichtauswahl)]])&gt;0,"Modul anders","okay"),"")</f>
        <v>okay</v>
      </c>
      <c r="AQ37" s="10" t="str">
        <f>IFERROR(IF(COUNTIFS(BTT[Verwendete Transaktion (Pflichtauswahl)],BTT[[#This Row],[Verwendete Transaktion (Pflichtauswahl)]],BTT[Verantwortliches TP
(automatisch)],"&lt;&gt;"&amp;BTT[[#This Row],[Verantwortliches TP
(automatisch)]])&gt;0,"Transaktion mehrfach","okay"),"")</f>
        <v>okay</v>
      </c>
      <c r="AR37" s="10" t="str">
        <f>IFERROR(IF(COUNTIFS(BTT[Verwendete Transaktion (Pflichtauswahl)],BTT[[#This Row],[Verwendete Transaktion (Pflichtauswahl)]],BTT[Verantwortliches TP
(automatisch)],"&lt;&gt;"&amp;VLOOKUP(aktives_Teilprojekt,Teilprojekte[[Teilprojekte]:[Kürzel]],2,FALSE))&gt;0,"Transaktion mehrfach","okay"),"")</f>
        <v>okay</v>
      </c>
      <c r="AS37" s="10" t="s">
        <v>9657</v>
      </c>
      <c r="AT37" s="10"/>
    </row>
    <row r="38" spans="1:46" x14ac:dyDescent="0.25">
      <c r="A38" s="14" t="str">
        <f>IFERROR(IF(BTT[[#This Row],[Lfd Nr. 
(aus konsolidierter Datei)]]&lt;&gt;"",BTT[[#This Row],[Lfd Nr. 
(aus konsolidierter Datei)]],VLOOKUP(aktives_Teilprojekt,Teilprojekte[[Teilprojekte]:[Kürzel]],2,FALSE)&amp;ROW(BTT[[#This Row],[Lfd Nr.
(automatisch)]])-2),"")</f>
        <v>BLQ23</v>
      </c>
      <c r="B38" s="15" t="s">
        <v>674</v>
      </c>
      <c r="C38" s="15"/>
      <c r="D38" t="s">
        <v>9651</v>
      </c>
      <c r="E38" s="10" t="str">
        <f>IFERROR(IF(NOT(BTT[[#This Row],[Manuelle Änderung des Verantwortliches TP
(Auswahl - bei Bedarf)]]=""),BTT[[#This Row],[Manuelle Änderung des Verantwortliches TP
(Auswahl - bei Bedarf)]],VLOOKUP(BTT[[#This Row],[Hauptprozess
(Pflichtauswahl)]],Hauptprozesse[],3,FALSE)),"")</f>
        <v>BLQ</v>
      </c>
      <c r="H38" s="10" t="s">
        <v>6038</v>
      </c>
      <c r="I38" t="s">
        <v>3142</v>
      </c>
      <c r="J38" s="10" t="str">
        <f>IFERROR(VLOOKUP(BTT[[#This Row],[Verwendete Transaktion (Pflichtauswahl)]],Transaktionen[[Transaktionen]:[Langtext]],2,FALSE),"")</f>
        <v>Bestellungen zur Bedarfsnummer</v>
      </c>
      <c r="O38" t="s">
        <v>6052</v>
      </c>
      <c r="T38" t="s">
        <v>6060</v>
      </c>
      <c r="V38" s="10" t="str">
        <f>IFERROR(VLOOKUP(BTT[[#This Row],[Verwendetes Formular
(Auswahl falls relevant)]],Formulare[[Formularbezeichnung]:[Formularname (technisch)]],2,FALSE),"")</f>
        <v/>
      </c>
      <c r="X38" t="s">
        <v>6052</v>
      </c>
      <c r="Y38" s="4"/>
      <c r="AB38" t="s">
        <v>6052</v>
      </c>
      <c r="AD38" t="s">
        <v>6063</v>
      </c>
      <c r="AF38" t="s">
        <v>10152</v>
      </c>
      <c r="AI38" t="s">
        <v>6051</v>
      </c>
      <c r="AK38" s="10" t="str">
        <f>IF(BTT[[#This Row],[Subprozess
(optionale Auswahl)]]="","okay",IF(VLOOKUP(BTT[[#This Row],[Subprozess
(optionale Auswahl)]],BPML[[Subprozess]:[Zugeordneter Hauptprozess]],3,FALSE)=BTT[[#This Row],[Hauptprozess
(Pflichtauswahl)]],"okay","falscher Subprozess"))</f>
        <v>okay</v>
      </c>
      <c r="AL38" t="str">
        <f>IF(aktives_Teilprojekt="Master","",IF(BTT[[#This Row],[Verantwortliches TP
(automatisch)]]=VLOOKUP(aktives_Teilprojekt,Teilprojekte[[Teilprojekte]:[Kürzel]],2,FALSE),"okay","Hauptprozess anderes TP"))</f>
        <v>okay</v>
      </c>
      <c r="AM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8" s="10" t="str">
        <f>IFERROR(IF(BTT[[#This Row],[SAP-Modul
(Pflichtauswahl)]]&lt;&gt;VLOOKUP(BTT[[#This Row],[Verwendete Transaktion (Pflichtauswahl)]],Transaktionen[[Transaktionen]:[Modul]],3,FALSE),"Modul anders","okay"),"")</f>
        <v>okay</v>
      </c>
      <c r="AP38" s="10" t="str">
        <f>IFERROR(IF(COUNTIFS(BTT[Verwendete Transaktion (Pflichtauswahl)],BTT[[#This Row],[Verwendete Transaktion (Pflichtauswahl)]],BTT[SAP-Modul
(Pflichtauswahl)],"&lt;&gt;"&amp;BTT[[#This Row],[SAP-Modul
(Pflichtauswahl)]])&gt;0,"Modul anders","okay"),"")</f>
        <v>okay</v>
      </c>
      <c r="AQ38" s="10" t="str">
        <f>IFERROR(IF(COUNTIFS(BTT[Verwendete Transaktion (Pflichtauswahl)],BTT[[#This Row],[Verwendete Transaktion (Pflichtauswahl)]],BTT[Verantwortliches TP
(automatisch)],"&lt;&gt;"&amp;BTT[[#This Row],[Verantwortliches TP
(automatisch)]])&gt;0,"Transaktion mehrfach","okay"),"")</f>
        <v>okay</v>
      </c>
      <c r="AR38" s="10" t="str">
        <f>IFERROR(IF(COUNTIFS(BTT[Verwendete Transaktion (Pflichtauswahl)],BTT[[#This Row],[Verwendete Transaktion (Pflichtauswahl)]],BTT[Verantwortliches TP
(automatisch)],"&lt;&gt;"&amp;VLOOKUP(aktives_Teilprojekt,Teilprojekte[[Teilprojekte]:[Kürzel]],2,FALSE))&gt;0,"Transaktion mehrfach","okay"),"")</f>
        <v>okay</v>
      </c>
      <c r="AS38" s="10" t="s">
        <v>9658</v>
      </c>
      <c r="AT38" s="10"/>
    </row>
    <row r="39" spans="1:46" x14ac:dyDescent="0.25">
      <c r="A39" s="14" t="str">
        <f>IFERROR(IF(BTT[[#This Row],[Lfd Nr. 
(aus konsolidierter Datei)]]&lt;&gt;"",BTT[[#This Row],[Lfd Nr. 
(aus konsolidierter Datei)]],VLOOKUP(aktives_Teilprojekt,Teilprojekte[[Teilprojekte]:[Kürzel]],2,FALSE)&amp;ROW(BTT[[#This Row],[Lfd Nr.
(automatisch)]])-2),"")</f>
        <v>BLQ24</v>
      </c>
      <c r="B39" s="15" t="s">
        <v>674</v>
      </c>
      <c r="C39" s="15"/>
      <c r="D39" t="s">
        <v>9651</v>
      </c>
      <c r="E39" s="10" t="str">
        <f>IFERROR(IF(NOT(BTT[[#This Row],[Manuelle Änderung des Verantwortliches TP
(Auswahl - bei Bedarf)]]=""),BTT[[#This Row],[Manuelle Änderung des Verantwortliches TP
(Auswahl - bei Bedarf)]],VLOOKUP(BTT[[#This Row],[Hauptprozess
(Pflichtauswahl)]],Hauptprozesse[],3,FALSE)),"")</f>
        <v>BLQ</v>
      </c>
      <c r="H39" s="10" t="s">
        <v>6038</v>
      </c>
      <c r="I39" t="s">
        <v>3144</v>
      </c>
      <c r="J39" s="10" t="str">
        <f>IFERROR(VLOOKUP(BTT[[#This Row],[Verwendete Transaktion (Pflichtauswahl)]],Transaktionen[[Transaktionen]:[Langtext]],2,FALSE),"")</f>
        <v>Bestellungen zur Warengruppe</v>
      </c>
      <c r="O39" t="s">
        <v>6052</v>
      </c>
      <c r="T39" t="s">
        <v>6060</v>
      </c>
      <c r="V39" s="10" t="str">
        <f>IFERROR(VLOOKUP(BTT[[#This Row],[Verwendetes Formular
(Auswahl falls relevant)]],Formulare[[Formularbezeichnung]:[Formularname (technisch)]],2,FALSE),"")</f>
        <v/>
      </c>
      <c r="X39" t="s">
        <v>6052</v>
      </c>
      <c r="Y39" s="4"/>
      <c r="AB39" t="s">
        <v>6052</v>
      </c>
      <c r="AD39" t="s">
        <v>6063</v>
      </c>
      <c r="AF39" t="s">
        <v>10152</v>
      </c>
      <c r="AI39" t="s">
        <v>6051</v>
      </c>
      <c r="AK39" s="10" t="str">
        <f>IF(BTT[[#This Row],[Subprozess
(optionale Auswahl)]]="","okay",IF(VLOOKUP(BTT[[#This Row],[Subprozess
(optionale Auswahl)]],BPML[[Subprozess]:[Zugeordneter Hauptprozess]],3,FALSE)=BTT[[#This Row],[Hauptprozess
(Pflichtauswahl)]],"okay","falscher Subprozess"))</f>
        <v>okay</v>
      </c>
      <c r="AL39" t="str">
        <f>IF(aktives_Teilprojekt="Master","",IF(BTT[[#This Row],[Verantwortliches TP
(automatisch)]]=VLOOKUP(aktives_Teilprojekt,Teilprojekte[[Teilprojekte]:[Kürzel]],2,FALSE),"okay","Hauptprozess anderes TP"))</f>
        <v>okay</v>
      </c>
      <c r="AM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9" s="10" t="str">
        <f>IFERROR(IF(BTT[[#This Row],[SAP-Modul
(Pflichtauswahl)]]&lt;&gt;VLOOKUP(BTT[[#This Row],[Verwendete Transaktion (Pflichtauswahl)]],Transaktionen[[Transaktionen]:[Modul]],3,FALSE),"Modul anders","okay"),"")</f>
        <v>okay</v>
      </c>
      <c r="AP39" s="10" t="str">
        <f>IFERROR(IF(COUNTIFS(BTT[Verwendete Transaktion (Pflichtauswahl)],BTT[[#This Row],[Verwendete Transaktion (Pflichtauswahl)]],BTT[SAP-Modul
(Pflichtauswahl)],"&lt;&gt;"&amp;BTT[[#This Row],[SAP-Modul
(Pflichtauswahl)]])&gt;0,"Modul anders","okay"),"")</f>
        <v>okay</v>
      </c>
      <c r="AQ39" s="10" t="str">
        <f>IFERROR(IF(COUNTIFS(BTT[Verwendete Transaktion (Pflichtauswahl)],BTT[[#This Row],[Verwendete Transaktion (Pflichtauswahl)]],BTT[Verantwortliches TP
(automatisch)],"&lt;&gt;"&amp;BTT[[#This Row],[Verantwortliches TP
(automatisch)]])&gt;0,"Transaktion mehrfach","okay"),"")</f>
        <v>okay</v>
      </c>
      <c r="AR39" s="10" t="str">
        <f>IFERROR(IF(COUNTIFS(BTT[Verwendete Transaktion (Pflichtauswahl)],BTT[[#This Row],[Verwendete Transaktion (Pflichtauswahl)]],BTT[Verantwortliches TP
(automatisch)],"&lt;&gt;"&amp;VLOOKUP(aktives_Teilprojekt,Teilprojekte[[Teilprojekte]:[Kürzel]],2,FALSE))&gt;0,"Transaktion mehrfach","okay"),"")</f>
        <v>okay</v>
      </c>
      <c r="AS39" s="10" t="s">
        <v>9659</v>
      </c>
      <c r="AT39" s="10"/>
    </row>
    <row r="40" spans="1:46" x14ac:dyDescent="0.25">
      <c r="A40" s="14" t="str">
        <f>IFERROR(IF(BTT[[#This Row],[Lfd Nr. 
(aus konsolidierter Datei)]]&lt;&gt;"",BTT[[#This Row],[Lfd Nr. 
(aus konsolidierter Datei)]],VLOOKUP(aktives_Teilprojekt,Teilprojekte[[Teilprojekte]:[Kürzel]],2,FALSE)&amp;ROW(BTT[[#This Row],[Lfd Nr.
(automatisch)]])-2),"")</f>
        <v>BLQ25</v>
      </c>
      <c r="B40" s="15" t="s">
        <v>674</v>
      </c>
      <c r="C40" s="15"/>
      <c r="D40" t="s">
        <v>9651</v>
      </c>
      <c r="E40" s="10" t="str">
        <f>IFERROR(IF(NOT(BTT[[#This Row],[Manuelle Änderung des Verantwortliches TP
(Auswahl - bei Bedarf)]]=""),BTT[[#This Row],[Manuelle Änderung des Verantwortliches TP
(Auswahl - bei Bedarf)]],VLOOKUP(BTT[[#This Row],[Hauptprozess
(Pflichtauswahl)]],Hauptprozesse[],3,FALSE)),"")</f>
        <v>BLQ</v>
      </c>
      <c r="H40" s="10" t="s">
        <v>6038</v>
      </c>
      <c r="I40" t="s">
        <v>3145</v>
      </c>
      <c r="J40" s="10" t="str">
        <f>IFERROR(VLOOKUP(BTT[[#This Row],[Verwendete Transaktion (Pflichtauswahl)]],Transaktionen[[Transaktionen]:[Langtext]],2,FALSE),"")</f>
        <v>Bestellungen zum Projekt</v>
      </c>
      <c r="O40" t="s">
        <v>6052</v>
      </c>
      <c r="T40" t="s">
        <v>6060</v>
      </c>
      <c r="V40" s="10" t="str">
        <f>IFERROR(VLOOKUP(BTT[[#This Row],[Verwendetes Formular
(Auswahl falls relevant)]],Formulare[[Formularbezeichnung]:[Formularname (technisch)]],2,FALSE),"")</f>
        <v/>
      </c>
      <c r="X40" t="s">
        <v>6052</v>
      </c>
      <c r="Y40" s="4"/>
      <c r="AB40" t="s">
        <v>6052</v>
      </c>
      <c r="AD40" t="s">
        <v>6063</v>
      </c>
      <c r="AF40" t="s">
        <v>10152</v>
      </c>
      <c r="AI40" t="s">
        <v>6051</v>
      </c>
      <c r="AK40" s="10" t="str">
        <f>IF(BTT[[#This Row],[Subprozess
(optionale Auswahl)]]="","okay",IF(VLOOKUP(BTT[[#This Row],[Subprozess
(optionale Auswahl)]],BPML[[Subprozess]:[Zugeordneter Hauptprozess]],3,FALSE)=BTT[[#This Row],[Hauptprozess
(Pflichtauswahl)]],"okay","falscher Subprozess"))</f>
        <v>okay</v>
      </c>
      <c r="AL40" t="str">
        <f>IF(aktives_Teilprojekt="Master","",IF(BTT[[#This Row],[Verantwortliches TP
(automatisch)]]=VLOOKUP(aktives_Teilprojekt,Teilprojekte[[Teilprojekte]:[Kürzel]],2,FALSE),"okay","Hauptprozess anderes TP"))</f>
        <v>okay</v>
      </c>
      <c r="AM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0" s="10" t="str">
        <f>IFERROR(IF(BTT[[#This Row],[SAP-Modul
(Pflichtauswahl)]]&lt;&gt;VLOOKUP(BTT[[#This Row],[Verwendete Transaktion (Pflichtauswahl)]],Transaktionen[[Transaktionen]:[Modul]],3,FALSE),"Modul anders","okay"),"")</f>
        <v>okay</v>
      </c>
      <c r="AP40" s="10" t="str">
        <f>IFERROR(IF(COUNTIFS(BTT[Verwendete Transaktion (Pflichtauswahl)],BTT[[#This Row],[Verwendete Transaktion (Pflichtauswahl)]],BTT[SAP-Modul
(Pflichtauswahl)],"&lt;&gt;"&amp;BTT[[#This Row],[SAP-Modul
(Pflichtauswahl)]])&gt;0,"Modul anders","okay"),"")</f>
        <v>okay</v>
      </c>
      <c r="AQ40" s="10" t="str">
        <f>IFERROR(IF(COUNTIFS(BTT[Verwendete Transaktion (Pflichtauswahl)],BTT[[#This Row],[Verwendete Transaktion (Pflichtauswahl)]],BTT[Verantwortliches TP
(automatisch)],"&lt;&gt;"&amp;BTT[[#This Row],[Verantwortliches TP
(automatisch)]])&gt;0,"Transaktion mehrfach","okay"),"")</f>
        <v>okay</v>
      </c>
      <c r="AR40" s="10" t="str">
        <f>IFERROR(IF(COUNTIFS(BTT[Verwendete Transaktion (Pflichtauswahl)],BTT[[#This Row],[Verwendete Transaktion (Pflichtauswahl)]],BTT[Verantwortliches TP
(automatisch)],"&lt;&gt;"&amp;VLOOKUP(aktives_Teilprojekt,Teilprojekte[[Teilprojekte]:[Kürzel]],2,FALSE))&gt;0,"Transaktion mehrfach","okay"),"")</f>
        <v>okay</v>
      </c>
      <c r="AS40" s="10" t="s">
        <v>9660</v>
      </c>
      <c r="AT40" s="10"/>
    </row>
    <row r="41" spans="1:46" x14ac:dyDescent="0.25">
      <c r="A41" s="14" t="str">
        <f>IFERROR(IF(BTT[[#This Row],[Lfd Nr. 
(aus konsolidierter Datei)]]&lt;&gt;"",BTT[[#This Row],[Lfd Nr. 
(aus konsolidierter Datei)]],VLOOKUP(aktives_Teilprojekt,Teilprojekte[[Teilprojekte]:[Kürzel]],2,FALSE)&amp;ROW(BTT[[#This Row],[Lfd Nr.
(automatisch)]])-2),"")</f>
        <v>BLQ26</v>
      </c>
      <c r="B41" s="15" t="s">
        <v>674</v>
      </c>
      <c r="C41" s="15"/>
      <c r="D41" t="s">
        <v>9651</v>
      </c>
      <c r="E41" s="10" t="str">
        <f>IFERROR(IF(NOT(BTT[[#This Row],[Manuelle Änderung des Verantwortliches TP
(Auswahl - bei Bedarf)]]=""),BTT[[#This Row],[Manuelle Änderung des Verantwortliches TP
(Auswahl - bei Bedarf)]],VLOOKUP(BTT[[#This Row],[Hauptprozess
(Pflichtauswahl)]],Hauptprozesse[],3,FALSE)),"")</f>
        <v>BLQ</v>
      </c>
      <c r="H41" s="10" t="s">
        <v>6038</v>
      </c>
      <c r="I41" t="s">
        <v>3146</v>
      </c>
      <c r="J41" s="10" t="str">
        <f>IFERROR(VLOOKUP(BTT[[#This Row],[Verwendete Transaktion (Pflichtauswahl)]],Transaktionen[[Transaktionen]:[Langtext]],2,FALSE),"")</f>
        <v>Bestellungen zur Kontierung</v>
      </c>
      <c r="O41" t="s">
        <v>6052</v>
      </c>
      <c r="T41" t="s">
        <v>6060</v>
      </c>
      <c r="V41" s="10" t="str">
        <f>IFERROR(VLOOKUP(BTT[[#This Row],[Verwendetes Formular
(Auswahl falls relevant)]],Formulare[[Formularbezeichnung]:[Formularname (technisch)]],2,FALSE),"")</f>
        <v/>
      </c>
      <c r="X41" t="s">
        <v>6052</v>
      </c>
      <c r="Y41" s="4"/>
      <c r="AB41" t="s">
        <v>6052</v>
      </c>
      <c r="AD41" t="s">
        <v>6063</v>
      </c>
      <c r="AF41" t="s">
        <v>10152</v>
      </c>
      <c r="AI41" t="s">
        <v>6051</v>
      </c>
      <c r="AK41" s="10" t="str">
        <f>IF(BTT[[#This Row],[Subprozess
(optionale Auswahl)]]="","okay",IF(VLOOKUP(BTT[[#This Row],[Subprozess
(optionale Auswahl)]],BPML[[Subprozess]:[Zugeordneter Hauptprozess]],3,FALSE)=BTT[[#This Row],[Hauptprozess
(Pflichtauswahl)]],"okay","falscher Subprozess"))</f>
        <v>okay</v>
      </c>
      <c r="AL41" t="str">
        <f>IF(aktives_Teilprojekt="Master","",IF(BTT[[#This Row],[Verantwortliches TP
(automatisch)]]=VLOOKUP(aktives_Teilprojekt,Teilprojekte[[Teilprojekte]:[Kürzel]],2,FALSE),"okay","Hauptprozess anderes TP"))</f>
        <v>okay</v>
      </c>
      <c r="AM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 s="10" t="str">
        <f>IFERROR(IF(BTT[[#This Row],[SAP-Modul
(Pflichtauswahl)]]&lt;&gt;VLOOKUP(BTT[[#This Row],[Verwendete Transaktion (Pflichtauswahl)]],Transaktionen[[Transaktionen]:[Modul]],3,FALSE),"Modul anders","okay"),"")</f>
        <v>okay</v>
      </c>
      <c r="AP41" s="10" t="str">
        <f>IFERROR(IF(COUNTIFS(BTT[Verwendete Transaktion (Pflichtauswahl)],BTT[[#This Row],[Verwendete Transaktion (Pflichtauswahl)]],BTT[SAP-Modul
(Pflichtauswahl)],"&lt;&gt;"&amp;BTT[[#This Row],[SAP-Modul
(Pflichtauswahl)]])&gt;0,"Modul anders","okay"),"")</f>
        <v>okay</v>
      </c>
      <c r="AQ41" s="10" t="str">
        <f>IFERROR(IF(COUNTIFS(BTT[Verwendete Transaktion (Pflichtauswahl)],BTT[[#This Row],[Verwendete Transaktion (Pflichtauswahl)]],BTT[Verantwortliches TP
(automatisch)],"&lt;&gt;"&amp;BTT[[#This Row],[Verantwortliches TP
(automatisch)]])&gt;0,"Transaktion mehrfach","okay"),"")</f>
        <v>okay</v>
      </c>
      <c r="AR41" s="10" t="str">
        <f>IFERROR(IF(COUNTIFS(BTT[Verwendete Transaktion (Pflichtauswahl)],BTT[[#This Row],[Verwendete Transaktion (Pflichtauswahl)]],BTT[Verantwortliches TP
(automatisch)],"&lt;&gt;"&amp;VLOOKUP(aktives_Teilprojekt,Teilprojekte[[Teilprojekte]:[Kürzel]],2,FALSE))&gt;0,"Transaktion mehrfach","okay"),"")</f>
        <v>okay</v>
      </c>
      <c r="AS41" s="10" t="s">
        <v>9661</v>
      </c>
      <c r="AT41" s="10"/>
    </row>
    <row r="42" spans="1:46" x14ac:dyDescent="0.25">
      <c r="A42" s="14" t="str">
        <f>IFERROR(IF(BTT[[#This Row],[Lfd Nr. 
(aus konsolidierter Datei)]]&lt;&gt;"",BTT[[#This Row],[Lfd Nr. 
(aus konsolidierter Datei)]],VLOOKUP(aktives_Teilprojekt,Teilprojekte[[Teilprojekte]:[Kürzel]],2,FALSE)&amp;ROW(BTT[[#This Row],[Lfd Nr.
(automatisch)]])-2),"")</f>
        <v>BLQ27</v>
      </c>
      <c r="B42" s="15" t="s">
        <v>674</v>
      </c>
      <c r="C42" s="15"/>
      <c r="D42" t="s">
        <v>9651</v>
      </c>
      <c r="E42" s="10" t="str">
        <f>IFERROR(IF(NOT(BTT[[#This Row],[Manuelle Änderung des Verantwortliches TP
(Auswahl - bei Bedarf)]]=""),BTT[[#This Row],[Manuelle Änderung des Verantwortliches TP
(Auswahl - bei Bedarf)]],VLOOKUP(BTT[[#This Row],[Hauptprozess
(Pflichtauswahl)]],Hauptprozesse[],3,FALSE)),"")</f>
        <v>BLQ</v>
      </c>
      <c r="H42" s="10" t="s">
        <v>6038</v>
      </c>
      <c r="I42" t="s">
        <v>3148</v>
      </c>
      <c r="J42" s="10" t="str">
        <f>IFERROR(VLOOKUP(BTT[[#This Row],[Verwendete Transaktion (Pflichtauswahl)]],Transaktionen[[Transaktionen]:[Langtext]],2,FALSE),"")</f>
        <v>Bestellungen zum Lieferant</v>
      </c>
      <c r="O42" t="s">
        <v>6052</v>
      </c>
      <c r="T42" t="s">
        <v>6060</v>
      </c>
      <c r="V42" s="10" t="str">
        <f>IFERROR(VLOOKUP(BTT[[#This Row],[Verwendetes Formular
(Auswahl falls relevant)]],Formulare[[Formularbezeichnung]:[Formularname (technisch)]],2,FALSE),"")</f>
        <v/>
      </c>
      <c r="X42" t="s">
        <v>6052</v>
      </c>
      <c r="Y42" s="4"/>
      <c r="AB42" t="s">
        <v>6052</v>
      </c>
      <c r="AD42" t="s">
        <v>6063</v>
      </c>
      <c r="AF42" t="s">
        <v>10152</v>
      </c>
      <c r="AI42" t="s">
        <v>6051</v>
      </c>
      <c r="AK42" s="10" t="str">
        <f>IF(BTT[[#This Row],[Subprozess
(optionale Auswahl)]]="","okay",IF(VLOOKUP(BTT[[#This Row],[Subprozess
(optionale Auswahl)]],BPML[[Subprozess]:[Zugeordneter Hauptprozess]],3,FALSE)=BTT[[#This Row],[Hauptprozess
(Pflichtauswahl)]],"okay","falscher Subprozess"))</f>
        <v>okay</v>
      </c>
      <c r="AL42" t="str">
        <f>IF(aktives_Teilprojekt="Master","",IF(BTT[[#This Row],[Verantwortliches TP
(automatisch)]]=VLOOKUP(aktives_Teilprojekt,Teilprojekte[[Teilprojekte]:[Kürzel]],2,FALSE),"okay","Hauptprozess anderes TP"))</f>
        <v>okay</v>
      </c>
      <c r="AM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 s="10" t="str">
        <f>IFERROR(IF(BTT[[#This Row],[SAP-Modul
(Pflichtauswahl)]]&lt;&gt;VLOOKUP(BTT[[#This Row],[Verwendete Transaktion (Pflichtauswahl)]],Transaktionen[[Transaktionen]:[Modul]],3,FALSE),"Modul anders","okay"),"")</f>
        <v>okay</v>
      </c>
      <c r="AP42" s="10" t="str">
        <f>IFERROR(IF(COUNTIFS(BTT[Verwendete Transaktion (Pflichtauswahl)],BTT[[#This Row],[Verwendete Transaktion (Pflichtauswahl)]],BTT[SAP-Modul
(Pflichtauswahl)],"&lt;&gt;"&amp;BTT[[#This Row],[SAP-Modul
(Pflichtauswahl)]])&gt;0,"Modul anders","okay"),"")</f>
        <v>okay</v>
      </c>
      <c r="AQ42" s="10" t="str">
        <f>IFERROR(IF(COUNTIFS(BTT[Verwendete Transaktion (Pflichtauswahl)],BTT[[#This Row],[Verwendete Transaktion (Pflichtauswahl)]],BTT[Verantwortliches TP
(automatisch)],"&lt;&gt;"&amp;BTT[[#This Row],[Verantwortliches TP
(automatisch)]])&gt;0,"Transaktion mehrfach","okay"),"")</f>
        <v>okay</v>
      </c>
      <c r="AR42" s="10" t="str">
        <f>IFERROR(IF(COUNTIFS(BTT[Verwendete Transaktion (Pflichtauswahl)],BTT[[#This Row],[Verwendete Transaktion (Pflichtauswahl)]],BTT[Verantwortliches TP
(automatisch)],"&lt;&gt;"&amp;VLOOKUP(aktives_Teilprojekt,Teilprojekte[[Teilprojekte]:[Kürzel]],2,FALSE))&gt;0,"Transaktion mehrfach","okay"),"")</f>
        <v>okay</v>
      </c>
      <c r="AS42" s="10" t="s">
        <v>9662</v>
      </c>
      <c r="AT42" s="10"/>
    </row>
    <row r="43" spans="1:46" x14ac:dyDescent="0.25">
      <c r="A43" s="14" t="str">
        <f>IFERROR(IF(BTT[[#This Row],[Lfd Nr. 
(aus konsolidierter Datei)]]&lt;&gt;"",BTT[[#This Row],[Lfd Nr. 
(aus konsolidierter Datei)]],VLOOKUP(aktives_Teilprojekt,Teilprojekte[[Teilprojekte]:[Kürzel]],2,FALSE)&amp;ROW(BTT[[#This Row],[Lfd Nr.
(automatisch)]])-2),"")</f>
        <v>BLQ28</v>
      </c>
      <c r="B43" s="15" t="s">
        <v>674</v>
      </c>
      <c r="C43" s="15"/>
      <c r="D43" t="s">
        <v>9651</v>
      </c>
      <c r="E43" s="10" t="str">
        <f>IFERROR(IF(NOT(BTT[[#This Row],[Manuelle Änderung des Verantwortliches TP
(Auswahl - bei Bedarf)]]=""),BTT[[#This Row],[Manuelle Änderung des Verantwortliches TP
(Auswahl - bei Bedarf)]],VLOOKUP(BTT[[#This Row],[Hauptprozess
(Pflichtauswahl)]],Hauptprozesse[],3,FALSE)),"")</f>
        <v>BLQ</v>
      </c>
      <c r="H43" s="10" t="s">
        <v>6038</v>
      </c>
      <c r="I43" t="s">
        <v>3149</v>
      </c>
      <c r="J43" s="10" t="str">
        <f>IFERROR(VLOOKUP(BTT[[#This Row],[Verwendete Transaktion (Pflichtauswahl)]],Transaktionen[[Transaktionen]:[Langtext]],2,FALSE),"")</f>
        <v>Bestellungen zum Material</v>
      </c>
      <c r="O43" t="s">
        <v>6052</v>
      </c>
      <c r="T43" t="s">
        <v>6060</v>
      </c>
      <c r="V43" s="10" t="str">
        <f>IFERROR(VLOOKUP(BTT[[#This Row],[Verwendetes Formular
(Auswahl falls relevant)]],Formulare[[Formularbezeichnung]:[Formularname (technisch)]],2,FALSE),"")</f>
        <v/>
      </c>
      <c r="X43" t="s">
        <v>6052</v>
      </c>
      <c r="Y43" s="4"/>
      <c r="AB43" t="s">
        <v>6052</v>
      </c>
      <c r="AD43" t="s">
        <v>6063</v>
      </c>
      <c r="AF43" t="s">
        <v>10152</v>
      </c>
      <c r="AI43" t="s">
        <v>6051</v>
      </c>
      <c r="AK43" s="10" t="str">
        <f>IF(BTT[[#This Row],[Subprozess
(optionale Auswahl)]]="","okay",IF(VLOOKUP(BTT[[#This Row],[Subprozess
(optionale Auswahl)]],BPML[[Subprozess]:[Zugeordneter Hauptprozess]],3,FALSE)=BTT[[#This Row],[Hauptprozess
(Pflichtauswahl)]],"okay","falscher Subprozess"))</f>
        <v>okay</v>
      </c>
      <c r="AL43" t="str">
        <f>IF(aktives_Teilprojekt="Master","",IF(BTT[[#This Row],[Verantwortliches TP
(automatisch)]]=VLOOKUP(aktives_Teilprojekt,Teilprojekte[[Teilprojekte]:[Kürzel]],2,FALSE),"okay","Hauptprozess anderes TP"))</f>
        <v>okay</v>
      </c>
      <c r="AM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 s="10" t="str">
        <f>IFERROR(IF(BTT[[#This Row],[SAP-Modul
(Pflichtauswahl)]]&lt;&gt;VLOOKUP(BTT[[#This Row],[Verwendete Transaktion (Pflichtauswahl)]],Transaktionen[[Transaktionen]:[Modul]],3,FALSE),"Modul anders","okay"),"")</f>
        <v>okay</v>
      </c>
      <c r="AP43" s="10" t="str">
        <f>IFERROR(IF(COUNTIFS(BTT[Verwendete Transaktion (Pflichtauswahl)],BTT[[#This Row],[Verwendete Transaktion (Pflichtauswahl)]],BTT[SAP-Modul
(Pflichtauswahl)],"&lt;&gt;"&amp;BTT[[#This Row],[SAP-Modul
(Pflichtauswahl)]])&gt;0,"Modul anders","okay"),"")</f>
        <v>okay</v>
      </c>
      <c r="AQ43" s="10" t="str">
        <f>IFERROR(IF(COUNTIFS(BTT[Verwendete Transaktion (Pflichtauswahl)],BTT[[#This Row],[Verwendete Transaktion (Pflichtauswahl)]],BTT[Verantwortliches TP
(automatisch)],"&lt;&gt;"&amp;BTT[[#This Row],[Verantwortliches TP
(automatisch)]])&gt;0,"Transaktion mehrfach","okay"),"")</f>
        <v>okay</v>
      </c>
      <c r="AR43" s="10" t="str">
        <f>IFERROR(IF(COUNTIFS(BTT[Verwendete Transaktion (Pflichtauswahl)],BTT[[#This Row],[Verwendete Transaktion (Pflichtauswahl)]],BTT[Verantwortliches TP
(automatisch)],"&lt;&gt;"&amp;VLOOKUP(aktives_Teilprojekt,Teilprojekte[[Teilprojekte]:[Kürzel]],2,FALSE))&gt;0,"Transaktion mehrfach","okay"),"")</f>
        <v>okay</v>
      </c>
      <c r="AS43" s="10" t="s">
        <v>9663</v>
      </c>
      <c r="AT43" s="10"/>
    </row>
    <row r="44" spans="1:46" x14ac:dyDescent="0.25">
      <c r="A44" s="14" t="str">
        <f>IFERROR(IF(BTT[[#This Row],[Lfd Nr. 
(aus konsolidierter Datei)]]&lt;&gt;"",BTT[[#This Row],[Lfd Nr. 
(aus konsolidierter Datei)]],VLOOKUP(aktives_Teilprojekt,Teilprojekte[[Teilprojekte]:[Kürzel]],2,FALSE)&amp;ROW(BTT[[#This Row],[Lfd Nr.
(automatisch)]])-2),"")</f>
        <v>BLQ29</v>
      </c>
      <c r="B44" s="15" t="s">
        <v>674</v>
      </c>
      <c r="C44" s="15"/>
      <c r="D44" t="s">
        <v>9651</v>
      </c>
      <c r="E44" s="10" t="str">
        <f>IFERROR(IF(NOT(BTT[[#This Row],[Manuelle Änderung des Verantwortliches TP
(Auswahl - bei Bedarf)]]=""),BTT[[#This Row],[Manuelle Änderung des Verantwortliches TP
(Auswahl - bei Bedarf)]],VLOOKUP(BTT[[#This Row],[Hauptprozess
(Pflichtauswahl)]],Hauptprozesse[],3,FALSE)),"")</f>
        <v>BLQ</v>
      </c>
      <c r="H44" s="10" t="s">
        <v>6038</v>
      </c>
      <c r="I44" t="s">
        <v>3150</v>
      </c>
      <c r="J44" s="10" t="str">
        <f>IFERROR(VLOOKUP(BTT[[#This Row],[Verwendete Transaktion (Pflichtauswahl)]],Transaktionen[[Transaktionen]:[Langtext]],2,FALSE),"")</f>
        <v>Bestellungen zur Bestellnummmer</v>
      </c>
      <c r="O44" t="s">
        <v>6052</v>
      </c>
      <c r="T44" t="s">
        <v>6060</v>
      </c>
      <c r="V44" s="10" t="str">
        <f>IFERROR(VLOOKUP(BTT[[#This Row],[Verwendetes Formular
(Auswahl falls relevant)]],Formulare[[Formularbezeichnung]:[Formularname (technisch)]],2,FALSE),"")</f>
        <v/>
      </c>
      <c r="X44" t="s">
        <v>6052</v>
      </c>
      <c r="Y44" s="4"/>
      <c r="AB44" t="s">
        <v>6052</v>
      </c>
      <c r="AD44" t="s">
        <v>6063</v>
      </c>
      <c r="AF44" t="s">
        <v>10152</v>
      </c>
      <c r="AI44" t="s">
        <v>6051</v>
      </c>
      <c r="AK44" s="10" t="str">
        <f>IF(BTT[[#This Row],[Subprozess
(optionale Auswahl)]]="","okay",IF(VLOOKUP(BTT[[#This Row],[Subprozess
(optionale Auswahl)]],BPML[[Subprozess]:[Zugeordneter Hauptprozess]],3,FALSE)=BTT[[#This Row],[Hauptprozess
(Pflichtauswahl)]],"okay","falscher Subprozess"))</f>
        <v>okay</v>
      </c>
      <c r="AL44" t="str">
        <f>IF(aktives_Teilprojekt="Master","",IF(BTT[[#This Row],[Verantwortliches TP
(automatisch)]]=VLOOKUP(aktives_Teilprojekt,Teilprojekte[[Teilprojekte]:[Kürzel]],2,FALSE),"okay","Hauptprozess anderes TP"))</f>
        <v>okay</v>
      </c>
      <c r="AM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 s="10" t="str">
        <f>IFERROR(IF(BTT[[#This Row],[SAP-Modul
(Pflichtauswahl)]]&lt;&gt;VLOOKUP(BTT[[#This Row],[Verwendete Transaktion (Pflichtauswahl)]],Transaktionen[[Transaktionen]:[Modul]],3,FALSE),"Modul anders","okay"),"")</f>
        <v>okay</v>
      </c>
      <c r="AP44" s="10" t="str">
        <f>IFERROR(IF(COUNTIFS(BTT[Verwendete Transaktion (Pflichtauswahl)],BTT[[#This Row],[Verwendete Transaktion (Pflichtauswahl)]],BTT[SAP-Modul
(Pflichtauswahl)],"&lt;&gt;"&amp;BTT[[#This Row],[SAP-Modul
(Pflichtauswahl)]])&gt;0,"Modul anders","okay"),"")</f>
        <v>okay</v>
      </c>
      <c r="AQ44" s="10" t="str">
        <f>IFERROR(IF(COUNTIFS(BTT[Verwendete Transaktion (Pflichtauswahl)],BTT[[#This Row],[Verwendete Transaktion (Pflichtauswahl)]],BTT[Verantwortliches TP
(automatisch)],"&lt;&gt;"&amp;BTT[[#This Row],[Verantwortliches TP
(automatisch)]])&gt;0,"Transaktion mehrfach","okay"),"")</f>
        <v>okay</v>
      </c>
      <c r="AR44" s="10" t="str">
        <f>IFERROR(IF(COUNTIFS(BTT[Verwendete Transaktion (Pflichtauswahl)],BTT[[#This Row],[Verwendete Transaktion (Pflichtauswahl)]],BTT[Verantwortliches TP
(automatisch)],"&lt;&gt;"&amp;VLOOKUP(aktives_Teilprojekt,Teilprojekte[[Teilprojekte]:[Kürzel]],2,FALSE))&gt;0,"Transaktion mehrfach","okay"),"")</f>
        <v>okay</v>
      </c>
      <c r="AS44" s="10" t="s">
        <v>9664</v>
      </c>
      <c r="AT44" s="10"/>
    </row>
    <row r="45" spans="1:46" x14ac:dyDescent="0.25">
      <c r="A45" s="14" t="str">
        <f>IFERROR(IF(BTT[[#This Row],[Lfd Nr. 
(aus konsolidierter Datei)]]&lt;&gt;"",BTT[[#This Row],[Lfd Nr. 
(aus konsolidierter Datei)]],VLOOKUP(aktives_Teilprojekt,Teilprojekte[[Teilprojekte]:[Kürzel]],2,FALSE)&amp;ROW(BTT[[#This Row],[Lfd Nr.
(automatisch)]])-2),"")</f>
        <v>BLQ30</v>
      </c>
      <c r="B45" s="15" t="s">
        <v>6124</v>
      </c>
      <c r="C45" s="15"/>
      <c r="D45" t="s">
        <v>28</v>
      </c>
      <c r="E45" s="10" t="str">
        <f>IFERROR(IF(NOT(BTT[[#This Row],[Manuelle Änderung des Verantwortliches TP
(Auswahl - bei Bedarf)]]=""),BTT[[#This Row],[Manuelle Änderung des Verantwortliches TP
(Auswahl - bei Bedarf)]],VLOOKUP(BTT[[#This Row],[Hauptprozess
(Pflichtauswahl)]],Hauptprozesse[],3,FALSE)),"")</f>
        <v>BLQ</v>
      </c>
      <c r="H45" s="10" t="s">
        <v>6038</v>
      </c>
      <c r="I45" t="s">
        <v>3153</v>
      </c>
      <c r="J45" s="10" t="str">
        <f>IFERROR(VLOOKUP(BTT[[#This Row],[Verwendete Transaktion (Pflichtauswahl)]],Transaktionen[[Transaktionen]:[Langtext]],2,FALSE),"")</f>
        <v>Kontrakt hinzufügen</v>
      </c>
      <c r="O45" t="s">
        <v>6052</v>
      </c>
      <c r="T45" t="s">
        <v>8525</v>
      </c>
      <c r="U45" t="s">
        <v>8806</v>
      </c>
      <c r="V45" s="10" t="s">
        <v>8807</v>
      </c>
      <c r="X45" t="s">
        <v>6052</v>
      </c>
      <c r="Y45" s="4"/>
      <c r="Z45" t="s">
        <v>6046</v>
      </c>
      <c r="AB45" t="s">
        <v>6052</v>
      </c>
      <c r="AD45" t="s">
        <v>6063</v>
      </c>
      <c r="AF45" t="s">
        <v>10154</v>
      </c>
      <c r="AI45" t="s">
        <v>6051</v>
      </c>
      <c r="AK45" s="10" t="str">
        <f>IF(BTT[[#This Row],[Subprozess
(optionale Auswahl)]]="","okay",IF(VLOOKUP(BTT[[#This Row],[Subprozess
(optionale Auswahl)]],BPML[[Subprozess]:[Zugeordneter Hauptprozess]],3,FALSE)=BTT[[#This Row],[Hauptprozess
(Pflichtauswahl)]],"okay","falscher Subprozess"))</f>
        <v>okay</v>
      </c>
      <c r="AL45" t="str">
        <f>IF(aktives_Teilprojekt="Master","",IF(BTT[[#This Row],[Verantwortliches TP
(automatisch)]]=VLOOKUP(aktives_Teilprojekt,Teilprojekte[[Teilprojekte]:[Kürzel]],2,FALSE),"okay","Hauptprozess anderes TP"))</f>
        <v>okay</v>
      </c>
      <c r="AM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5" s="10" t="str">
        <f>IFERROR(IF(BTT[[#This Row],[SAP-Modul
(Pflichtauswahl)]]&lt;&gt;VLOOKUP(BTT[[#This Row],[Verwendete Transaktion (Pflichtauswahl)]],Transaktionen[[Transaktionen]:[Modul]],3,FALSE),"Modul anders","okay"),"")</f>
        <v>okay</v>
      </c>
      <c r="AP45" s="10" t="str">
        <f>IFERROR(IF(COUNTIFS(BTT[Verwendete Transaktion (Pflichtauswahl)],BTT[[#This Row],[Verwendete Transaktion (Pflichtauswahl)]],BTT[SAP-Modul
(Pflichtauswahl)],"&lt;&gt;"&amp;BTT[[#This Row],[SAP-Modul
(Pflichtauswahl)]])&gt;0,"Modul anders","okay"),"")</f>
        <v>okay</v>
      </c>
      <c r="AQ45" s="10" t="str">
        <f>IFERROR(IF(COUNTIFS(BTT[Verwendete Transaktion (Pflichtauswahl)],BTT[[#This Row],[Verwendete Transaktion (Pflichtauswahl)]],BTT[Verantwortliches TP
(automatisch)],"&lt;&gt;"&amp;BTT[[#This Row],[Verantwortliches TP
(automatisch)]])&gt;0,"Transaktion mehrfach","okay"),"")</f>
        <v>okay</v>
      </c>
      <c r="AR45" s="10" t="str">
        <f>IFERROR(IF(COUNTIFS(BTT[Verwendete Transaktion (Pflichtauswahl)],BTT[[#This Row],[Verwendete Transaktion (Pflichtauswahl)]],BTT[Verantwortliches TP
(automatisch)],"&lt;&gt;"&amp;VLOOKUP(aktives_Teilprojekt,Teilprojekte[[Teilprojekte]:[Kürzel]],2,FALSE))&gt;0,"Transaktion mehrfach","okay"),"")</f>
        <v>okay</v>
      </c>
      <c r="AS45" s="10" t="s">
        <v>9665</v>
      </c>
      <c r="AT45" s="10"/>
    </row>
    <row r="46" spans="1:46" x14ac:dyDescent="0.25">
      <c r="A46" s="14" t="str">
        <f>IFERROR(IF(BTT[[#This Row],[Lfd Nr. 
(aus konsolidierter Datei)]]&lt;&gt;"",BTT[[#This Row],[Lfd Nr. 
(aus konsolidierter Datei)]],VLOOKUP(aktives_Teilprojekt,Teilprojekte[[Teilprojekte]:[Kürzel]],2,FALSE)&amp;ROW(BTT[[#This Row],[Lfd Nr.
(automatisch)]])-2),"")</f>
        <v>BLQ31</v>
      </c>
      <c r="B46" s="15" t="s">
        <v>6124</v>
      </c>
      <c r="C46" s="15"/>
      <c r="D46" t="s">
        <v>28</v>
      </c>
      <c r="E46" s="10" t="str">
        <f>IFERROR(IF(NOT(BTT[[#This Row],[Manuelle Änderung des Verantwortliches TP
(Auswahl - bei Bedarf)]]=""),BTT[[#This Row],[Manuelle Änderung des Verantwortliches TP
(Auswahl - bei Bedarf)]],VLOOKUP(BTT[[#This Row],[Hauptprozess
(Pflichtauswahl)]],Hauptprozesse[],3,FALSE)),"")</f>
        <v>BLQ</v>
      </c>
      <c r="H46" s="10" t="s">
        <v>6038</v>
      </c>
      <c r="I46" t="s">
        <v>3155</v>
      </c>
      <c r="J46" s="10" t="str">
        <f>IFERROR(VLOOKUP(BTT[[#This Row],[Verwendete Transaktion (Pflichtauswahl)]],Transaktionen[[Transaktionen]:[Langtext]],2,FALSE),"")</f>
        <v>Rahmenvertrag ändern</v>
      </c>
      <c r="O46" t="s">
        <v>6052</v>
      </c>
      <c r="T46" t="s">
        <v>8525</v>
      </c>
      <c r="U46" t="s">
        <v>8806</v>
      </c>
      <c r="V46" s="10" t="s">
        <v>10204</v>
      </c>
      <c r="X46" t="s">
        <v>6052</v>
      </c>
      <c r="Y46" s="4"/>
      <c r="Z46" t="s">
        <v>6046</v>
      </c>
      <c r="AB46" t="s">
        <v>6052</v>
      </c>
      <c r="AD46" t="s">
        <v>6063</v>
      </c>
      <c r="AF46" t="s">
        <v>10154</v>
      </c>
      <c r="AI46" t="s">
        <v>6051</v>
      </c>
      <c r="AK46" s="10" t="str">
        <f>IF(BTT[[#This Row],[Subprozess
(optionale Auswahl)]]="","okay",IF(VLOOKUP(BTT[[#This Row],[Subprozess
(optionale Auswahl)]],BPML[[Subprozess]:[Zugeordneter Hauptprozess]],3,FALSE)=BTT[[#This Row],[Hauptprozess
(Pflichtauswahl)]],"okay","falscher Subprozess"))</f>
        <v>okay</v>
      </c>
      <c r="AL46" t="str">
        <f>IF(aktives_Teilprojekt="Master","",IF(BTT[[#This Row],[Verantwortliches TP
(automatisch)]]=VLOOKUP(aktives_Teilprojekt,Teilprojekte[[Teilprojekte]:[Kürzel]],2,FALSE),"okay","Hauptprozess anderes TP"))</f>
        <v>okay</v>
      </c>
      <c r="AM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6" s="10" t="str">
        <f>IFERROR(IF(BTT[[#This Row],[SAP-Modul
(Pflichtauswahl)]]&lt;&gt;VLOOKUP(BTT[[#This Row],[Verwendete Transaktion (Pflichtauswahl)]],Transaktionen[[Transaktionen]:[Modul]],3,FALSE),"Modul anders","okay"),"")</f>
        <v>okay</v>
      </c>
      <c r="AP46" s="10" t="str">
        <f>IFERROR(IF(COUNTIFS(BTT[Verwendete Transaktion (Pflichtauswahl)],BTT[[#This Row],[Verwendete Transaktion (Pflichtauswahl)]],BTT[SAP-Modul
(Pflichtauswahl)],"&lt;&gt;"&amp;BTT[[#This Row],[SAP-Modul
(Pflichtauswahl)]])&gt;0,"Modul anders","okay"),"")</f>
        <v>okay</v>
      </c>
      <c r="AQ46" s="10" t="str">
        <f>IFERROR(IF(COUNTIFS(BTT[Verwendete Transaktion (Pflichtauswahl)],BTT[[#This Row],[Verwendete Transaktion (Pflichtauswahl)]],BTT[Verantwortliches TP
(automatisch)],"&lt;&gt;"&amp;BTT[[#This Row],[Verantwortliches TP
(automatisch)]])&gt;0,"Transaktion mehrfach","okay"),"")</f>
        <v>okay</v>
      </c>
      <c r="AR46" s="10" t="str">
        <f>IFERROR(IF(COUNTIFS(BTT[Verwendete Transaktion (Pflichtauswahl)],BTT[[#This Row],[Verwendete Transaktion (Pflichtauswahl)]],BTT[Verantwortliches TP
(automatisch)],"&lt;&gt;"&amp;VLOOKUP(aktives_Teilprojekt,Teilprojekte[[Teilprojekte]:[Kürzel]],2,FALSE))&gt;0,"Transaktion mehrfach","okay"),"")</f>
        <v>okay</v>
      </c>
      <c r="AS46" s="10" t="s">
        <v>9666</v>
      </c>
      <c r="AT46" s="10"/>
    </row>
    <row r="47" spans="1:46" x14ac:dyDescent="0.25">
      <c r="A47" s="14" t="str">
        <f>IFERROR(IF(BTT[[#This Row],[Lfd Nr. 
(aus konsolidierter Datei)]]&lt;&gt;"",BTT[[#This Row],[Lfd Nr. 
(aus konsolidierter Datei)]],VLOOKUP(aktives_Teilprojekt,Teilprojekte[[Teilprojekte]:[Kürzel]],2,FALSE)&amp;ROW(BTT[[#This Row],[Lfd Nr.
(automatisch)]])-2),"")</f>
        <v>BLQ32</v>
      </c>
      <c r="B47" s="15" t="s">
        <v>6124</v>
      </c>
      <c r="C47" s="15"/>
      <c r="D47" t="s">
        <v>28</v>
      </c>
      <c r="E47" s="10" t="str">
        <f>IFERROR(IF(NOT(BTT[[#This Row],[Manuelle Änderung des Verantwortliches TP
(Auswahl - bei Bedarf)]]=""),BTT[[#This Row],[Manuelle Änderung des Verantwortliches TP
(Auswahl - bei Bedarf)]],VLOOKUP(BTT[[#This Row],[Hauptprozess
(Pflichtauswahl)]],Hauptprozesse[],3,FALSE)),"")</f>
        <v>BLQ</v>
      </c>
      <c r="H47" s="10" t="s">
        <v>6038</v>
      </c>
      <c r="I47" t="s">
        <v>3156</v>
      </c>
      <c r="J47" s="10" t="str">
        <f>IFERROR(VLOOKUP(BTT[[#This Row],[Verwendete Transaktion (Pflichtauswahl)]],Transaktionen[[Transaktionen]:[Langtext]],2,FALSE),"")</f>
        <v>Kontrakt ändern</v>
      </c>
      <c r="O47" t="s">
        <v>6052</v>
      </c>
      <c r="T47" t="s">
        <v>6060</v>
      </c>
      <c r="V47" s="10" t="str">
        <f>IFERROR(VLOOKUP(BTT[[#This Row],[Verwendetes Formular
(Auswahl falls relevant)]],Formulare[[Formularbezeichnung]:[Formularname (technisch)]],2,FALSE),"")</f>
        <v/>
      </c>
      <c r="X47" t="s">
        <v>6052</v>
      </c>
      <c r="Y47" s="4"/>
      <c r="AB47" t="s">
        <v>6052</v>
      </c>
      <c r="AD47" t="s">
        <v>6063</v>
      </c>
      <c r="AF47" t="s">
        <v>10154</v>
      </c>
      <c r="AI47" t="s">
        <v>6051</v>
      </c>
      <c r="AK47" s="10" t="str">
        <f>IF(BTT[[#This Row],[Subprozess
(optionale Auswahl)]]="","okay",IF(VLOOKUP(BTT[[#This Row],[Subprozess
(optionale Auswahl)]],BPML[[Subprozess]:[Zugeordneter Hauptprozess]],3,FALSE)=BTT[[#This Row],[Hauptprozess
(Pflichtauswahl)]],"okay","falscher Subprozess"))</f>
        <v>okay</v>
      </c>
      <c r="AL47" t="str">
        <f>IF(aktives_Teilprojekt="Master","",IF(BTT[[#This Row],[Verantwortliches TP
(automatisch)]]=VLOOKUP(aktives_Teilprojekt,Teilprojekte[[Teilprojekte]:[Kürzel]],2,FALSE),"okay","Hauptprozess anderes TP"))</f>
        <v>okay</v>
      </c>
      <c r="AM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 s="10" t="str">
        <f>IFERROR(IF(BTT[[#This Row],[SAP-Modul
(Pflichtauswahl)]]&lt;&gt;VLOOKUP(BTT[[#This Row],[Verwendete Transaktion (Pflichtauswahl)]],Transaktionen[[Transaktionen]:[Modul]],3,FALSE),"Modul anders","okay"),"")</f>
        <v>okay</v>
      </c>
      <c r="AP47" s="10" t="str">
        <f>IFERROR(IF(COUNTIFS(BTT[Verwendete Transaktion (Pflichtauswahl)],BTT[[#This Row],[Verwendete Transaktion (Pflichtauswahl)]],BTT[SAP-Modul
(Pflichtauswahl)],"&lt;&gt;"&amp;BTT[[#This Row],[SAP-Modul
(Pflichtauswahl)]])&gt;0,"Modul anders","okay"),"")</f>
        <v>okay</v>
      </c>
      <c r="AQ47" s="10" t="str">
        <f>IFERROR(IF(COUNTIFS(BTT[Verwendete Transaktion (Pflichtauswahl)],BTT[[#This Row],[Verwendete Transaktion (Pflichtauswahl)]],BTT[Verantwortliches TP
(automatisch)],"&lt;&gt;"&amp;BTT[[#This Row],[Verantwortliches TP
(automatisch)]])&gt;0,"Transaktion mehrfach","okay"),"")</f>
        <v>okay</v>
      </c>
      <c r="AR47" s="10" t="str">
        <f>IFERROR(IF(COUNTIFS(BTT[Verwendete Transaktion (Pflichtauswahl)],BTT[[#This Row],[Verwendete Transaktion (Pflichtauswahl)]],BTT[Verantwortliches TP
(automatisch)],"&lt;&gt;"&amp;VLOOKUP(aktives_Teilprojekt,Teilprojekte[[Teilprojekte]:[Kürzel]],2,FALSE))&gt;0,"Transaktion mehrfach","okay"),"")</f>
        <v>okay</v>
      </c>
      <c r="AS47" s="10" t="s">
        <v>9667</v>
      </c>
      <c r="AT47" s="10"/>
    </row>
    <row r="48" spans="1:46" x14ac:dyDescent="0.25">
      <c r="A48" s="14" t="str">
        <f>IFERROR(IF(BTT[[#This Row],[Lfd Nr. 
(aus konsolidierter Datei)]]&lt;&gt;"",BTT[[#This Row],[Lfd Nr. 
(aus konsolidierter Datei)]],VLOOKUP(aktives_Teilprojekt,Teilprojekte[[Teilprojekte]:[Kürzel]],2,FALSE)&amp;ROW(BTT[[#This Row],[Lfd Nr.
(automatisch)]])-2),"")</f>
        <v>BLQ33</v>
      </c>
      <c r="B48" s="15" t="s">
        <v>6124</v>
      </c>
      <c r="C48" s="15"/>
      <c r="D48" t="s">
        <v>28</v>
      </c>
      <c r="E48" s="10" t="str">
        <f>IFERROR(IF(NOT(BTT[[#This Row],[Manuelle Änderung des Verantwortliches TP
(Auswahl - bei Bedarf)]]=""),BTT[[#This Row],[Manuelle Änderung des Verantwortliches TP
(Auswahl - bei Bedarf)]],VLOOKUP(BTT[[#This Row],[Hauptprozess
(Pflichtauswahl)]],Hauptprozesse[],3,FALSE)),"")</f>
        <v>BLQ</v>
      </c>
      <c r="H48" s="10" t="s">
        <v>6038</v>
      </c>
      <c r="I48" t="s">
        <v>3158</v>
      </c>
      <c r="J48" s="10" t="str">
        <f>IFERROR(VLOOKUP(BTT[[#This Row],[Verwendete Transaktion (Pflichtauswahl)]],Transaktionen[[Transaktionen]:[Langtext]],2,FALSE),"")</f>
        <v>Rahmenvertrag anzeigen</v>
      </c>
      <c r="O48" t="s">
        <v>6052</v>
      </c>
      <c r="T48" t="s">
        <v>6060</v>
      </c>
      <c r="V48" s="10" t="str">
        <f>IFERROR(VLOOKUP(BTT[[#This Row],[Verwendetes Formular
(Auswahl falls relevant)]],Formulare[[Formularbezeichnung]:[Formularname (technisch)]],2,FALSE),"")</f>
        <v/>
      </c>
      <c r="X48" t="s">
        <v>6052</v>
      </c>
      <c r="Y48" s="4"/>
      <c r="AB48" t="s">
        <v>6052</v>
      </c>
      <c r="AD48" t="s">
        <v>6063</v>
      </c>
      <c r="AF48" t="s">
        <v>10154</v>
      </c>
      <c r="AI48" t="s">
        <v>6051</v>
      </c>
      <c r="AK48" s="10" t="str">
        <f>IF(BTT[[#This Row],[Subprozess
(optionale Auswahl)]]="","okay",IF(VLOOKUP(BTT[[#This Row],[Subprozess
(optionale Auswahl)]],BPML[[Subprozess]:[Zugeordneter Hauptprozess]],3,FALSE)=BTT[[#This Row],[Hauptprozess
(Pflichtauswahl)]],"okay","falscher Subprozess"))</f>
        <v>okay</v>
      </c>
      <c r="AL48" t="str">
        <f>IF(aktives_Teilprojekt="Master","",IF(BTT[[#This Row],[Verantwortliches TP
(automatisch)]]=VLOOKUP(aktives_Teilprojekt,Teilprojekte[[Teilprojekte]:[Kürzel]],2,FALSE),"okay","Hauptprozess anderes TP"))</f>
        <v>okay</v>
      </c>
      <c r="AM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 s="10" t="str">
        <f>IFERROR(IF(BTT[[#This Row],[SAP-Modul
(Pflichtauswahl)]]&lt;&gt;VLOOKUP(BTT[[#This Row],[Verwendete Transaktion (Pflichtauswahl)]],Transaktionen[[Transaktionen]:[Modul]],3,FALSE),"Modul anders","okay"),"")</f>
        <v>okay</v>
      </c>
      <c r="AP48" s="10" t="str">
        <f>IFERROR(IF(COUNTIFS(BTT[Verwendete Transaktion (Pflichtauswahl)],BTT[[#This Row],[Verwendete Transaktion (Pflichtauswahl)]],BTT[SAP-Modul
(Pflichtauswahl)],"&lt;&gt;"&amp;BTT[[#This Row],[SAP-Modul
(Pflichtauswahl)]])&gt;0,"Modul anders","okay"),"")</f>
        <v>okay</v>
      </c>
      <c r="AQ48" s="10" t="str">
        <f>IFERROR(IF(COUNTIFS(BTT[Verwendete Transaktion (Pflichtauswahl)],BTT[[#This Row],[Verwendete Transaktion (Pflichtauswahl)]],BTT[Verantwortliches TP
(automatisch)],"&lt;&gt;"&amp;BTT[[#This Row],[Verantwortliches TP
(automatisch)]])&gt;0,"Transaktion mehrfach","okay"),"")</f>
        <v>okay</v>
      </c>
      <c r="AR48" s="10" t="str">
        <f>IFERROR(IF(COUNTIFS(BTT[Verwendete Transaktion (Pflichtauswahl)],BTT[[#This Row],[Verwendete Transaktion (Pflichtauswahl)]],BTT[Verantwortliches TP
(automatisch)],"&lt;&gt;"&amp;VLOOKUP(aktives_Teilprojekt,Teilprojekte[[Teilprojekte]:[Kürzel]],2,FALSE))&gt;0,"Transaktion mehrfach","okay"),"")</f>
        <v>okay</v>
      </c>
      <c r="AS48" s="10" t="s">
        <v>9668</v>
      </c>
      <c r="AT48" s="10"/>
    </row>
    <row r="49" spans="1:46" x14ac:dyDescent="0.25">
      <c r="A49" s="14" t="str">
        <f>IFERROR(IF(BTT[[#This Row],[Lfd Nr. 
(aus konsolidierter Datei)]]&lt;&gt;"",BTT[[#This Row],[Lfd Nr. 
(aus konsolidierter Datei)]],VLOOKUP(aktives_Teilprojekt,Teilprojekte[[Teilprojekte]:[Kürzel]],2,FALSE)&amp;ROW(BTT[[#This Row],[Lfd Nr.
(automatisch)]])-2),"")</f>
        <v>BLQ34</v>
      </c>
      <c r="B49" s="15" t="s">
        <v>6124</v>
      </c>
      <c r="C49" s="15"/>
      <c r="D49" t="s">
        <v>28</v>
      </c>
      <c r="E49" s="10" t="str">
        <f>IFERROR(IF(NOT(BTT[[#This Row],[Manuelle Änderung des Verantwortliches TP
(Auswahl - bei Bedarf)]]=""),BTT[[#This Row],[Manuelle Änderung des Verantwortliches TP
(Auswahl - bei Bedarf)]],VLOOKUP(BTT[[#This Row],[Hauptprozess
(Pflichtauswahl)]],Hauptprozesse[],3,FALSE)),"")</f>
        <v>BLQ</v>
      </c>
      <c r="H49" s="10" t="s">
        <v>6038</v>
      </c>
      <c r="I49" t="s">
        <v>3160</v>
      </c>
      <c r="J49" s="10" t="str">
        <f>IFERROR(VLOOKUP(BTT[[#This Row],[Verwendete Transaktion (Pflichtauswahl)]],Transaktionen[[Transaktionen]:[Langtext]],2,FALSE),"")</f>
        <v>Kontrakt anzeigen</v>
      </c>
      <c r="O49" t="s">
        <v>6052</v>
      </c>
      <c r="T49" t="s">
        <v>6060</v>
      </c>
      <c r="V49" s="10" t="str">
        <f>IFERROR(VLOOKUP(BTT[[#This Row],[Verwendetes Formular
(Auswahl falls relevant)]],Formulare[[Formularbezeichnung]:[Formularname (technisch)]],2,FALSE),"")</f>
        <v/>
      </c>
      <c r="X49" t="s">
        <v>6052</v>
      </c>
      <c r="Y49" s="4"/>
      <c r="AB49" t="s">
        <v>6052</v>
      </c>
      <c r="AD49" t="s">
        <v>6063</v>
      </c>
      <c r="AF49" t="s">
        <v>10154</v>
      </c>
      <c r="AI49" t="s">
        <v>6051</v>
      </c>
      <c r="AK49" s="10" t="str">
        <f>IF(BTT[[#This Row],[Subprozess
(optionale Auswahl)]]="","okay",IF(VLOOKUP(BTT[[#This Row],[Subprozess
(optionale Auswahl)]],BPML[[Subprozess]:[Zugeordneter Hauptprozess]],3,FALSE)=BTT[[#This Row],[Hauptprozess
(Pflichtauswahl)]],"okay","falscher Subprozess"))</f>
        <v>okay</v>
      </c>
      <c r="AL49" t="str">
        <f>IF(aktives_Teilprojekt="Master","",IF(BTT[[#This Row],[Verantwortliches TP
(automatisch)]]=VLOOKUP(aktives_Teilprojekt,Teilprojekte[[Teilprojekte]:[Kürzel]],2,FALSE),"okay","Hauptprozess anderes TP"))</f>
        <v>okay</v>
      </c>
      <c r="AM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 s="10" t="str">
        <f>IFERROR(IF(BTT[[#This Row],[SAP-Modul
(Pflichtauswahl)]]&lt;&gt;VLOOKUP(BTT[[#This Row],[Verwendete Transaktion (Pflichtauswahl)]],Transaktionen[[Transaktionen]:[Modul]],3,FALSE),"Modul anders","okay"),"")</f>
        <v>okay</v>
      </c>
      <c r="AP49" s="10" t="str">
        <f>IFERROR(IF(COUNTIFS(BTT[Verwendete Transaktion (Pflichtauswahl)],BTT[[#This Row],[Verwendete Transaktion (Pflichtauswahl)]],BTT[SAP-Modul
(Pflichtauswahl)],"&lt;&gt;"&amp;BTT[[#This Row],[SAP-Modul
(Pflichtauswahl)]])&gt;0,"Modul anders","okay"),"")</f>
        <v>okay</v>
      </c>
      <c r="AQ49" s="10" t="str">
        <f>IFERROR(IF(COUNTIFS(BTT[Verwendete Transaktion (Pflichtauswahl)],BTT[[#This Row],[Verwendete Transaktion (Pflichtauswahl)]],BTT[Verantwortliches TP
(automatisch)],"&lt;&gt;"&amp;BTT[[#This Row],[Verantwortliches TP
(automatisch)]])&gt;0,"Transaktion mehrfach","okay"),"")</f>
        <v>okay</v>
      </c>
      <c r="AR49" s="10" t="str">
        <f>IFERROR(IF(COUNTIFS(BTT[Verwendete Transaktion (Pflichtauswahl)],BTT[[#This Row],[Verwendete Transaktion (Pflichtauswahl)]],BTT[Verantwortliches TP
(automatisch)],"&lt;&gt;"&amp;VLOOKUP(aktives_Teilprojekt,Teilprojekte[[Teilprojekte]:[Kürzel]],2,FALSE))&gt;0,"Transaktion mehrfach","okay"),"")</f>
        <v>okay</v>
      </c>
      <c r="AS49" s="10" t="s">
        <v>9669</v>
      </c>
      <c r="AT49" s="10"/>
    </row>
    <row r="50" spans="1:46" x14ac:dyDescent="0.25">
      <c r="A50" s="14" t="str">
        <f>IFERROR(IF(BTT[[#This Row],[Lfd Nr. 
(aus konsolidierter Datei)]]&lt;&gt;"",BTT[[#This Row],[Lfd Nr. 
(aus konsolidierter Datei)]],VLOOKUP(aktives_Teilprojekt,Teilprojekte[[Teilprojekte]:[Kürzel]],2,FALSE)&amp;ROW(BTT[[#This Row],[Lfd Nr.
(automatisch)]])-2),"")</f>
        <v>BLQ35</v>
      </c>
      <c r="B50" s="15" t="s">
        <v>6124</v>
      </c>
      <c r="C50" s="15"/>
      <c r="D50" t="s">
        <v>9651</v>
      </c>
      <c r="E50" s="10" t="str">
        <f>IFERROR(IF(NOT(BTT[[#This Row],[Manuelle Änderung des Verantwortliches TP
(Auswahl - bei Bedarf)]]=""),BTT[[#This Row],[Manuelle Änderung des Verantwortliches TP
(Auswahl - bei Bedarf)]],VLOOKUP(BTT[[#This Row],[Hauptprozess
(Pflichtauswahl)]],Hauptprozesse[],3,FALSE)),"")</f>
        <v>BLQ</v>
      </c>
      <c r="H50" s="10" t="s">
        <v>6038</v>
      </c>
      <c r="I50" t="s">
        <v>3162</v>
      </c>
      <c r="J50" s="10" t="str">
        <f>IFERROR(VLOOKUP(BTT[[#This Row],[Verwendete Transaktion (Pflichtauswahl)]],Transaktionen[[Transaktionen]:[Langtext]],2,FALSE),"")</f>
        <v>Lieferplan anzeigen</v>
      </c>
      <c r="O50" t="s">
        <v>6052</v>
      </c>
      <c r="T50" t="s">
        <v>6060</v>
      </c>
      <c r="V50" s="10" t="str">
        <f>IFERROR(VLOOKUP(BTT[[#This Row],[Verwendetes Formular
(Auswahl falls relevant)]],Formulare[[Formularbezeichnung]:[Formularname (technisch)]],2,FALSE),"")</f>
        <v/>
      </c>
      <c r="X50" t="s">
        <v>6052</v>
      </c>
      <c r="Y50" s="4"/>
      <c r="AB50" t="s">
        <v>6052</v>
      </c>
      <c r="AD50" t="s">
        <v>6063</v>
      </c>
      <c r="AF50" t="s">
        <v>10154</v>
      </c>
      <c r="AI50" t="s">
        <v>6052</v>
      </c>
      <c r="AJ50" t="s">
        <v>6052</v>
      </c>
      <c r="AK50" s="10" t="str">
        <f>IF(BTT[[#This Row],[Subprozess
(optionale Auswahl)]]="","okay",IF(VLOOKUP(BTT[[#This Row],[Subprozess
(optionale Auswahl)]],BPML[[Subprozess]:[Zugeordneter Hauptprozess]],3,FALSE)=BTT[[#This Row],[Hauptprozess
(Pflichtauswahl)]],"okay","falscher Subprozess"))</f>
        <v>okay</v>
      </c>
      <c r="AL50" t="str">
        <f>IF(aktives_Teilprojekt="Master","",IF(BTT[[#This Row],[Verantwortliches TP
(automatisch)]]=VLOOKUP(aktives_Teilprojekt,Teilprojekte[[Teilprojekte]:[Kürzel]],2,FALSE),"okay","Hauptprozess anderes TP"))</f>
        <v>okay</v>
      </c>
      <c r="AM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0" s="10" t="str">
        <f>IFERROR(IF(BTT[[#This Row],[SAP-Modul
(Pflichtauswahl)]]&lt;&gt;VLOOKUP(BTT[[#This Row],[Verwendete Transaktion (Pflichtauswahl)]],Transaktionen[[Transaktionen]:[Modul]],3,FALSE),"Modul anders","okay"),"")</f>
        <v>okay</v>
      </c>
      <c r="AP50" s="10" t="str">
        <f>IFERROR(IF(COUNTIFS(BTT[Verwendete Transaktion (Pflichtauswahl)],BTT[[#This Row],[Verwendete Transaktion (Pflichtauswahl)]],BTT[SAP-Modul
(Pflichtauswahl)],"&lt;&gt;"&amp;BTT[[#This Row],[SAP-Modul
(Pflichtauswahl)]])&gt;0,"Modul anders","okay"),"")</f>
        <v>okay</v>
      </c>
      <c r="AQ50" s="10" t="str">
        <f>IFERROR(IF(COUNTIFS(BTT[Verwendete Transaktion (Pflichtauswahl)],BTT[[#This Row],[Verwendete Transaktion (Pflichtauswahl)]],BTT[Verantwortliches TP
(automatisch)],"&lt;&gt;"&amp;BTT[[#This Row],[Verantwortliches TP
(automatisch)]])&gt;0,"Transaktion mehrfach","okay"),"")</f>
        <v>okay</v>
      </c>
      <c r="AR50" s="10" t="str">
        <f>IFERROR(IF(COUNTIFS(BTT[Verwendete Transaktion (Pflichtauswahl)],BTT[[#This Row],[Verwendete Transaktion (Pflichtauswahl)]],BTT[Verantwortliches TP
(automatisch)],"&lt;&gt;"&amp;VLOOKUP(aktives_Teilprojekt,Teilprojekte[[Teilprojekte]:[Kürzel]],2,FALSE))&gt;0,"Transaktion mehrfach","okay"),"")</f>
        <v>okay</v>
      </c>
      <c r="AS50" s="10" t="s">
        <v>9670</v>
      </c>
      <c r="AT50" s="10"/>
    </row>
    <row r="51" spans="1:46" x14ac:dyDescent="0.25">
      <c r="A51" s="14" t="str">
        <f>IFERROR(IF(BTT[[#This Row],[Lfd Nr. 
(aus konsolidierter Datei)]]&lt;&gt;"",BTT[[#This Row],[Lfd Nr. 
(aus konsolidierter Datei)]],VLOOKUP(aktives_Teilprojekt,Teilprojekte[[Teilprojekte]:[Kürzel]],2,FALSE)&amp;ROW(BTT[[#This Row],[Lfd Nr.
(automatisch)]])-2),"")</f>
        <v>BLQ36</v>
      </c>
      <c r="B51" s="15" t="s">
        <v>6124</v>
      </c>
      <c r="C51" s="15"/>
      <c r="D51" t="s">
        <v>28</v>
      </c>
      <c r="E51" s="10" t="str">
        <f>IFERROR(IF(NOT(BTT[[#This Row],[Manuelle Änderung des Verantwortliches TP
(Auswahl - bei Bedarf)]]=""),BTT[[#This Row],[Manuelle Änderung des Verantwortliches TP
(Auswahl - bei Bedarf)]],VLOOKUP(BTT[[#This Row],[Hauptprozess
(Pflichtauswahl)]],Hauptprozesse[],3,FALSE)),"")</f>
        <v>BLQ</v>
      </c>
      <c r="H51" s="10" t="s">
        <v>6038</v>
      </c>
      <c r="I51" t="s">
        <v>3164</v>
      </c>
      <c r="J51" s="10" t="str">
        <f>IFERROR(VLOOKUP(BTT[[#This Row],[Verwendete Transaktion (Pflichtauswahl)]],Transaktionen[[Transaktionen]:[Langtext]],2,FALSE),"")</f>
        <v>Anhang zum Kontrakt pflegen</v>
      </c>
      <c r="O51" t="s">
        <v>6052</v>
      </c>
      <c r="T51" t="s">
        <v>6060</v>
      </c>
      <c r="V51" s="10" t="str">
        <f>IFERROR(VLOOKUP(BTT[[#This Row],[Verwendetes Formular
(Auswahl falls relevant)]],Formulare[[Formularbezeichnung]:[Formularname (technisch)]],2,FALSE),"")</f>
        <v/>
      </c>
      <c r="X51" t="s">
        <v>6052</v>
      </c>
      <c r="Y51" s="4"/>
      <c r="AB51" t="s">
        <v>6052</v>
      </c>
      <c r="AD51" t="s">
        <v>6063</v>
      </c>
      <c r="AF51" t="s">
        <v>10154</v>
      </c>
      <c r="AI51" t="s">
        <v>6051</v>
      </c>
      <c r="AK51" s="10" t="str">
        <f>IF(BTT[[#This Row],[Subprozess
(optionale Auswahl)]]="","okay",IF(VLOOKUP(BTT[[#This Row],[Subprozess
(optionale Auswahl)]],BPML[[Subprozess]:[Zugeordneter Hauptprozess]],3,FALSE)=BTT[[#This Row],[Hauptprozess
(Pflichtauswahl)]],"okay","falscher Subprozess"))</f>
        <v>okay</v>
      </c>
      <c r="AL51" t="str">
        <f>IF(aktives_Teilprojekt="Master","",IF(BTT[[#This Row],[Verantwortliches TP
(automatisch)]]=VLOOKUP(aktives_Teilprojekt,Teilprojekte[[Teilprojekte]:[Kürzel]],2,FALSE),"okay","Hauptprozess anderes TP"))</f>
        <v>okay</v>
      </c>
      <c r="AM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1" s="10" t="str">
        <f>IFERROR(IF(BTT[[#This Row],[SAP-Modul
(Pflichtauswahl)]]&lt;&gt;VLOOKUP(BTT[[#This Row],[Verwendete Transaktion (Pflichtauswahl)]],Transaktionen[[Transaktionen]:[Modul]],3,FALSE),"Modul anders","okay"),"")</f>
        <v>okay</v>
      </c>
      <c r="AP51" s="10" t="str">
        <f>IFERROR(IF(COUNTIFS(BTT[Verwendete Transaktion (Pflichtauswahl)],BTT[[#This Row],[Verwendete Transaktion (Pflichtauswahl)]],BTT[SAP-Modul
(Pflichtauswahl)],"&lt;&gt;"&amp;BTT[[#This Row],[SAP-Modul
(Pflichtauswahl)]])&gt;0,"Modul anders","okay"),"")</f>
        <v>okay</v>
      </c>
      <c r="AQ51" s="10" t="str">
        <f>IFERROR(IF(COUNTIFS(BTT[Verwendete Transaktion (Pflichtauswahl)],BTT[[#This Row],[Verwendete Transaktion (Pflichtauswahl)]],BTT[Verantwortliches TP
(automatisch)],"&lt;&gt;"&amp;BTT[[#This Row],[Verantwortliches TP
(automatisch)]])&gt;0,"Transaktion mehrfach","okay"),"")</f>
        <v>okay</v>
      </c>
      <c r="AR51" s="10" t="str">
        <f>IFERROR(IF(COUNTIFS(BTT[Verwendete Transaktion (Pflichtauswahl)],BTT[[#This Row],[Verwendete Transaktion (Pflichtauswahl)]],BTT[Verantwortliches TP
(automatisch)],"&lt;&gt;"&amp;VLOOKUP(aktives_Teilprojekt,Teilprojekte[[Teilprojekte]:[Kürzel]],2,FALSE))&gt;0,"Transaktion mehrfach","okay"),"")</f>
        <v>okay</v>
      </c>
      <c r="AS51" s="10" t="s">
        <v>9671</v>
      </c>
      <c r="AT51" s="10"/>
    </row>
    <row r="52" spans="1:46" x14ac:dyDescent="0.25">
      <c r="A52" s="14" t="str">
        <f>IFERROR(IF(BTT[[#This Row],[Lfd Nr. 
(aus konsolidierter Datei)]]&lt;&gt;"",BTT[[#This Row],[Lfd Nr. 
(aus konsolidierter Datei)]],VLOOKUP(aktives_Teilprojekt,Teilprojekte[[Teilprojekte]:[Kürzel]],2,FALSE)&amp;ROW(BTT[[#This Row],[Lfd Nr.
(automatisch)]])-2),"")</f>
        <v>BLQ37</v>
      </c>
      <c r="B52" s="15" t="s">
        <v>6124</v>
      </c>
      <c r="C52" s="15"/>
      <c r="D52" t="s">
        <v>28</v>
      </c>
      <c r="E52" s="10" t="str">
        <f>IFERROR(IF(NOT(BTT[[#This Row],[Manuelle Änderung des Verantwortliches TP
(Auswahl - bei Bedarf)]]=""),BTT[[#This Row],[Manuelle Änderung des Verantwortliches TP
(Auswahl - bei Bedarf)]],VLOOKUP(BTT[[#This Row],[Hauptprozess
(Pflichtauswahl)]],Hauptprozesse[],3,FALSE)),"")</f>
        <v>BLQ</v>
      </c>
      <c r="H52" s="10" t="s">
        <v>6038</v>
      </c>
      <c r="I52" t="s">
        <v>3166</v>
      </c>
      <c r="J52" s="10" t="str">
        <f>IFERROR(VLOOKUP(BTT[[#This Row],[Verwendete Transaktion (Pflichtauswahl)]],Transaktionen[[Transaktionen]:[Langtext]],2,FALSE),"")</f>
        <v>Rahmenverträge zur Bedarfsnummer</v>
      </c>
      <c r="O52" t="s">
        <v>6052</v>
      </c>
      <c r="T52" t="s">
        <v>6060</v>
      </c>
      <c r="V52" s="10" t="str">
        <f>IFERROR(VLOOKUP(BTT[[#This Row],[Verwendetes Formular
(Auswahl falls relevant)]],Formulare[[Formularbezeichnung]:[Formularname (technisch)]],2,FALSE),"")</f>
        <v/>
      </c>
      <c r="X52" t="s">
        <v>6052</v>
      </c>
      <c r="Y52" s="4"/>
      <c r="AB52" t="s">
        <v>6052</v>
      </c>
      <c r="AD52" t="s">
        <v>6063</v>
      </c>
      <c r="AF52" t="s">
        <v>10154</v>
      </c>
      <c r="AI52" t="s">
        <v>6051</v>
      </c>
      <c r="AK52" s="10" t="str">
        <f>IF(BTT[[#This Row],[Subprozess
(optionale Auswahl)]]="","okay",IF(VLOOKUP(BTT[[#This Row],[Subprozess
(optionale Auswahl)]],BPML[[Subprozess]:[Zugeordneter Hauptprozess]],3,FALSE)=BTT[[#This Row],[Hauptprozess
(Pflichtauswahl)]],"okay","falscher Subprozess"))</f>
        <v>okay</v>
      </c>
      <c r="AL52" t="str">
        <f>IF(aktives_Teilprojekt="Master","",IF(BTT[[#This Row],[Verantwortliches TP
(automatisch)]]=VLOOKUP(aktives_Teilprojekt,Teilprojekte[[Teilprojekte]:[Kürzel]],2,FALSE),"okay","Hauptprozess anderes TP"))</f>
        <v>okay</v>
      </c>
      <c r="AM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2" s="10" t="str">
        <f>IFERROR(IF(BTT[[#This Row],[SAP-Modul
(Pflichtauswahl)]]&lt;&gt;VLOOKUP(BTT[[#This Row],[Verwendete Transaktion (Pflichtauswahl)]],Transaktionen[[Transaktionen]:[Modul]],3,FALSE),"Modul anders","okay"),"")</f>
        <v>okay</v>
      </c>
      <c r="AP52" s="10" t="str">
        <f>IFERROR(IF(COUNTIFS(BTT[Verwendete Transaktion (Pflichtauswahl)],BTT[[#This Row],[Verwendete Transaktion (Pflichtauswahl)]],BTT[SAP-Modul
(Pflichtauswahl)],"&lt;&gt;"&amp;BTT[[#This Row],[SAP-Modul
(Pflichtauswahl)]])&gt;0,"Modul anders","okay"),"")</f>
        <v>okay</v>
      </c>
      <c r="AQ52" s="10" t="str">
        <f>IFERROR(IF(COUNTIFS(BTT[Verwendete Transaktion (Pflichtauswahl)],BTT[[#This Row],[Verwendete Transaktion (Pflichtauswahl)]],BTT[Verantwortliches TP
(automatisch)],"&lt;&gt;"&amp;BTT[[#This Row],[Verantwortliches TP
(automatisch)]])&gt;0,"Transaktion mehrfach","okay"),"")</f>
        <v>okay</v>
      </c>
      <c r="AR52" s="10" t="str">
        <f>IFERROR(IF(COUNTIFS(BTT[Verwendete Transaktion (Pflichtauswahl)],BTT[[#This Row],[Verwendete Transaktion (Pflichtauswahl)]],BTT[Verantwortliches TP
(automatisch)],"&lt;&gt;"&amp;VLOOKUP(aktives_Teilprojekt,Teilprojekte[[Teilprojekte]:[Kürzel]],2,FALSE))&gt;0,"Transaktion mehrfach","okay"),"")</f>
        <v>okay</v>
      </c>
      <c r="AS52" s="10" t="s">
        <v>9672</v>
      </c>
      <c r="AT52" s="10"/>
    </row>
    <row r="53" spans="1:46" x14ac:dyDescent="0.25">
      <c r="A53" s="14" t="str">
        <f>IFERROR(IF(BTT[[#This Row],[Lfd Nr. 
(aus konsolidierter Datei)]]&lt;&gt;"",BTT[[#This Row],[Lfd Nr. 
(aus konsolidierter Datei)]],VLOOKUP(aktives_Teilprojekt,Teilprojekte[[Teilprojekte]:[Kürzel]],2,FALSE)&amp;ROW(BTT[[#This Row],[Lfd Nr.
(automatisch)]])-2),"")</f>
        <v>BLQ38</v>
      </c>
      <c r="B53" s="15" t="s">
        <v>6124</v>
      </c>
      <c r="C53" s="15"/>
      <c r="D53" t="s">
        <v>28</v>
      </c>
      <c r="E53" s="10" t="str">
        <f>IFERROR(IF(NOT(BTT[[#This Row],[Manuelle Änderung des Verantwortliches TP
(Auswahl - bei Bedarf)]]=""),BTT[[#This Row],[Manuelle Änderung des Verantwortliches TP
(Auswahl - bei Bedarf)]],VLOOKUP(BTT[[#This Row],[Hauptprozess
(Pflichtauswahl)]],Hauptprozesse[],3,FALSE)),"")</f>
        <v>BLQ</v>
      </c>
      <c r="H53" s="10" t="s">
        <v>6038</v>
      </c>
      <c r="I53" t="s">
        <v>3168</v>
      </c>
      <c r="J53" s="10" t="str">
        <f>IFERROR(VLOOKUP(BTT[[#This Row],[Verwendete Transaktion (Pflichtauswahl)]],Transaktionen[[Transaktionen]:[Langtext]],2,FALSE),"")</f>
        <v>Rahmenverträge zur Warengruppe</v>
      </c>
      <c r="O53" t="s">
        <v>6052</v>
      </c>
      <c r="T53" t="s">
        <v>6060</v>
      </c>
      <c r="V53" s="10" t="str">
        <f>IFERROR(VLOOKUP(BTT[[#This Row],[Verwendetes Formular
(Auswahl falls relevant)]],Formulare[[Formularbezeichnung]:[Formularname (technisch)]],2,FALSE),"")</f>
        <v/>
      </c>
      <c r="X53" t="s">
        <v>6052</v>
      </c>
      <c r="Y53" s="4"/>
      <c r="AB53" t="s">
        <v>6052</v>
      </c>
      <c r="AD53" t="s">
        <v>6063</v>
      </c>
      <c r="AF53" t="s">
        <v>10154</v>
      </c>
      <c r="AI53" t="s">
        <v>6051</v>
      </c>
      <c r="AK53" s="10" t="str">
        <f>IF(BTT[[#This Row],[Subprozess
(optionale Auswahl)]]="","okay",IF(VLOOKUP(BTT[[#This Row],[Subprozess
(optionale Auswahl)]],BPML[[Subprozess]:[Zugeordneter Hauptprozess]],3,FALSE)=BTT[[#This Row],[Hauptprozess
(Pflichtauswahl)]],"okay","falscher Subprozess"))</f>
        <v>okay</v>
      </c>
      <c r="AL53" t="str">
        <f>IF(aktives_Teilprojekt="Master","",IF(BTT[[#This Row],[Verantwortliches TP
(automatisch)]]=VLOOKUP(aktives_Teilprojekt,Teilprojekte[[Teilprojekte]:[Kürzel]],2,FALSE),"okay","Hauptprozess anderes TP"))</f>
        <v>okay</v>
      </c>
      <c r="AM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3" s="10" t="str">
        <f>IFERROR(IF(BTT[[#This Row],[SAP-Modul
(Pflichtauswahl)]]&lt;&gt;VLOOKUP(BTT[[#This Row],[Verwendete Transaktion (Pflichtauswahl)]],Transaktionen[[Transaktionen]:[Modul]],3,FALSE),"Modul anders","okay"),"")</f>
        <v>okay</v>
      </c>
      <c r="AP53" s="10" t="str">
        <f>IFERROR(IF(COUNTIFS(BTT[Verwendete Transaktion (Pflichtauswahl)],BTT[[#This Row],[Verwendete Transaktion (Pflichtauswahl)]],BTT[SAP-Modul
(Pflichtauswahl)],"&lt;&gt;"&amp;BTT[[#This Row],[SAP-Modul
(Pflichtauswahl)]])&gt;0,"Modul anders","okay"),"")</f>
        <v>okay</v>
      </c>
      <c r="AQ53" s="10" t="str">
        <f>IFERROR(IF(COUNTIFS(BTT[Verwendete Transaktion (Pflichtauswahl)],BTT[[#This Row],[Verwendete Transaktion (Pflichtauswahl)]],BTT[Verantwortliches TP
(automatisch)],"&lt;&gt;"&amp;BTT[[#This Row],[Verantwortliches TP
(automatisch)]])&gt;0,"Transaktion mehrfach","okay"),"")</f>
        <v>okay</v>
      </c>
      <c r="AR53" s="10" t="str">
        <f>IFERROR(IF(COUNTIFS(BTT[Verwendete Transaktion (Pflichtauswahl)],BTT[[#This Row],[Verwendete Transaktion (Pflichtauswahl)]],BTT[Verantwortliches TP
(automatisch)],"&lt;&gt;"&amp;VLOOKUP(aktives_Teilprojekt,Teilprojekte[[Teilprojekte]:[Kürzel]],2,FALSE))&gt;0,"Transaktion mehrfach","okay"),"")</f>
        <v>okay</v>
      </c>
      <c r="AS53" s="10" t="s">
        <v>9673</v>
      </c>
      <c r="AT53" s="10"/>
    </row>
    <row r="54" spans="1:46" x14ac:dyDescent="0.25">
      <c r="A54" s="14" t="str">
        <f>IFERROR(IF(BTT[[#This Row],[Lfd Nr. 
(aus konsolidierter Datei)]]&lt;&gt;"",BTT[[#This Row],[Lfd Nr. 
(aus konsolidierter Datei)]],VLOOKUP(aktives_Teilprojekt,Teilprojekte[[Teilprojekte]:[Kürzel]],2,FALSE)&amp;ROW(BTT[[#This Row],[Lfd Nr.
(automatisch)]])-2),"")</f>
        <v>BLQ39</v>
      </c>
      <c r="B54" s="15" t="s">
        <v>6124</v>
      </c>
      <c r="C54" s="15"/>
      <c r="D54" t="s">
        <v>28</v>
      </c>
      <c r="E54" s="10" t="str">
        <f>IFERROR(IF(NOT(BTT[[#This Row],[Manuelle Änderung des Verantwortliches TP
(Auswahl - bei Bedarf)]]=""),BTT[[#This Row],[Manuelle Änderung des Verantwortliches TP
(Auswahl - bei Bedarf)]],VLOOKUP(BTT[[#This Row],[Hauptprozess
(Pflichtauswahl)]],Hauptprozesse[],3,FALSE)),"")</f>
        <v>BLQ</v>
      </c>
      <c r="H54" s="10" t="s">
        <v>6038</v>
      </c>
      <c r="I54" t="s">
        <v>3170</v>
      </c>
      <c r="J54" s="10" t="str">
        <f>IFERROR(VLOOKUP(BTT[[#This Row],[Verwendete Transaktion (Pflichtauswahl)]],Transaktionen[[Transaktionen]:[Langtext]],2,FALSE),"")</f>
        <v>Rahmenverträge zum Projekt</v>
      </c>
      <c r="O54" t="s">
        <v>6052</v>
      </c>
      <c r="T54" t="s">
        <v>6060</v>
      </c>
      <c r="V54" s="10" t="str">
        <f>IFERROR(VLOOKUP(BTT[[#This Row],[Verwendetes Formular
(Auswahl falls relevant)]],Formulare[[Formularbezeichnung]:[Formularname (technisch)]],2,FALSE),"")</f>
        <v/>
      </c>
      <c r="X54" t="s">
        <v>6052</v>
      </c>
      <c r="Y54" s="4"/>
      <c r="AB54" t="s">
        <v>6052</v>
      </c>
      <c r="AD54" t="s">
        <v>6063</v>
      </c>
      <c r="AF54" t="s">
        <v>10154</v>
      </c>
      <c r="AI54" t="s">
        <v>6051</v>
      </c>
      <c r="AK54" s="10" t="str">
        <f>IF(BTT[[#This Row],[Subprozess
(optionale Auswahl)]]="","okay",IF(VLOOKUP(BTT[[#This Row],[Subprozess
(optionale Auswahl)]],BPML[[Subprozess]:[Zugeordneter Hauptprozess]],3,FALSE)=BTT[[#This Row],[Hauptprozess
(Pflichtauswahl)]],"okay","falscher Subprozess"))</f>
        <v>okay</v>
      </c>
      <c r="AL54" t="str">
        <f>IF(aktives_Teilprojekt="Master","",IF(BTT[[#This Row],[Verantwortliches TP
(automatisch)]]=VLOOKUP(aktives_Teilprojekt,Teilprojekte[[Teilprojekte]:[Kürzel]],2,FALSE),"okay","Hauptprozess anderes TP"))</f>
        <v>okay</v>
      </c>
      <c r="AM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4" s="10" t="str">
        <f>IFERROR(IF(BTT[[#This Row],[SAP-Modul
(Pflichtauswahl)]]&lt;&gt;VLOOKUP(BTT[[#This Row],[Verwendete Transaktion (Pflichtauswahl)]],Transaktionen[[Transaktionen]:[Modul]],3,FALSE),"Modul anders","okay"),"")</f>
        <v>okay</v>
      </c>
      <c r="AP54" s="10" t="str">
        <f>IFERROR(IF(COUNTIFS(BTT[Verwendete Transaktion (Pflichtauswahl)],BTT[[#This Row],[Verwendete Transaktion (Pflichtauswahl)]],BTT[SAP-Modul
(Pflichtauswahl)],"&lt;&gt;"&amp;BTT[[#This Row],[SAP-Modul
(Pflichtauswahl)]])&gt;0,"Modul anders","okay"),"")</f>
        <v>okay</v>
      </c>
      <c r="AQ54" s="10" t="str">
        <f>IFERROR(IF(COUNTIFS(BTT[Verwendete Transaktion (Pflichtauswahl)],BTT[[#This Row],[Verwendete Transaktion (Pflichtauswahl)]],BTT[Verantwortliches TP
(automatisch)],"&lt;&gt;"&amp;BTT[[#This Row],[Verantwortliches TP
(automatisch)]])&gt;0,"Transaktion mehrfach","okay"),"")</f>
        <v>okay</v>
      </c>
      <c r="AR54" s="10" t="str">
        <f>IFERROR(IF(COUNTIFS(BTT[Verwendete Transaktion (Pflichtauswahl)],BTT[[#This Row],[Verwendete Transaktion (Pflichtauswahl)]],BTT[Verantwortliches TP
(automatisch)],"&lt;&gt;"&amp;VLOOKUP(aktives_Teilprojekt,Teilprojekte[[Teilprojekte]:[Kürzel]],2,FALSE))&gt;0,"Transaktion mehrfach","okay"),"")</f>
        <v>okay</v>
      </c>
      <c r="AS54" s="10" t="s">
        <v>9674</v>
      </c>
      <c r="AT54" s="10"/>
    </row>
    <row r="55" spans="1:46" x14ac:dyDescent="0.25">
      <c r="A55" s="14" t="str">
        <f>IFERROR(IF(BTT[[#This Row],[Lfd Nr. 
(aus konsolidierter Datei)]]&lt;&gt;"",BTT[[#This Row],[Lfd Nr. 
(aus konsolidierter Datei)]],VLOOKUP(aktives_Teilprojekt,Teilprojekte[[Teilprojekte]:[Kürzel]],2,FALSE)&amp;ROW(BTT[[#This Row],[Lfd Nr.
(automatisch)]])-2),"")</f>
        <v>BLQ40</v>
      </c>
      <c r="B55" s="15" t="s">
        <v>6124</v>
      </c>
      <c r="C55" s="15"/>
      <c r="D55" t="s">
        <v>28</v>
      </c>
      <c r="E55" s="10" t="str">
        <f>IFERROR(IF(NOT(BTT[[#This Row],[Manuelle Änderung des Verantwortliches TP
(Auswahl - bei Bedarf)]]=""),BTT[[#This Row],[Manuelle Änderung des Verantwortliches TP
(Auswahl - bei Bedarf)]],VLOOKUP(BTT[[#This Row],[Hauptprozess
(Pflichtauswahl)]],Hauptprozesse[],3,FALSE)),"")</f>
        <v>BLQ</v>
      </c>
      <c r="H55" s="10" t="s">
        <v>6038</v>
      </c>
      <c r="I55" t="s">
        <v>3172</v>
      </c>
      <c r="J55" s="10" t="str">
        <f>IFERROR(VLOOKUP(BTT[[#This Row],[Verwendete Transaktion (Pflichtauswahl)]],Transaktionen[[Transaktionen]:[Langtext]],2,FALSE),"")</f>
        <v>Rahmenverträge zur Kontierung</v>
      </c>
      <c r="O55" t="s">
        <v>6052</v>
      </c>
      <c r="T55" t="s">
        <v>6060</v>
      </c>
      <c r="V55" s="10" t="str">
        <f>IFERROR(VLOOKUP(BTT[[#This Row],[Verwendetes Formular
(Auswahl falls relevant)]],Formulare[[Formularbezeichnung]:[Formularname (technisch)]],2,FALSE),"")</f>
        <v/>
      </c>
      <c r="X55" t="s">
        <v>6052</v>
      </c>
      <c r="Y55" s="4"/>
      <c r="AB55" t="s">
        <v>6052</v>
      </c>
      <c r="AD55" t="s">
        <v>6063</v>
      </c>
      <c r="AF55" t="s">
        <v>10154</v>
      </c>
      <c r="AI55" t="s">
        <v>6051</v>
      </c>
      <c r="AK55" s="10" t="str">
        <f>IF(BTT[[#This Row],[Subprozess
(optionale Auswahl)]]="","okay",IF(VLOOKUP(BTT[[#This Row],[Subprozess
(optionale Auswahl)]],BPML[[Subprozess]:[Zugeordneter Hauptprozess]],3,FALSE)=BTT[[#This Row],[Hauptprozess
(Pflichtauswahl)]],"okay","falscher Subprozess"))</f>
        <v>okay</v>
      </c>
      <c r="AL55" t="str">
        <f>IF(aktives_Teilprojekt="Master","",IF(BTT[[#This Row],[Verantwortliches TP
(automatisch)]]=VLOOKUP(aktives_Teilprojekt,Teilprojekte[[Teilprojekte]:[Kürzel]],2,FALSE),"okay","Hauptprozess anderes TP"))</f>
        <v>okay</v>
      </c>
      <c r="AM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5" s="10" t="str">
        <f>IFERROR(IF(BTT[[#This Row],[SAP-Modul
(Pflichtauswahl)]]&lt;&gt;VLOOKUP(BTT[[#This Row],[Verwendete Transaktion (Pflichtauswahl)]],Transaktionen[[Transaktionen]:[Modul]],3,FALSE),"Modul anders","okay"),"")</f>
        <v>okay</v>
      </c>
      <c r="AP55" s="10" t="str">
        <f>IFERROR(IF(COUNTIFS(BTT[Verwendete Transaktion (Pflichtauswahl)],BTT[[#This Row],[Verwendete Transaktion (Pflichtauswahl)]],BTT[SAP-Modul
(Pflichtauswahl)],"&lt;&gt;"&amp;BTT[[#This Row],[SAP-Modul
(Pflichtauswahl)]])&gt;0,"Modul anders","okay"),"")</f>
        <v>okay</v>
      </c>
      <c r="AQ55" s="10" t="str">
        <f>IFERROR(IF(COUNTIFS(BTT[Verwendete Transaktion (Pflichtauswahl)],BTT[[#This Row],[Verwendete Transaktion (Pflichtauswahl)]],BTT[Verantwortliches TP
(automatisch)],"&lt;&gt;"&amp;BTT[[#This Row],[Verantwortliches TP
(automatisch)]])&gt;0,"Transaktion mehrfach","okay"),"")</f>
        <v>okay</v>
      </c>
      <c r="AR55" s="10" t="str">
        <f>IFERROR(IF(COUNTIFS(BTT[Verwendete Transaktion (Pflichtauswahl)],BTT[[#This Row],[Verwendete Transaktion (Pflichtauswahl)]],BTT[Verantwortliches TP
(automatisch)],"&lt;&gt;"&amp;VLOOKUP(aktives_Teilprojekt,Teilprojekte[[Teilprojekte]:[Kürzel]],2,FALSE))&gt;0,"Transaktion mehrfach","okay"),"")</f>
        <v>okay</v>
      </c>
      <c r="AS55" s="10" t="s">
        <v>9675</v>
      </c>
      <c r="AT55" s="10"/>
    </row>
    <row r="56" spans="1:46" x14ac:dyDescent="0.25">
      <c r="A56" s="14" t="str">
        <f>IFERROR(IF(BTT[[#This Row],[Lfd Nr. 
(aus konsolidierter Datei)]]&lt;&gt;"",BTT[[#This Row],[Lfd Nr. 
(aus konsolidierter Datei)]],VLOOKUP(aktives_Teilprojekt,Teilprojekte[[Teilprojekte]:[Kürzel]],2,FALSE)&amp;ROW(BTT[[#This Row],[Lfd Nr.
(automatisch)]])-2),"")</f>
        <v>BLQ41</v>
      </c>
      <c r="B56" s="15" t="s">
        <v>6124</v>
      </c>
      <c r="C56" s="15"/>
      <c r="D56" t="s">
        <v>28</v>
      </c>
      <c r="E56" s="10" t="str">
        <f>IFERROR(IF(NOT(BTT[[#This Row],[Manuelle Änderung des Verantwortliches TP
(Auswahl - bei Bedarf)]]=""),BTT[[#This Row],[Manuelle Änderung des Verantwortliches TP
(Auswahl - bei Bedarf)]],VLOOKUP(BTT[[#This Row],[Hauptprozess
(Pflichtauswahl)]],Hauptprozesse[],3,FALSE)),"")</f>
        <v>BLQ</v>
      </c>
      <c r="H56" s="10" t="s">
        <v>6038</v>
      </c>
      <c r="I56" t="s">
        <v>3174</v>
      </c>
      <c r="J56" s="10" t="str">
        <f>IFERROR(VLOOKUP(BTT[[#This Row],[Verwendete Transaktion (Pflichtauswahl)]],Transaktionen[[Transaktionen]:[Langtext]],2,FALSE),"")</f>
        <v>Rahmenverträge zum Lieferant</v>
      </c>
      <c r="O56" t="s">
        <v>6052</v>
      </c>
      <c r="T56" t="s">
        <v>6060</v>
      </c>
      <c r="V56" s="10" t="str">
        <f>IFERROR(VLOOKUP(BTT[[#This Row],[Verwendetes Formular
(Auswahl falls relevant)]],Formulare[[Formularbezeichnung]:[Formularname (technisch)]],2,FALSE),"")</f>
        <v/>
      </c>
      <c r="X56" t="s">
        <v>6052</v>
      </c>
      <c r="Y56" s="4"/>
      <c r="AB56" t="s">
        <v>6052</v>
      </c>
      <c r="AD56" t="s">
        <v>6063</v>
      </c>
      <c r="AF56" t="s">
        <v>10154</v>
      </c>
      <c r="AI56" t="s">
        <v>6051</v>
      </c>
      <c r="AK56" s="10" t="str">
        <f>IF(BTT[[#This Row],[Subprozess
(optionale Auswahl)]]="","okay",IF(VLOOKUP(BTT[[#This Row],[Subprozess
(optionale Auswahl)]],BPML[[Subprozess]:[Zugeordneter Hauptprozess]],3,FALSE)=BTT[[#This Row],[Hauptprozess
(Pflichtauswahl)]],"okay","falscher Subprozess"))</f>
        <v>okay</v>
      </c>
      <c r="AL56" t="str">
        <f>IF(aktives_Teilprojekt="Master","",IF(BTT[[#This Row],[Verantwortliches TP
(automatisch)]]=VLOOKUP(aktives_Teilprojekt,Teilprojekte[[Teilprojekte]:[Kürzel]],2,FALSE),"okay","Hauptprozess anderes TP"))</f>
        <v>okay</v>
      </c>
      <c r="AM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6" s="10" t="str">
        <f>IFERROR(IF(BTT[[#This Row],[SAP-Modul
(Pflichtauswahl)]]&lt;&gt;VLOOKUP(BTT[[#This Row],[Verwendete Transaktion (Pflichtauswahl)]],Transaktionen[[Transaktionen]:[Modul]],3,FALSE),"Modul anders","okay"),"")</f>
        <v>okay</v>
      </c>
      <c r="AP56" s="10" t="str">
        <f>IFERROR(IF(COUNTIFS(BTT[Verwendete Transaktion (Pflichtauswahl)],BTT[[#This Row],[Verwendete Transaktion (Pflichtauswahl)]],BTT[SAP-Modul
(Pflichtauswahl)],"&lt;&gt;"&amp;BTT[[#This Row],[SAP-Modul
(Pflichtauswahl)]])&gt;0,"Modul anders","okay"),"")</f>
        <v>okay</v>
      </c>
      <c r="AQ56" s="10" t="str">
        <f>IFERROR(IF(COUNTIFS(BTT[Verwendete Transaktion (Pflichtauswahl)],BTT[[#This Row],[Verwendete Transaktion (Pflichtauswahl)]],BTT[Verantwortliches TP
(automatisch)],"&lt;&gt;"&amp;BTT[[#This Row],[Verantwortliches TP
(automatisch)]])&gt;0,"Transaktion mehrfach","okay"),"")</f>
        <v>okay</v>
      </c>
      <c r="AR56" s="10" t="str">
        <f>IFERROR(IF(COUNTIFS(BTT[Verwendete Transaktion (Pflichtauswahl)],BTT[[#This Row],[Verwendete Transaktion (Pflichtauswahl)]],BTT[Verantwortliches TP
(automatisch)],"&lt;&gt;"&amp;VLOOKUP(aktives_Teilprojekt,Teilprojekte[[Teilprojekte]:[Kürzel]],2,FALSE))&gt;0,"Transaktion mehrfach","okay"),"")</f>
        <v>okay</v>
      </c>
      <c r="AS56" s="10" t="s">
        <v>9676</v>
      </c>
      <c r="AT56" s="10"/>
    </row>
    <row r="57" spans="1:46" x14ac:dyDescent="0.25">
      <c r="A57" s="14" t="str">
        <f>IFERROR(IF(BTT[[#This Row],[Lfd Nr. 
(aus konsolidierter Datei)]]&lt;&gt;"",BTT[[#This Row],[Lfd Nr. 
(aus konsolidierter Datei)]],VLOOKUP(aktives_Teilprojekt,Teilprojekte[[Teilprojekte]:[Kürzel]],2,FALSE)&amp;ROW(BTT[[#This Row],[Lfd Nr.
(automatisch)]])-2),"")</f>
        <v>BLQ42</v>
      </c>
      <c r="B57" s="15" t="s">
        <v>6124</v>
      </c>
      <c r="C57" s="15"/>
      <c r="D57" t="s">
        <v>28</v>
      </c>
      <c r="E57" s="10" t="str">
        <f>IFERROR(IF(NOT(BTT[[#This Row],[Manuelle Änderung des Verantwortliches TP
(Auswahl - bei Bedarf)]]=""),BTT[[#This Row],[Manuelle Änderung des Verantwortliches TP
(Auswahl - bei Bedarf)]],VLOOKUP(BTT[[#This Row],[Hauptprozess
(Pflichtauswahl)]],Hauptprozesse[],3,FALSE)),"")</f>
        <v>BLQ</v>
      </c>
      <c r="H57" s="10" t="s">
        <v>6038</v>
      </c>
      <c r="I57" t="s">
        <v>3175</v>
      </c>
      <c r="J57" s="10" t="str">
        <f>IFERROR(VLOOKUP(BTT[[#This Row],[Verwendete Transaktion (Pflichtauswahl)]],Transaktionen[[Transaktionen]:[Langtext]],2,FALSE),"")</f>
        <v>Rahmenverträge zum Material</v>
      </c>
      <c r="O57" t="s">
        <v>6052</v>
      </c>
      <c r="T57" t="s">
        <v>6060</v>
      </c>
      <c r="V57" s="10" t="str">
        <f>IFERROR(VLOOKUP(BTT[[#This Row],[Verwendetes Formular
(Auswahl falls relevant)]],Formulare[[Formularbezeichnung]:[Formularname (technisch)]],2,FALSE),"")</f>
        <v/>
      </c>
      <c r="X57" t="s">
        <v>6052</v>
      </c>
      <c r="Y57" s="4"/>
      <c r="AB57" t="s">
        <v>6052</v>
      </c>
      <c r="AD57" t="s">
        <v>6063</v>
      </c>
      <c r="AF57" t="s">
        <v>10154</v>
      </c>
      <c r="AI57" t="s">
        <v>6051</v>
      </c>
      <c r="AK57" s="10" t="str">
        <f>IF(BTT[[#This Row],[Subprozess
(optionale Auswahl)]]="","okay",IF(VLOOKUP(BTT[[#This Row],[Subprozess
(optionale Auswahl)]],BPML[[Subprozess]:[Zugeordneter Hauptprozess]],3,FALSE)=BTT[[#This Row],[Hauptprozess
(Pflichtauswahl)]],"okay","falscher Subprozess"))</f>
        <v>okay</v>
      </c>
      <c r="AL57" t="str">
        <f>IF(aktives_Teilprojekt="Master","",IF(BTT[[#This Row],[Verantwortliches TP
(automatisch)]]=VLOOKUP(aktives_Teilprojekt,Teilprojekte[[Teilprojekte]:[Kürzel]],2,FALSE),"okay","Hauptprozess anderes TP"))</f>
        <v>okay</v>
      </c>
      <c r="AM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7" s="10" t="str">
        <f>IFERROR(IF(BTT[[#This Row],[SAP-Modul
(Pflichtauswahl)]]&lt;&gt;VLOOKUP(BTT[[#This Row],[Verwendete Transaktion (Pflichtauswahl)]],Transaktionen[[Transaktionen]:[Modul]],3,FALSE),"Modul anders","okay"),"")</f>
        <v>okay</v>
      </c>
      <c r="AP57" s="10" t="str">
        <f>IFERROR(IF(COUNTIFS(BTT[Verwendete Transaktion (Pflichtauswahl)],BTT[[#This Row],[Verwendete Transaktion (Pflichtauswahl)]],BTT[SAP-Modul
(Pflichtauswahl)],"&lt;&gt;"&amp;BTT[[#This Row],[SAP-Modul
(Pflichtauswahl)]])&gt;0,"Modul anders","okay"),"")</f>
        <v>okay</v>
      </c>
      <c r="AQ57" s="10" t="str">
        <f>IFERROR(IF(COUNTIFS(BTT[Verwendete Transaktion (Pflichtauswahl)],BTT[[#This Row],[Verwendete Transaktion (Pflichtauswahl)]],BTT[Verantwortliches TP
(automatisch)],"&lt;&gt;"&amp;BTT[[#This Row],[Verantwortliches TP
(automatisch)]])&gt;0,"Transaktion mehrfach","okay"),"")</f>
        <v>okay</v>
      </c>
      <c r="AR57" s="10" t="str">
        <f>IFERROR(IF(COUNTIFS(BTT[Verwendete Transaktion (Pflichtauswahl)],BTT[[#This Row],[Verwendete Transaktion (Pflichtauswahl)]],BTT[Verantwortliches TP
(automatisch)],"&lt;&gt;"&amp;VLOOKUP(aktives_Teilprojekt,Teilprojekte[[Teilprojekte]:[Kürzel]],2,FALSE))&gt;0,"Transaktion mehrfach","okay"),"")</f>
        <v>okay</v>
      </c>
      <c r="AS57" s="10" t="s">
        <v>9677</v>
      </c>
      <c r="AT57" s="10"/>
    </row>
    <row r="58" spans="1:46" x14ac:dyDescent="0.25">
      <c r="A58" s="14" t="str">
        <f>IFERROR(IF(BTT[[#This Row],[Lfd Nr. 
(aus konsolidierter Datei)]]&lt;&gt;"",BTT[[#This Row],[Lfd Nr. 
(aus konsolidierter Datei)]],VLOOKUP(aktives_Teilprojekt,Teilprojekte[[Teilprojekte]:[Kürzel]],2,FALSE)&amp;ROW(BTT[[#This Row],[Lfd Nr.
(automatisch)]])-2),"")</f>
        <v>BLQ43</v>
      </c>
      <c r="B58" s="15" t="s">
        <v>6124</v>
      </c>
      <c r="C58" s="15"/>
      <c r="D58" t="s">
        <v>28</v>
      </c>
      <c r="E58" s="10" t="str">
        <f>IFERROR(IF(NOT(BTT[[#This Row],[Manuelle Änderung des Verantwortliches TP
(Auswahl - bei Bedarf)]]=""),BTT[[#This Row],[Manuelle Änderung des Verantwortliches TP
(Auswahl - bei Bedarf)]],VLOOKUP(BTT[[#This Row],[Hauptprozess
(Pflichtauswahl)]],Hauptprozesse[],3,FALSE)),"")</f>
        <v>BLQ</v>
      </c>
      <c r="H58" s="10" t="s">
        <v>6038</v>
      </c>
      <c r="I58" t="s">
        <v>3177</v>
      </c>
      <c r="J58" s="10" t="str">
        <f>IFERROR(VLOOKUP(BTT[[#This Row],[Verwendete Transaktion (Pflichtauswahl)]],Transaktionen[[Transaktionen]:[Langtext]],2,FALSE),"")</f>
        <v>Rahmenverträge zur Vertragsnummer</v>
      </c>
      <c r="O58" t="s">
        <v>6052</v>
      </c>
      <c r="T58" t="s">
        <v>6060</v>
      </c>
      <c r="V58" s="10" t="str">
        <f>IFERROR(VLOOKUP(BTT[[#This Row],[Verwendetes Formular
(Auswahl falls relevant)]],Formulare[[Formularbezeichnung]:[Formularname (technisch)]],2,FALSE),"")</f>
        <v/>
      </c>
      <c r="X58" t="s">
        <v>6052</v>
      </c>
      <c r="Y58" s="4"/>
      <c r="AB58" t="s">
        <v>6052</v>
      </c>
      <c r="AD58" t="s">
        <v>6063</v>
      </c>
      <c r="AF58" t="s">
        <v>10154</v>
      </c>
      <c r="AI58" t="s">
        <v>6051</v>
      </c>
      <c r="AK58" s="10" t="str">
        <f>IF(BTT[[#This Row],[Subprozess
(optionale Auswahl)]]="","okay",IF(VLOOKUP(BTT[[#This Row],[Subprozess
(optionale Auswahl)]],BPML[[Subprozess]:[Zugeordneter Hauptprozess]],3,FALSE)=BTT[[#This Row],[Hauptprozess
(Pflichtauswahl)]],"okay","falscher Subprozess"))</f>
        <v>okay</v>
      </c>
      <c r="AL58" t="str">
        <f>IF(aktives_Teilprojekt="Master","",IF(BTT[[#This Row],[Verantwortliches TP
(automatisch)]]=VLOOKUP(aktives_Teilprojekt,Teilprojekte[[Teilprojekte]:[Kürzel]],2,FALSE),"okay","Hauptprozess anderes TP"))</f>
        <v>okay</v>
      </c>
      <c r="AM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58" s="10" t="str">
        <f>IFERROR(IF(BTT[[#This Row],[SAP-Modul
(Pflichtauswahl)]]&lt;&gt;VLOOKUP(BTT[[#This Row],[Verwendete Transaktion (Pflichtauswahl)]],Transaktionen[[Transaktionen]:[Modul]],3,FALSE),"Modul anders","okay"),"")</f>
        <v>okay</v>
      </c>
      <c r="AP58" s="10" t="str">
        <f>IFERROR(IF(COUNTIFS(BTT[Verwendete Transaktion (Pflichtauswahl)],BTT[[#This Row],[Verwendete Transaktion (Pflichtauswahl)]],BTT[SAP-Modul
(Pflichtauswahl)],"&lt;&gt;"&amp;BTT[[#This Row],[SAP-Modul
(Pflichtauswahl)]])&gt;0,"Modul anders","okay"),"")</f>
        <v>okay</v>
      </c>
      <c r="AQ58" s="10" t="str">
        <f>IFERROR(IF(COUNTIFS(BTT[Verwendete Transaktion (Pflichtauswahl)],BTT[[#This Row],[Verwendete Transaktion (Pflichtauswahl)]],BTT[Verantwortliches TP
(automatisch)],"&lt;&gt;"&amp;BTT[[#This Row],[Verantwortliches TP
(automatisch)]])&gt;0,"Transaktion mehrfach","okay"),"")</f>
        <v>okay</v>
      </c>
      <c r="AR58" s="10" t="str">
        <f>IFERROR(IF(COUNTIFS(BTT[Verwendete Transaktion (Pflichtauswahl)],BTT[[#This Row],[Verwendete Transaktion (Pflichtauswahl)]],BTT[Verantwortliches TP
(automatisch)],"&lt;&gt;"&amp;VLOOKUP(aktives_Teilprojekt,Teilprojekte[[Teilprojekte]:[Kürzel]],2,FALSE))&gt;0,"Transaktion mehrfach","okay"),"")</f>
        <v>okay</v>
      </c>
      <c r="AS58" s="10" t="s">
        <v>9678</v>
      </c>
      <c r="AT58" s="10"/>
    </row>
    <row r="59" spans="1:46" x14ac:dyDescent="0.25">
      <c r="A59" s="14" t="str">
        <f>IFERROR(IF(BTT[[#This Row],[Lfd Nr. 
(aus konsolidierter Datei)]]&lt;&gt;"",BTT[[#This Row],[Lfd Nr. 
(aus konsolidierter Datei)]],VLOOKUP(aktives_Teilprojekt,Teilprojekte[[Teilprojekte]:[Kürzel]],2,FALSE)&amp;ROW(BTT[[#This Row],[Lfd Nr.
(automatisch)]])-2),"")</f>
        <v>BLQ44</v>
      </c>
      <c r="B59" s="15" t="s">
        <v>6125</v>
      </c>
      <c r="C59" s="15"/>
      <c r="D59" t="s">
        <v>3179</v>
      </c>
      <c r="E59" s="10" t="str">
        <f>IFERROR(IF(NOT(BTT[[#This Row],[Manuelle Änderung des Verantwortliches TP
(Auswahl - bei Bedarf)]]=""),BTT[[#This Row],[Manuelle Änderung des Verantwortliches TP
(Auswahl - bei Bedarf)]],VLOOKUP(BTT[[#This Row],[Hauptprozess
(Pflichtauswahl)]],Hauptprozesse[],3,FALSE)),"")</f>
        <v>BLQ</v>
      </c>
      <c r="H59" s="10" t="s">
        <v>6038</v>
      </c>
      <c r="I59" t="s">
        <v>3178</v>
      </c>
      <c r="J59" s="10" t="str">
        <f>IFERROR(VLOOKUP(BTT[[#This Row],[Verwendete Transaktion (Pflichtauswahl)]],Transaktionen[[Transaktionen]:[Langtext]],2,FALSE),"")</f>
        <v>Anfrage anlegen</v>
      </c>
      <c r="O59" t="s">
        <v>6052</v>
      </c>
      <c r="T59" t="s">
        <v>8525</v>
      </c>
      <c r="U59" t="s">
        <v>8806</v>
      </c>
      <c r="V59" s="10" t="s">
        <v>8807</v>
      </c>
      <c r="X59" t="s">
        <v>6052</v>
      </c>
      <c r="Y59" s="4"/>
      <c r="Z59" t="s">
        <v>6046</v>
      </c>
      <c r="AB59" t="s">
        <v>6052</v>
      </c>
      <c r="AD59" t="s">
        <v>6063</v>
      </c>
      <c r="AF59" t="s">
        <v>10164</v>
      </c>
      <c r="AI59" t="s">
        <v>6051</v>
      </c>
      <c r="AJ59" t="s">
        <v>6052</v>
      </c>
      <c r="AK59" s="10" t="str">
        <f>IF(BTT[[#This Row],[Subprozess
(optionale Auswahl)]]="","okay",IF(VLOOKUP(BTT[[#This Row],[Subprozess
(optionale Auswahl)]],BPML[[Subprozess]:[Zugeordneter Hauptprozess]],3,FALSE)=BTT[[#This Row],[Hauptprozess
(Pflichtauswahl)]],"okay","falscher Subprozess"))</f>
        <v>okay</v>
      </c>
      <c r="AL59" t="str">
        <f>IF(aktives_Teilprojekt="Master","",IF(BTT[[#This Row],[Verantwortliches TP
(automatisch)]]=VLOOKUP(aktives_Teilprojekt,Teilprojekte[[Teilprojekte]:[Kürzel]],2,FALSE),"okay","Hauptprozess anderes TP"))</f>
        <v>okay</v>
      </c>
      <c r="AM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59" s="10" t="str">
        <f>IFERROR(IF(BTT[[#This Row],[SAP-Modul
(Pflichtauswahl)]]&lt;&gt;VLOOKUP(BTT[[#This Row],[Verwendete Transaktion (Pflichtauswahl)]],Transaktionen[[Transaktionen]:[Modul]],3,FALSE),"Modul anders","okay"),"")</f>
        <v>okay</v>
      </c>
      <c r="AP59" s="10" t="str">
        <f>IFERROR(IF(COUNTIFS(BTT[Verwendete Transaktion (Pflichtauswahl)],BTT[[#This Row],[Verwendete Transaktion (Pflichtauswahl)]],BTT[SAP-Modul
(Pflichtauswahl)],"&lt;&gt;"&amp;BTT[[#This Row],[SAP-Modul
(Pflichtauswahl)]])&gt;0,"Modul anders","okay"),"")</f>
        <v>okay</v>
      </c>
      <c r="AQ59" s="10" t="str">
        <f>IFERROR(IF(COUNTIFS(BTT[Verwendete Transaktion (Pflichtauswahl)],BTT[[#This Row],[Verwendete Transaktion (Pflichtauswahl)]],BTT[Verantwortliches TP
(automatisch)],"&lt;&gt;"&amp;BTT[[#This Row],[Verantwortliches TP
(automatisch)]])&gt;0,"Transaktion mehrfach","okay"),"")</f>
        <v>okay</v>
      </c>
      <c r="AR59" s="10" t="str">
        <f>IFERROR(IF(COUNTIFS(BTT[Verwendete Transaktion (Pflichtauswahl)],BTT[[#This Row],[Verwendete Transaktion (Pflichtauswahl)]],BTT[Verantwortliches TP
(automatisch)],"&lt;&gt;"&amp;VLOOKUP(aktives_Teilprojekt,Teilprojekte[[Teilprojekte]:[Kürzel]],2,FALSE))&gt;0,"Transaktion mehrfach","okay"),"")</f>
        <v>okay</v>
      </c>
      <c r="AS59" s="10" t="s">
        <v>9679</v>
      </c>
      <c r="AT59" s="10"/>
    </row>
    <row r="60" spans="1:46" x14ac:dyDescent="0.25">
      <c r="A60" s="14" t="str">
        <f>IFERROR(IF(BTT[[#This Row],[Lfd Nr. 
(aus konsolidierter Datei)]]&lt;&gt;"",BTT[[#This Row],[Lfd Nr. 
(aus konsolidierter Datei)]],VLOOKUP(aktives_Teilprojekt,Teilprojekte[[Teilprojekte]:[Kürzel]],2,FALSE)&amp;ROW(BTT[[#This Row],[Lfd Nr.
(automatisch)]])-2),"")</f>
        <v>BLQ45</v>
      </c>
      <c r="B60" s="15" t="s">
        <v>6125</v>
      </c>
      <c r="C60" s="15"/>
      <c r="D60" t="s">
        <v>3179</v>
      </c>
      <c r="E60" s="10" t="str">
        <f>IFERROR(IF(NOT(BTT[[#This Row],[Manuelle Änderung des Verantwortliches TP
(Auswahl - bei Bedarf)]]=""),BTT[[#This Row],[Manuelle Änderung des Verantwortliches TP
(Auswahl - bei Bedarf)]],VLOOKUP(BTT[[#This Row],[Hauptprozess
(Pflichtauswahl)]],Hauptprozesse[],3,FALSE)),"")</f>
        <v>BLQ</v>
      </c>
      <c r="H60" s="10" t="s">
        <v>6038</v>
      </c>
      <c r="I60" t="s">
        <v>3180</v>
      </c>
      <c r="J60" s="10" t="str">
        <f>IFERROR(VLOOKUP(BTT[[#This Row],[Verwendete Transaktion (Pflichtauswahl)]],Transaktionen[[Transaktionen]:[Langtext]],2,FALSE),"")</f>
        <v>Anfrage ändern</v>
      </c>
      <c r="O60" t="s">
        <v>6052</v>
      </c>
      <c r="T60" t="s">
        <v>8525</v>
      </c>
      <c r="U60" t="s">
        <v>8806</v>
      </c>
      <c r="V60" s="10" t="s">
        <v>8807</v>
      </c>
      <c r="X60" t="s">
        <v>6052</v>
      </c>
      <c r="Y60" s="4"/>
      <c r="Z60" t="s">
        <v>6046</v>
      </c>
      <c r="AB60" t="s">
        <v>6052</v>
      </c>
      <c r="AD60" t="s">
        <v>6063</v>
      </c>
      <c r="AF60" t="s">
        <v>10164</v>
      </c>
      <c r="AI60" t="s">
        <v>6051</v>
      </c>
      <c r="AJ60" t="s">
        <v>6052</v>
      </c>
      <c r="AK60" s="10" t="str">
        <f>IF(BTT[[#This Row],[Subprozess
(optionale Auswahl)]]="","okay",IF(VLOOKUP(BTT[[#This Row],[Subprozess
(optionale Auswahl)]],BPML[[Subprozess]:[Zugeordneter Hauptprozess]],3,FALSE)=BTT[[#This Row],[Hauptprozess
(Pflichtauswahl)]],"okay","falscher Subprozess"))</f>
        <v>okay</v>
      </c>
      <c r="AL60" t="str">
        <f>IF(aktives_Teilprojekt="Master","",IF(BTT[[#This Row],[Verantwortliches TP
(automatisch)]]=VLOOKUP(aktives_Teilprojekt,Teilprojekte[[Teilprojekte]:[Kürzel]],2,FALSE),"okay","Hauptprozess anderes TP"))</f>
        <v>okay</v>
      </c>
      <c r="AM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0" s="10" t="str">
        <f>IFERROR(IF(BTT[[#This Row],[SAP-Modul
(Pflichtauswahl)]]&lt;&gt;VLOOKUP(BTT[[#This Row],[Verwendete Transaktion (Pflichtauswahl)]],Transaktionen[[Transaktionen]:[Modul]],3,FALSE),"Modul anders","okay"),"")</f>
        <v>okay</v>
      </c>
      <c r="AP60" s="10" t="str">
        <f>IFERROR(IF(COUNTIFS(BTT[Verwendete Transaktion (Pflichtauswahl)],BTT[[#This Row],[Verwendete Transaktion (Pflichtauswahl)]],BTT[SAP-Modul
(Pflichtauswahl)],"&lt;&gt;"&amp;BTT[[#This Row],[SAP-Modul
(Pflichtauswahl)]])&gt;0,"Modul anders","okay"),"")</f>
        <v>okay</v>
      </c>
      <c r="AQ60" s="10" t="str">
        <f>IFERROR(IF(COUNTIFS(BTT[Verwendete Transaktion (Pflichtauswahl)],BTT[[#This Row],[Verwendete Transaktion (Pflichtauswahl)]],BTT[Verantwortliches TP
(automatisch)],"&lt;&gt;"&amp;BTT[[#This Row],[Verantwortliches TP
(automatisch)]])&gt;0,"Transaktion mehrfach","okay"),"")</f>
        <v>okay</v>
      </c>
      <c r="AR60" s="10" t="str">
        <f>IFERROR(IF(COUNTIFS(BTT[Verwendete Transaktion (Pflichtauswahl)],BTT[[#This Row],[Verwendete Transaktion (Pflichtauswahl)]],BTT[Verantwortliches TP
(automatisch)],"&lt;&gt;"&amp;VLOOKUP(aktives_Teilprojekt,Teilprojekte[[Teilprojekte]:[Kürzel]],2,FALSE))&gt;0,"Transaktion mehrfach","okay"),"")</f>
        <v>okay</v>
      </c>
      <c r="AS60" s="10" t="s">
        <v>9680</v>
      </c>
      <c r="AT60" s="10"/>
    </row>
    <row r="61" spans="1:46" x14ac:dyDescent="0.25">
      <c r="A61" s="14" t="str">
        <f>IFERROR(IF(BTT[[#This Row],[Lfd Nr. 
(aus konsolidierter Datei)]]&lt;&gt;"",BTT[[#This Row],[Lfd Nr. 
(aus konsolidierter Datei)]],VLOOKUP(aktives_Teilprojekt,Teilprojekte[[Teilprojekte]:[Kürzel]],2,FALSE)&amp;ROW(BTT[[#This Row],[Lfd Nr.
(automatisch)]])-2),"")</f>
        <v>BLQ46</v>
      </c>
      <c r="B61" s="15" t="s">
        <v>6125</v>
      </c>
      <c r="C61" s="15"/>
      <c r="D61" t="s">
        <v>3179</v>
      </c>
      <c r="E61" s="10" t="str">
        <f>IFERROR(IF(NOT(BTT[[#This Row],[Manuelle Änderung des Verantwortliches TP
(Auswahl - bei Bedarf)]]=""),BTT[[#This Row],[Manuelle Änderung des Verantwortliches TP
(Auswahl - bei Bedarf)]],VLOOKUP(BTT[[#This Row],[Hauptprozess
(Pflichtauswahl)]],Hauptprozesse[],3,FALSE)),"")</f>
        <v>BLQ</v>
      </c>
      <c r="H61" s="10" t="s">
        <v>6038</v>
      </c>
      <c r="I61" t="s">
        <v>3182</v>
      </c>
      <c r="J61" s="10" t="str">
        <f>IFERROR(VLOOKUP(BTT[[#This Row],[Verwendete Transaktion (Pflichtauswahl)]],Transaktionen[[Transaktionen]:[Langtext]],2,FALSE),"")</f>
        <v>Anfrage anzeigen</v>
      </c>
      <c r="O61" t="s">
        <v>6052</v>
      </c>
      <c r="T61" t="s">
        <v>6060</v>
      </c>
      <c r="V61" s="10" t="str">
        <f>IFERROR(VLOOKUP(BTT[[#This Row],[Verwendetes Formular
(Auswahl falls relevant)]],Formulare[[Formularbezeichnung]:[Formularname (technisch)]],2,FALSE),"")</f>
        <v/>
      </c>
      <c r="X61" t="s">
        <v>6052</v>
      </c>
      <c r="Y61" s="4"/>
      <c r="AB61" t="s">
        <v>6052</v>
      </c>
      <c r="AD61" t="s">
        <v>6063</v>
      </c>
      <c r="AF61" t="s">
        <v>10164</v>
      </c>
      <c r="AI61" t="s">
        <v>6051</v>
      </c>
      <c r="AJ61" t="s">
        <v>6052</v>
      </c>
      <c r="AK61" s="10" t="str">
        <f>IF(BTT[[#This Row],[Subprozess
(optionale Auswahl)]]="","okay",IF(VLOOKUP(BTT[[#This Row],[Subprozess
(optionale Auswahl)]],BPML[[Subprozess]:[Zugeordneter Hauptprozess]],3,FALSE)=BTT[[#This Row],[Hauptprozess
(Pflichtauswahl)]],"okay","falscher Subprozess"))</f>
        <v>okay</v>
      </c>
      <c r="AL61" t="str">
        <f>IF(aktives_Teilprojekt="Master","",IF(BTT[[#This Row],[Verantwortliches TP
(automatisch)]]=VLOOKUP(aktives_Teilprojekt,Teilprojekte[[Teilprojekte]:[Kürzel]],2,FALSE),"okay","Hauptprozess anderes TP"))</f>
        <v>okay</v>
      </c>
      <c r="AM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1" s="10" t="str">
        <f>IFERROR(IF(BTT[[#This Row],[SAP-Modul
(Pflichtauswahl)]]&lt;&gt;VLOOKUP(BTT[[#This Row],[Verwendete Transaktion (Pflichtauswahl)]],Transaktionen[[Transaktionen]:[Modul]],3,FALSE),"Modul anders","okay"),"")</f>
        <v>okay</v>
      </c>
      <c r="AP61" s="10" t="str">
        <f>IFERROR(IF(COUNTIFS(BTT[Verwendete Transaktion (Pflichtauswahl)],BTT[[#This Row],[Verwendete Transaktion (Pflichtauswahl)]],BTT[SAP-Modul
(Pflichtauswahl)],"&lt;&gt;"&amp;BTT[[#This Row],[SAP-Modul
(Pflichtauswahl)]])&gt;0,"Modul anders","okay"),"")</f>
        <v>okay</v>
      </c>
      <c r="AQ61" s="10" t="str">
        <f>IFERROR(IF(COUNTIFS(BTT[Verwendete Transaktion (Pflichtauswahl)],BTT[[#This Row],[Verwendete Transaktion (Pflichtauswahl)]],BTT[Verantwortliches TP
(automatisch)],"&lt;&gt;"&amp;BTT[[#This Row],[Verantwortliches TP
(automatisch)]])&gt;0,"Transaktion mehrfach","okay"),"")</f>
        <v>okay</v>
      </c>
      <c r="AR61" s="10" t="str">
        <f>IFERROR(IF(COUNTIFS(BTT[Verwendete Transaktion (Pflichtauswahl)],BTT[[#This Row],[Verwendete Transaktion (Pflichtauswahl)]],BTT[Verantwortliches TP
(automatisch)],"&lt;&gt;"&amp;VLOOKUP(aktives_Teilprojekt,Teilprojekte[[Teilprojekte]:[Kürzel]],2,FALSE))&gt;0,"Transaktion mehrfach","okay"),"")</f>
        <v>okay</v>
      </c>
      <c r="AS61" s="10" t="s">
        <v>9681</v>
      </c>
      <c r="AT61" s="10"/>
    </row>
    <row r="62" spans="1:46" x14ac:dyDescent="0.25">
      <c r="A62" s="14" t="str">
        <f>IFERROR(IF(BTT[[#This Row],[Lfd Nr. 
(aus konsolidierter Datei)]]&lt;&gt;"",BTT[[#This Row],[Lfd Nr. 
(aus konsolidierter Datei)]],VLOOKUP(aktives_Teilprojekt,Teilprojekte[[Teilprojekte]:[Kürzel]],2,FALSE)&amp;ROW(BTT[[#This Row],[Lfd Nr.
(automatisch)]])-2),"")</f>
        <v>BLQ47</v>
      </c>
      <c r="B62" s="15" t="s">
        <v>6125</v>
      </c>
      <c r="C62" s="15"/>
      <c r="D62" t="s">
        <v>3179</v>
      </c>
      <c r="E62" s="10" t="str">
        <f>IFERROR(IF(NOT(BTT[[#This Row],[Manuelle Änderung des Verantwortliches TP
(Auswahl - bei Bedarf)]]=""),BTT[[#This Row],[Manuelle Änderung des Verantwortliches TP
(Auswahl - bei Bedarf)]],VLOOKUP(BTT[[#This Row],[Hauptprozess
(Pflichtauswahl)]],Hauptprozesse[],3,FALSE)),"")</f>
        <v>BLQ</v>
      </c>
      <c r="H62" s="10" t="s">
        <v>6038</v>
      </c>
      <c r="I62" t="s">
        <v>3184</v>
      </c>
      <c r="J62" s="10" t="str">
        <f>IFERROR(VLOOKUP(BTT[[#This Row],[Verwendete Transaktion (Pflichtauswahl)]],Transaktionen[[Transaktionen]:[Langtext]],2,FALSE),"")</f>
        <v>Angebot erfassen</v>
      </c>
      <c r="O62" t="s">
        <v>6052</v>
      </c>
      <c r="T62" t="s">
        <v>6060</v>
      </c>
      <c r="V62" s="10" t="str">
        <f>IFERROR(VLOOKUP(BTT[[#This Row],[Verwendetes Formular
(Auswahl falls relevant)]],Formulare[[Formularbezeichnung]:[Formularname (technisch)]],2,FALSE),"")</f>
        <v/>
      </c>
      <c r="X62" t="s">
        <v>6052</v>
      </c>
      <c r="Y62" s="4"/>
      <c r="AB62" t="s">
        <v>6052</v>
      </c>
      <c r="AD62" t="s">
        <v>6063</v>
      </c>
      <c r="AF62" t="s">
        <v>10164</v>
      </c>
      <c r="AI62" t="s">
        <v>6051</v>
      </c>
      <c r="AJ62" t="s">
        <v>6052</v>
      </c>
      <c r="AK62" s="10" t="str">
        <f>IF(BTT[[#This Row],[Subprozess
(optionale Auswahl)]]="","okay",IF(VLOOKUP(BTT[[#This Row],[Subprozess
(optionale Auswahl)]],BPML[[Subprozess]:[Zugeordneter Hauptprozess]],3,FALSE)=BTT[[#This Row],[Hauptprozess
(Pflichtauswahl)]],"okay","falscher Subprozess"))</f>
        <v>okay</v>
      </c>
      <c r="AL62" t="str">
        <f>IF(aktives_Teilprojekt="Master","",IF(BTT[[#This Row],[Verantwortliches TP
(automatisch)]]=VLOOKUP(aktives_Teilprojekt,Teilprojekte[[Teilprojekte]:[Kürzel]],2,FALSE),"okay","Hauptprozess anderes TP"))</f>
        <v>okay</v>
      </c>
      <c r="AM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2" s="10" t="str">
        <f>IFERROR(IF(BTT[[#This Row],[SAP-Modul
(Pflichtauswahl)]]&lt;&gt;VLOOKUP(BTT[[#This Row],[Verwendete Transaktion (Pflichtauswahl)]],Transaktionen[[Transaktionen]:[Modul]],3,FALSE),"Modul anders","okay"),"")</f>
        <v>okay</v>
      </c>
      <c r="AP62" s="10" t="str">
        <f>IFERROR(IF(COUNTIFS(BTT[Verwendete Transaktion (Pflichtauswahl)],BTT[[#This Row],[Verwendete Transaktion (Pflichtauswahl)]],BTT[SAP-Modul
(Pflichtauswahl)],"&lt;&gt;"&amp;BTT[[#This Row],[SAP-Modul
(Pflichtauswahl)]])&gt;0,"Modul anders","okay"),"")</f>
        <v>okay</v>
      </c>
      <c r="AQ62" s="10" t="str">
        <f>IFERROR(IF(COUNTIFS(BTT[Verwendete Transaktion (Pflichtauswahl)],BTT[[#This Row],[Verwendete Transaktion (Pflichtauswahl)]],BTT[Verantwortliches TP
(automatisch)],"&lt;&gt;"&amp;BTT[[#This Row],[Verantwortliches TP
(automatisch)]])&gt;0,"Transaktion mehrfach","okay"),"")</f>
        <v>okay</v>
      </c>
      <c r="AR62" s="10" t="str">
        <f>IFERROR(IF(COUNTIFS(BTT[Verwendete Transaktion (Pflichtauswahl)],BTT[[#This Row],[Verwendete Transaktion (Pflichtauswahl)]],BTT[Verantwortliches TP
(automatisch)],"&lt;&gt;"&amp;VLOOKUP(aktives_Teilprojekt,Teilprojekte[[Teilprojekte]:[Kürzel]],2,FALSE))&gt;0,"Transaktion mehrfach","okay"),"")</f>
        <v>okay</v>
      </c>
      <c r="AS62" s="10" t="s">
        <v>9682</v>
      </c>
      <c r="AT62" s="10"/>
    </row>
    <row r="63" spans="1:46" x14ac:dyDescent="0.25">
      <c r="A63" s="14" t="str">
        <f>IFERROR(IF(BTT[[#This Row],[Lfd Nr. 
(aus konsolidierter Datei)]]&lt;&gt;"",BTT[[#This Row],[Lfd Nr. 
(aus konsolidierter Datei)]],VLOOKUP(aktives_Teilprojekt,Teilprojekte[[Teilprojekte]:[Kürzel]],2,FALSE)&amp;ROW(BTT[[#This Row],[Lfd Nr.
(automatisch)]])-2),"")</f>
        <v>BLQ48</v>
      </c>
      <c r="B63" s="15" t="s">
        <v>6125</v>
      </c>
      <c r="C63" s="15"/>
      <c r="D63" t="s">
        <v>3179</v>
      </c>
      <c r="E63" s="10" t="str">
        <f>IFERROR(IF(NOT(BTT[[#This Row],[Manuelle Änderung des Verantwortliches TP
(Auswahl - bei Bedarf)]]=""),BTT[[#This Row],[Manuelle Änderung des Verantwortliches TP
(Auswahl - bei Bedarf)]],VLOOKUP(BTT[[#This Row],[Hauptprozess
(Pflichtauswahl)]],Hauptprozesse[],3,FALSE)),"")</f>
        <v>BLQ</v>
      </c>
      <c r="H63" s="10" t="s">
        <v>6038</v>
      </c>
      <c r="I63" t="s">
        <v>3186</v>
      </c>
      <c r="J63" s="10" t="str">
        <f>IFERROR(VLOOKUP(BTT[[#This Row],[Verwendete Transaktion (Pflichtauswahl)]],Transaktionen[[Transaktionen]:[Langtext]],2,FALSE),"")</f>
        <v>Angebot anzeigen</v>
      </c>
      <c r="O63" t="s">
        <v>6052</v>
      </c>
      <c r="T63" t="s">
        <v>6060</v>
      </c>
      <c r="V63" s="10" t="str">
        <f>IFERROR(VLOOKUP(BTT[[#This Row],[Verwendetes Formular
(Auswahl falls relevant)]],Formulare[[Formularbezeichnung]:[Formularname (technisch)]],2,FALSE),"")</f>
        <v/>
      </c>
      <c r="X63" t="s">
        <v>6052</v>
      </c>
      <c r="Y63" s="4"/>
      <c r="AB63" t="s">
        <v>6052</v>
      </c>
      <c r="AD63" t="s">
        <v>6063</v>
      </c>
      <c r="AF63" t="s">
        <v>10164</v>
      </c>
      <c r="AI63" t="s">
        <v>6051</v>
      </c>
      <c r="AJ63" t="s">
        <v>6052</v>
      </c>
      <c r="AK63" s="10" t="str">
        <f>IF(BTT[[#This Row],[Subprozess
(optionale Auswahl)]]="","okay",IF(VLOOKUP(BTT[[#This Row],[Subprozess
(optionale Auswahl)]],BPML[[Subprozess]:[Zugeordneter Hauptprozess]],3,FALSE)=BTT[[#This Row],[Hauptprozess
(Pflichtauswahl)]],"okay","falscher Subprozess"))</f>
        <v>okay</v>
      </c>
      <c r="AL63" t="str">
        <f>IF(aktives_Teilprojekt="Master","",IF(BTT[[#This Row],[Verantwortliches TP
(automatisch)]]=VLOOKUP(aktives_Teilprojekt,Teilprojekte[[Teilprojekte]:[Kürzel]],2,FALSE),"okay","Hauptprozess anderes TP"))</f>
        <v>okay</v>
      </c>
      <c r="AM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3" s="10" t="str">
        <f>IFERROR(IF(BTT[[#This Row],[SAP-Modul
(Pflichtauswahl)]]&lt;&gt;VLOOKUP(BTT[[#This Row],[Verwendete Transaktion (Pflichtauswahl)]],Transaktionen[[Transaktionen]:[Modul]],3,FALSE),"Modul anders","okay"),"")</f>
        <v>okay</v>
      </c>
      <c r="AP63" s="10" t="str">
        <f>IFERROR(IF(COUNTIFS(BTT[Verwendete Transaktion (Pflichtauswahl)],BTT[[#This Row],[Verwendete Transaktion (Pflichtauswahl)]],BTT[SAP-Modul
(Pflichtauswahl)],"&lt;&gt;"&amp;BTT[[#This Row],[SAP-Modul
(Pflichtauswahl)]])&gt;0,"Modul anders","okay"),"")</f>
        <v>okay</v>
      </c>
      <c r="AQ63" s="10" t="str">
        <f>IFERROR(IF(COUNTIFS(BTT[Verwendete Transaktion (Pflichtauswahl)],BTT[[#This Row],[Verwendete Transaktion (Pflichtauswahl)]],BTT[Verantwortliches TP
(automatisch)],"&lt;&gt;"&amp;BTT[[#This Row],[Verantwortliches TP
(automatisch)]])&gt;0,"Transaktion mehrfach","okay"),"")</f>
        <v>okay</v>
      </c>
      <c r="AR63" s="10" t="str">
        <f>IFERROR(IF(COUNTIFS(BTT[Verwendete Transaktion (Pflichtauswahl)],BTT[[#This Row],[Verwendete Transaktion (Pflichtauswahl)]],BTT[Verantwortliches TP
(automatisch)],"&lt;&gt;"&amp;VLOOKUP(aktives_Teilprojekt,Teilprojekte[[Teilprojekte]:[Kürzel]],2,FALSE))&gt;0,"Transaktion mehrfach","okay"),"")</f>
        <v>okay</v>
      </c>
      <c r="AS63" s="10" t="s">
        <v>9683</v>
      </c>
      <c r="AT63" s="10"/>
    </row>
    <row r="64" spans="1:46" x14ac:dyDescent="0.25">
      <c r="A64" s="14" t="str">
        <f>IFERROR(IF(BTT[[#This Row],[Lfd Nr. 
(aus konsolidierter Datei)]]&lt;&gt;"",BTT[[#This Row],[Lfd Nr. 
(aus konsolidierter Datei)]],VLOOKUP(aktives_Teilprojekt,Teilprojekte[[Teilprojekte]:[Kürzel]],2,FALSE)&amp;ROW(BTT[[#This Row],[Lfd Nr.
(automatisch)]])-2),"")</f>
        <v>BLQ49</v>
      </c>
      <c r="B64" s="15" t="s">
        <v>6125</v>
      </c>
      <c r="C64" s="15"/>
      <c r="D64" t="s">
        <v>3179</v>
      </c>
      <c r="E64" s="10" t="str">
        <f>IFERROR(IF(NOT(BTT[[#This Row],[Manuelle Änderung des Verantwortliches TP
(Auswahl - bei Bedarf)]]=""),BTT[[#This Row],[Manuelle Änderung des Verantwortliches TP
(Auswahl - bei Bedarf)]],VLOOKUP(BTT[[#This Row],[Hauptprozess
(Pflichtauswahl)]],Hauptprozesse[],3,FALSE)),"")</f>
        <v>BLQ</v>
      </c>
      <c r="H64" s="10" t="s">
        <v>6038</v>
      </c>
      <c r="I64" t="s">
        <v>3188</v>
      </c>
      <c r="J64" s="10" t="str">
        <f>IFERROR(VLOOKUP(BTT[[#This Row],[Verwendete Transaktion (Pflichtauswahl)]],Transaktionen[[Transaktionen]:[Langtext]],2,FALSE),"")</f>
        <v>Angebotspreisspiegel</v>
      </c>
      <c r="O64" t="s">
        <v>6052</v>
      </c>
      <c r="T64" t="s">
        <v>6060</v>
      </c>
      <c r="V64" s="10" t="str">
        <f>IFERROR(VLOOKUP(BTT[[#This Row],[Verwendetes Formular
(Auswahl falls relevant)]],Formulare[[Formularbezeichnung]:[Formularname (technisch)]],2,FALSE),"")</f>
        <v/>
      </c>
      <c r="X64" t="s">
        <v>6052</v>
      </c>
      <c r="Y64" s="4"/>
      <c r="AB64" t="s">
        <v>6052</v>
      </c>
      <c r="AD64" t="s">
        <v>6063</v>
      </c>
      <c r="AF64" t="s">
        <v>10164</v>
      </c>
      <c r="AI64" t="s">
        <v>6051</v>
      </c>
      <c r="AJ64" t="s">
        <v>6052</v>
      </c>
      <c r="AK64" s="10" t="str">
        <f>IF(BTT[[#This Row],[Subprozess
(optionale Auswahl)]]="","okay",IF(VLOOKUP(BTT[[#This Row],[Subprozess
(optionale Auswahl)]],BPML[[Subprozess]:[Zugeordneter Hauptprozess]],3,FALSE)=BTT[[#This Row],[Hauptprozess
(Pflichtauswahl)]],"okay","falscher Subprozess"))</f>
        <v>okay</v>
      </c>
      <c r="AL64" t="str">
        <f>IF(aktives_Teilprojekt="Master","",IF(BTT[[#This Row],[Verantwortliches TP
(automatisch)]]=VLOOKUP(aktives_Teilprojekt,Teilprojekte[[Teilprojekte]:[Kürzel]],2,FALSE),"okay","Hauptprozess anderes TP"))</f>
        <v>okay</v>
      </c>
      <c r="AM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4" s="10" t="str">
        <f>IFERROR(IF(BTT[[#This Row],[SAP-Modul
(Pflichtauswahl)]]&lt;&gt;VLOOKUP(BTT[[#This Row],[Verwendete Transaktion (Pflichtauswahl)]],Transaktionen[[Transaktionen]:[Modul]],3,FALSE),"Modul anders","okay"),"")</f>
        <v>okay</v>
      </c>
      <c r="AP64" s="10" t="str">
        <f>IFERROR(IF(COUNTIFS(BTT[Verwendete Transaktion (Pflichtauswahl)],BTT[[#This Row],[Verwendete Transaktion (Pflichtauswahl)]],BTT[SAP-Modul
(Pflichtauswahl)],"&lt;&gt;"&amp;BTT[[#This Row],[SAP-Modul
(Pflichtauswahl)]])&gt;0,"Modul anders","okay"),"")</f>
        <v>okay</v>
      </c>
      <c r="AQ64" s="10" t="str">
        <f>IFERROR(IF(COUNTIFS(BTT[Verwendete Transaktion (Pflichtauswahl)],BTT[[#This Row],[Verwendete Transaktion (Pflichtauswahl)]],BTT[Verantwortliches TP
(automatisch)],"&lt;&gt;"&amp;BTT[[#This Row],[Verantwortliches TP
(automatisch)]])&gt;0,"Transaktion mehrfach","okay"),"")</f>
        <v>okay</v>
      </c>
      <c r="AR64" s="10" t="str">
        <f>IFERROR(IF(COUNTIFS(BTT[Verwendete Transaktion (Pflichtauswahl)],BTT[[#This Row],[Verwendete Transaktion (Pflichtauswahl)]],BTT[Verantwortliches TP
(automatisch)],"&lt;&gt;"&amp;VLOOKUP(aktives_Teilprojekt,Teilprojekte[[Teilprojekte]:[Kürzel]],2,FALSE))&gt;0,"Transaktion mehrfach","okay"),"")</f>
        <v>okay</v>
      </c>
      <c r="AS64" s="10" t="s">
        <v>9684</v>
      </c>
      <c r="AT64" s="10"/>
    </row>
    <row r="65" spans="1:46" x14ac:dyDescent="0.25">
      <c r="A65" s="14" t="str">
        <f>IFERROR(IF(BTT[[#This Row],[Lfd Nr. 
(aus konsolidierter Datei)]]&lt;&gt;"",BTT[[#This Row],[Lfd Nr. 
(aus konsolidierter Datei)]],VLOOKUP(aktives_Teilprojekt,Teilprojekte[[Teilprojekte]:[Kürzel]],2,FALSE)&amp;ROW(BTT[[#This Row],[Lfd Nr.
(automatisch)]])-2),"")</f>
        <v>BLQ50</v>
      </c>
      <c r="B65" s="15" t="s">
        <v>6125</v>
      </c>
      <c r="C65" s="15"/>
      <c r="D65" t="s">
        <v>3179</v>
      </c>
      <c r="E65" s="10" t="str">
        <f>IFERROR(IF(NOT(BTT[[#This Row],[Manuelle Änderung des Verantwortliches TP
(Auswahl - bei Bedarf)]]=""),BTT[[#This Row],[Manuelle Änderung des Verantwortliches TP
(Auswahl - bei Bedarf)]],VLOOKUP(BTT[[#This Row],[Hauptprozess
(Pflichtauswahl)]],Hauptprozesse[],3,FALSE)),"")</f>
        <v>BLQ</v>
      </c>
      <c r="H65" s="10" t="s">
        <v>6038</v>
      </c>
      <c r="I65" t="s">
        <v>3190</v>
      </c>
      <c r="J65" s="10" t="str">
        <f>IFERROR(VLOOKUP(BTT[[#This Row],[Verwendete Transaktion (Pflichtauswahl)]],Transaktionen[[Transaktionen]:[Langtext]],2,FALSE),"")</f>
        <v>Anfragen zur Warengruppe</v>
      </c>
      <c r="O65" t="s">
        <v>6052</v>
      </c>
      <c r="T65" t="s">
        <v>6060</v>
      </c>
      <c r="V65" s="10" t="str">
        <f>IFERROR(VLOOKUP(BTT[[#This Row],[Verwendetes Formular
(Auswahl falls relevant)]],Formulare[[Formularbezeichnung]:[Formularname (technisch)]],2,FALSE),"")</f>
        <v/>
      </c>
      <c r="X65" t="s">
        <v>6052</v>
      </c>
      <c r="Y65" s="4"/>
      <c r="AB65" t="s">
        <v>6052</v>
      </c>
      <c r="AD65" t="s">
        <v>6063</v>
      </c>
      <c r="AF65" t="s">
        <v>10164</v>
      </c>
      <c r="AI65" t="s">
        <v>6051</v>
      </c>
      <c r="AJ65" t="s">
        <v>6052</v>
      </c>
      <c r="AK65" s="10" t="str">
        <f>IF(BTT[[#This Row],[Subprozess
(optionale Auswahl)]]="","okay",IF(VLOOKUP(BTT[[#This Row],[Subprozess
(optionale Auswahl)]],BPML[[Subprozess]:[Zugeordneter Hauptprozess]],3,FALSE)=BTT[[#This Row],[Hauptprozess
(Pflichtauswahl)]],"okay","falscher Subprozess"))</f>
        <v>okay</v>
      </c>
      <c r="AL65" t="str">
        <f>IF(aktives_Teilprojekt="Master","",IF(BTT[[#This Row],[Verantwortliches TP
(automatisch)]]=VLOOKUP(aktives_Teilprojekt,Teilprojekte[[Teilprojekte]:[Kürzel]],2,FALSE),"okay","Hauptprozess anderes TP"))</f>
        <v>okay</v>
      </c>
      <c r="AM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5" s="10" t="str">
        <f>IFERROR(IF(BTT[[#This Row],[SAP-Modul
(Pflichtauswahl)]]&lt;&gt;VLOOKUP(BTT[[#This Row],[Verwendete Transaktion (Pflichtauswahl)]],Transaktionen[[Transaktionen]:[Modul]],3,FALSE),"Modul anders","okay"),"")</f>
        <v>okay</v>
      </c>
      <c r="AP65" s="10" t="str">
        <f>IFERROR(IF(COUNTIFS(BTT[Verwendete Transaktion (Pflichtauswahl)],BTT[[#This Row],[Verwendete Transaktion (Pflichtauswahl)]],BTT[SAP-Modul
(Pflichtauswahl)],"&lt;&gt;"&amp;BTT[[#This Row],[SAP-Modul
(Pflichtauswahl)]])&gt;0,"Modul anders","okay"),"")</f>
        <v>okay</v>
      </c>
      <c r="AQ65" s="10" t="str">
        <f>IFERROR(IF(COUNTIFS(BTT[Verwendete Transaktion (Pflichtauswahl)],BTT[[#This Row],[Verwendete Transaktion (Pflichtauswahl)]],BTT[Verantwortliches TP
(automatisch)],"&lt;&gt;"&amp;BTT[[#This Row],[Verantwortliches TP
(automatisch)]])&gt;0,"Transaktion mehrfach","okay"),"")</f>
        <v>okay</v>
      </c>
      <c r="AR65" s="10" t="str">
        <f>IFERROR(IF(COUNTIFS(BTT[Verwendete Transaktion (Pflichtauswahl)],BTT[[#This Row],[Verwendete Transaktion (Pflichtauswahl)]],BTT[Verantwortliches TP
(automatisch)],"&lt;&gt;"&amp;VLOOKUP(aktives_Teilprojekt,Teilprojekte[[Teilprojekte]:[Kürzel]],2,FALSE))&gt;0,"Transaktion mehrfach","okay"),"")</f>
        <v>okay</v>
      </c>
      <c r="AS65" s="10" t="s">
        <v>9685</v>
      </c>
      <c r="AT65" s="10"/>
    </row>
    <row r="66" spans="1:46" x14ac:dyDescent="0.25">
      <c r="A66" s="14" t="str">
        <f>IFERROR(IF(BTT[[#This Row],[Lfd Nr. 
(aus konsolidierter Datei)]]&lt;&gt;"",BTT[[#This Row],[Lfd Nr. 
(aus konsolidierter Datei)]],VLOOKUP(aktives_Teilprojekt,Teilprojekte[[Teilprojekte]:[Kürzel]],2,FALSE)&amp;ROW(BTT[[#This Row],[Lfd Nr.
(automatisch)]])-2),"")</f>
        <v>BLQ51</v>
      </c>
      <c r="B66" s="15" t="s">
        <v>6125</v>
      </c>
      <c r="C66" s="15"/>
      <c r="D66" t="s">
        <v>3179</v>
      </c>
      <c r="E66" s="10" t="str">
        <f>IFERROR(IF(NOT(BTT[[#This Row],[Manuelle Änderung des Verantwortliches TP
(Auswahl - bei Bedarf)]]=""),BTT[[#This Row],[Manuelle Änderung des Verantwortliches TP
(Auswahl - bei Bedarf)]],VLOOKUP(BTT[[#This Row],[Hauptprozess
(Pflichtauswahl)]],Hauptprozesse[],3,FALSE)),"")</f>
        <v>BLQ</v>
      </c>
      <c r="H66" s="10" t="s">
        <v>6038</v>
      </c>
      <c r="I66" t="s">
        <v>3192</v>
      </c>
      <c r="J66" s="10" t="str">
        <f>IFERROR(VLOOKUP(BTT[[#This Row],[Verwendete Transaktion (Pflichtauswahl)]],Transaktionen[[Transaktionen]:[Langtext]],2,FALSE),"")</f>
        <v>Anfragen zum Lieferanten</v>
      </c>
      <c r="O66" t="s">
        <v>6052</v>
      </c>
      <c r="T66" t="s">
        <v>6060</v>
      </c>
      <c r="V66" s="10" t="str">
        <f>IFERROR(VLOOKUP(BTT[[#This Row],[Verwendetes Formular
(Auswahl falls relevant)]],Formulare[[Formularbezeichnung]:[Formularname (technisch)]],2,FALSE),"")</f>
        <v/>
      </c>
      <c r="X66" t="s">
        <v>6052</v>
      </c>
      <c r="Y66" s="4"/>
      <c r="AB66" t="s">
        <v>6052</v>
      </c>
      <c r="AD66" t="s">
        <v>6063</v>
      </c>
      <c r="AF66" t="s">
        <v>10164</v>
      </c>
      <c r="AI66" t="s">
        <v>6051</v>
      </c>
      <c r="AJ66" t="s">
        <v>6052</v>
      </c>
      <c r="AK66" s="10" t="str">
        <f>IF(BTT[[#This Row],[Subprozess
(optionale Auswahl)]]="","okay",IF(VLOOKUP(BTT[[#This Row],[Subprozess
(optionale Auswahl)]],BPML[[Subprozess]:[Zugeordneter Hauptprozess]],3,FALSE)=BTT[[#This Row],[Hauptprozess
(Pflichtauswahl)]],"okay","falscher Subprozess"))</f>
        <v>okay</v>
      </c>
      <c r="AL66" t="str">
        <f>IF(aktives_Teilprojekt="Master","",IF(BTT[[#This Row],[Verantwortliches TP
(automatisch)]]=VLOOKUP(aktives_Teilprojekt,Teilprojekte[[Teilprojekte]:[Kürzel]],2,FALSE),"okay","Hauptprozess anderes TP"))</f>
        <v>okay</v>
      </c>
      <c r="AM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6" s="10" t="str">
        <f>IFERROR(IF(BTT[[#This Row],[SAP-Modul
(Pflichtauswahl)]]&lt;&gt;VLOOKUP(BTT[[#This Row],[Verwendete Transaktion (Pflichtauswahl)]],Transaktionen[[Transaktionen]:[Modul]],3,FALSE),"Modul anders","okay"),"")</f>
        <v>okay</v>
      </c>
      <c r="AP66" s="10" t="str">
        <f>IFERROR(IF(COUNTIFS(BTT[Verwendete Transaktion (Pflichtauswahl)],BTT[[#This Row],[Verwendete Transaktion (Pflichtauswahl)]],BTT[SAP-Modul
(Pflichtauswahl)],"&lt;&gt;"&amp;BTT[[#This Row],[SAP-Modul
(Pflichtauswahl)]])&gt;0,"Modul anders","okay"),"")</f>
        <v>okay</v>
      </c>
      <c r="AQ66" s="10" t="str">
        <f>IFERROR(IF(COUNTIFS(BTT[Verwendete Transaktion (Pflichtauswahl)],BTT[[#This Row],[Verwendete Transaktion (Pflichtauswahl)]],BTT[Verantwortliches TP
(automatisch)],"&lt;&gt;"&amp;BTT[[#This Row],[Verantwortliches TP
(automatisch)]])&gt;0,"Transaktion mehrfach","okay"),"")</f>
        <v>okay</v>
      </c>
      <c r="AR66" s="10" t="str">
        <f>IFERROR(IF(COUNTIFS(BTT[Verwendete Transaktion (Pflichtauswahl)],BTT[[#This Row],[Verwendete Transaktion (Pflichtauswahl)]],BTT[Verantwortliches TP
(automatisch)],"&lt;&gt;"&amp;VLOOKUP(aktives_Teilprojekt,Teilprojekte[[Teilprojekte]:[Kürzel]],2,FALSE))&gt;0,"Transaktion mehrfach","okay"),"")</f>
        <v>okay</v>
      </c>
      <c r="AS66" s="10" t="s">
        <v>9686</v>
      </c>
      <c r="AT66" s="10"/>
    </row>
    <row r="67" spans="1:46" x14ac:dyDescent="0.25">
      <c r="A67" s="14" t="str">
        <f>IFERROR(IF(BTT[[#This Row],[Lfd Nr. 
(aus konsolidierter Datei)]]&lt;&gt;"",BTT[[#This Row],[Lfd Nr. 
(aus konsolidierter Datei)]],VLOOKUP(aktives_Teilprojekt,Teilprojekte[[Teilprojekte]:[Kürzel]],2,FALSE)&amp;ROW(BTT[[#This Row],[Lfd Nr.
(automatisch)]])-2),"")</f>
        <v>BLQ52</v>
      </c>
      <c r="B67" s="15" t="s">
        <v>6125</v>
      </c>
      <c r="C67" s="15"/>
      <c r="D67" t="s">
        <v>3179</v>
      </c>
      <c r="E67" s="10" t="str">
        <f>IFERROR(IF(NOT(BTT[[#This Row],[Manuelle Änderung des Verantwortliches TP
(Auswahl - bei Bedarf)]]=""),BTT[[#This Row],[Manuelle Änderung des Verantwortliches TP
(Auswahl - bei Bedarf)]],VLOOKUP(BTT[[#This Row],[Hauptprozess
(Pflichtauswahl)]],Hauptprozesse[],3,FALSE)),"")</f>
        <v>BLQ</v>
      </c>
      <c r="H67" s="10" t="s">
        <v>6038</v>
      </c>
      <c r="I67" t="s">
        <v>3194</v>
      </c>
      <c r="J67" s="10" t="str">
        <f>IFERROR(VLOOKUP(BTT[[#This Row],[Verwendete Transaktion (Pflichtauswahl)]],Transaktionen[[Transaktionen]:[Langtext]],2,FALSE),"")</f>
        <v>Anfragen zum Material</v>
      </c>
      <c r="O67" t="s">
        <v>6052</v>
      </c>
      <c r="T67" t="s">
        <v>6060</v>
      </c>
      <c r="V67" s="10" t="str">
        <f>IFERROR(VLOOKUP(BTT[[#This Row],[Verwendetes Formular
(Auswahl falls relevant)]],Formulare[[Formularbezeichnung]:[Formularname (technisch)]],2,FALSE),"")</f>
        <v/>
      </c>
      <c r="X67" t="s">
        <v>6052</v>
      </c>
      <c r="Y67" s="4"/>
      <c r="AB67" t="s">
        <v>6052</v>
      </c>
      <c r="AD67" t="s">
        <v>6063</v>
      </c>
      <c r="AF67" t="s">
        <v>10164</v>
      </c>
      <c r="AI67" t="s">
        <v>6051</v>
      </c>
      <c r="AJ67" t="s">
        <v>6052</v>
      </c>
      <c r="AK67" s="10" t="str">
        <f>IF(BTT[[#This Row],[Subprozess
(optionale Auswahl)]]="","okay",IF(VLOOKUP(BTT[[#This Row],[Subprozess
(optionale Auswahl)]],BPML[[Subprozess]:[Zugeordneter Hauptprozess]],3,FALSE)=BTT[[#This Row],[Hauptprozess
(Pflichtauswahl)]],"okay","falscher Subprozess"))</f>
        <v>okay</v>
      </c>
      <c r="AL67" t="str">
        <f>IF(aktives_Teilprojekt="Master","",IF(BTT[[#This Row],[Verantwortliches TP
(automatisch)]]=VLOOKUP(aktives_Teilprojekt,Teilprojekte[[Teilprojekte]:[Kürzel]],2,FALSE),"okay","Hauptprozess anderes TP"))</f>
        <v>okay</v>
      </c>
      <c r="AM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7" s="10" t="str">
        <f>IFERROR(IF(BTT[[#This Row],[SAP-Modul
(Pflichtauswahl)]]&lt;&gt;VLOOKUP(BTT[[#This Row],[Verwendete Transaktion (Pflichtauswahl)]],Transaktionen[[Transaktionen]:[Modul]],3,FALSE),"Modul anders","okay"),"")</f>
        <v>okay</v>
      </c>
      <c r="AP67" s="10" t="str">
        <f>IFERROR(IF(COUNTIFS(BTT[Verwendete Transaktion (Pflichtauswahl)],BTT[[#This Row],[Verwendete Transaktion (Pflichtauswahl)]],BTT[SAP-Modul
(Pflichtauswahl)],"&lt;&gt;"&amp;BTT[[#This Row],[SAP-Modul
(Pflichtauswahl)]])&gt;0,"Modul anders","okay"),"")</f>
        <v>okay</v>
      </c>
      <c r="AQ67" s="10" t="str">
        <f>IFERROR(IF(COUNTIFS(BTT[Verwendete Transaktion (Pflichtauswahl)],BTT[[#This Row],[Verwendete Transaktion (Pflichtauswahl)]],BTT[Verantwortliches TP
(automatisch)],"&lt;&gt;"&amp;BTT[[#This Row],[Verantwortliches TP
(automatisch)]])&gt;0,"Transaktion mehrfach","okay"),"")</f>
        <v>okay</v>
      </c>
      <c r="AR67" s="10" t="str">
        <f>IFERROR(IF(COUNTIFS(BTT[Verwendete Transaktion (Pflichtauswahl)],BTT[[#This Row],[Verwendete Transaktion (Pflichtauswahl)]],BTT[Verantwortliches TP
(automatisch)],"&lt;&gt;"&amp;VLOOKUP(aktives_Teilprojekt,Teilprojekte[[Teilprojekte]:[Kürzel]],2,FALSE))&gt;0,"Transaktion mehrfach","okay"),"")</f>
        <v>okay</v>
      </c>
      <c r="AS67" s="10" t="s">
        <v>9687</v>
      </c>
      <c r="AT67" s="10"/>
    </row>
    <row r="68" spans="1:46" x14ac:dyDescent="0.25">
      <c r="A68" s="14" t="str">
        <f>IFERROR(IF(BTT[[#This Row],[Lfd Nr. 
(aus konsolidierter Datei)]]&lt;&gt;"",BTT[[#This Row],[Lfd Nr. 
(aus konsolidierter Datei)]],VLOOKUP(aktives_Teilprojekt,Teilprojekte[[Teilprojekte]:[Kürzel]],2,FALSE)&amp;ROW(BTT[[#This Row],[Lfd Nr.
(automatisch)]])-2),"")</f>
        <v>BLQ53</v>
      </c>
      <c r="B68" s="15" t="s">
        <v>6125</v>
      </c>
      <c r="C68" s="15"/>
      <c r="D68" t="s">
        <v>3179</v>
      </c>
      <c r="E68" s="10" t="str">
        <f>IFERROR(IF(NOT(BTT[[#This Row],[Manuelle Änderung des Verantwortliches TP
(Auswahl - bei Bedarf)]]=""),BTT[[#This Row],[Manuelle Änderung des Verantwortliches TP
(Auswahl - bei Bedarf)]],VLOOKUP(BTT[[#This Row],[Hauptprozess
(Pflichtauswahl)]],Hauptprozesse[],3,FALSE)),"")</f>
        <v>BLQ</v>
      </c>
      <c r="H68" s="10" t="s">
        <v>6038</v>
      </c>
      <c r="I68" t="s">
        <v>3196</v>
      </c>
      <c r="J68" s="10" t="str">
        <f>IFERROR(VLOOKUP(BTT[[#This Row],[Verwendete Transaktion (Pflichtauswahl)]],Transaktionen[[Transaktionen]:[Langtext]],2,FALSE),"")</f>
        <v>Anfragen zur Anfragenummer</v>
      </c>
      <c r="O68" t="s">
        <v>6052</v>
      </c>
      <c r="T68" t="s">
        <v>6060</v>
      </c>
      <c r="V68" s="10" t="str">
        <f>IFERROR(VLOOKUP(BTT[[#This Row],[Verwendetes Formular
(Auswahl falls relevant)]],Formulare[[Formularbezeichnung]:[Formularname (technisch)]],2,FALSE),"")</f>
        <v/>
      </c>
      <c r="X68" t="s">
        <v>6052</v>
      </c>
      <c r="Y68" s="4"/>
      <c r="AB68" t="s">
        <v>6052</v>
      </c>
      <c r="AD68" t="s">
        <v>6063</v>
      </c>
      <c r="AF68" t="s">
        <v>10164</v>
      </c>
      <c r="AI68" t="s">
        <v>6051</v>
      </c>
      <c r="AJ68" t="s">
        <v>6052</v>
      </c>
      <c r="AK68" s="10" t="str">
        <f>IF(BTT[[#This Row],[Subprozess
(optionale Auswahl)]]="","okay",IF(VLOOKUP(BTT[[#This Row],[Subprozess
(optionale Auswahl)]],BPML[[Subprozess]:[Zugeordneter Hauptprozess]],3,FALSE)=BTT[[#This Row],[Hauptprozess
(Pflichtauswahl)]],"okay","falscher Subprozess"))</f>
        <v>okay</v>
      </c>
      <c r="AL68" t="str">
        <f>IF(aktives_Teilprojekt="Master","",IF(BTT[[#This Row],[Verantwortliches TP
(automatisch)]]=VLOOKUP(aktives_Teilprojekt,Teilprojekte[[Teilprojekte]:[Kürzel]],2,FALSE),"okay","Hauptprozess anderes TP"))</f>
        <v>okay</v>
      </c>
      <c r="AM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8" s="10" t="str">
        <f>IFERROR(IF(BTT[[#This Row],[SAP-Modul
(Pflichtauswahl)]]&lt;&gt;VLOOKUP(BTT[[#This Row],[Verwendete Transaktion (Pflichtauswahl)]],Transaktionen[[Transaktionen]:[Modul]],3,FALSE),"Modul anders","okay"),"")</f>
        <v>okay</v>
      </c>
      <c r="AP68" s="10" t="str">
        <f>IFERROR(IF(COUNTIFS(BTT[Verwendete Transaktion (Pflichtauswahl)],BTT[[#This Row],[Verwendete Transaktion (Pflichtauswahl)]],BTT[SAP-Modul
(Pflichtauswahl)],"&lt;&gt;"&amp;BTT[[#This Row],[SAP-Modul
(Pflichtauswahl)]])&gt;0,"Modul anders","okay"),"")</f>
        <v>okay</v>
      </c>
      <c r="AQ68" s="10" t="str">
        <f>IFERROR(IF(COUNTIFS(BTT[Verwendete Transaktion (Pflichtauswahl)],BTT[[#This Row],[Verwendete Transaktion (Pflichtauswahl)]],BTT[Verantwortliches TP
(automatisch)],"&lt;&gt;"&amp;BTT[[#This Row],[Verantwortliches TP
(automatisch)]])&gt;0,"Transaktion mehrfach","okay"),"")</f>
        <v>okay</v>
      </c>
      <c r="AR68" s="10" t="str">
        <f>IFERROR(IF(COUNTIFS(BTT[Verwendete Transaktion (Pflichtauswahl)],BTT[[#This Row],[Verwendete Transaktion (Pflichtauswahl)]],BTT[Verantwortliches TP
(automatisch)],"&lt;&gt;"&amp;VLOOKUP(aktives_Teilprojekt,Teilprojekte[[Teilprojekte]:[Kürzel]],2,FALSE))&gt;0,"Transaktion mehrfach","okay"),"")</f>
        <v>okay</v>
      </c>
      <c r="AS68" s="10" t="s">
        <v>9688</v>
      </c>
      <c r="AT68" s="10"/>
    </row>
    <row r="69" spans="1:46" x14ac:dyDescent="0.25">
      <c r="A69" s="14" t="str">
        <f>IFERROR(IF(BTT[[#This Row],[Lfd Nr. 
(aus konsolidierter Datei)]]&lt;&gt;"",BTT[[#This Row],[Lfd Nr. 
(aus konsolidierter Datei)]],VLOOKUP(aktives_Teilprojekt,Teilprojekte[[Teilprojekte]:[Kürzel]],2,FALSE)&amp;ROW(BTT[[#This Row],[Lfd Nr.
(automatisch)]])-2),"")</f>
        <v>BLQ54</v>
      </c>
      <c r="B69" s="15" t="s">
        <v>6123</v>
      </c>
      <c r="C69" s="15"/>
      <c r="D69" t="s">
        <v>3201</v>
      </c>
      <c r="E69" s="10" t="str">
        <f>IFERROR(IF(NOT(BTT[[#This Row],[Manuelle Änderung des Verantwortliches TP
(Auswahl - bei Bedarf)]]=""),BTT[[#This Row],[Manuelle Änderung des Verantwortliches TP
(Auswahl - bei Bedarf)]],VLOOKUP(BTT[[#This Row],[Hauptprozess
(Pflichtauswahl)]],Hauptprozesse[],3,FALSE)),"")</f>
        <v>BLQ</v>
      </c>
      <c r="H69" s="10" t="s">
        <v>6038</v>
      </c>
      <c r="I69" t="s">
        <v>3198</v>
      </c>
      <c r="J69" s="10" t="str">
        <f>IFERROR(VLOOKUP(BTT[[#This Row],[Verwendete Transaktion (Pflichtauswahl)]],Transaktionen[[Transaktionen]:[Langtext]],2,FALSE),"")</f>
        <v>Bestellanforderung hinzufügen</v>
      </c>
      <c r="O69" t="s">
        <v>6052</v>
      </c>
      <c r="T69" t="s">
        <v>6060</v>
      </c>
      <c r="V69" s="10" t="str">
        <f>IFERROR(VLOOKUP(BTT[[#This Row],[Verwendetes Formular
(Auswahl falls relevant)]],Formulare[[Formularbezeichnung]:[Formularname (technisch)]],2,FALSE),"")</f>
        <v/>
      </c>
      <c r="X69" t="s">
        <v>6052</v>
      </c>
      <c r="Y69" s="4"/>
      <c r="AB69" t="s">
        <v>6052</v>
      </c>
      <c r="AD69" t="s">
        <v>6063</v>
      </c>
      <c r="AF69" t="s">
        <v>10153</v>
      </c>
      <c r="AI69" t="s">
        <v>6051</v>
      </c>
      <c r="AJ69" t="s">
        <v>6052</v>
      </c>
      <c r="AK69" s="10" t="str">
        <f>IF(BTT[[#This Row],[Subprozess
(optionale Auswahl)]]="","okay",IF(VLOOKUP(BTT[[#This Row],[Subprozess
(optionale Auswahl)]],BPML[[Subprozess]:[Zugeordneter Hauptprozess]],3,FALSE)=BTT[[#This Row],[Hauptprozess
(Pflichtauswahl)]],"okay","falscher Subprozess"))</f>
        <v>okay</v>
      </c>
      <c r="AL69" t="str">
        <f>IF(aktives_Teilprojekt="Master","",IF(BTT[[#This Row],[Verantwortliches TP
(automatisch)]]=VLOOKUP(aktives_Teilprojekt,Teilprojekte[[Teilprojekte]:[Kürzel]],2,FALSE),"okay","Hauptprozess anderes TP"))</f>
        <v>okay</v>
      </c>
      <c r="AM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69" s="10" t="str">
        <f>IFERROR(IF(BTT[[#This Row],[SAP-Modul
(Pflichtauswahl)]]&lt;&gt;VLOOKUP(BTT[[#This Row],[Verwendete Transaktion (Pflichtauswahl)]],Transaktionen[[Transaktionen]:[Modul]],3,FALSE),"Modul anders","okay"),"")</f>
        <v>okay</v>
      </c>
      <c r="AP69" s="10" t="str">
        <f>IFERROR(IF(COUNTIFS(BTT[Verwendete Transaktion (Pflichtauswahl)],BTT[[#This Row],[Verwendete Transaktion (Pflichtauswahl)]],BTT[SAP-Modul
(Pflichtauswahl)],"&lt;&gt;"&amp;BTT[[#This Row],[SAP-Modul
(Pflichtauswahl)]])&gt;0,"Modul anders","okay"),"")</f>
        <v>okay</v>
      </c>
      <c r="AQ69" s="10" t="str">
        <f>IFERROR(IF(COUNTIFS(BTT[Verwendete Transaktion (Pflichtauswahl)],BTT[[#This Row],[Verwendete Transaktion (Pflichtauswahl)]],BTT[Verantwortliches TP
(automatisch)],"&lt;&gt;"&amp;BTT[[#This Row],[Verantwortliches TP
(automatisch)]])&gt;0,"Transaktion mehrfach","okay"),"")</f>
        <v>okay</v>
      </c>
      <c r="AR69" s="10" t="str">
        <f>IFERROR(IF(COUNTIFS(BTT[Verwendete Transaktion (Pflichtauswahl)],BTT[[#This Row],[Verwendete Transaktion (Pflichtauswahl)]],BTT[Verantwortliches TP
(automatisch)],"&lt;&gt;"&amp;VLOOKUP(aktives_Teilprojekt,Teilprojekte[[Teilprojekte]:[Kürzel]],2,FALSE))&gt;0,"Transaktion mehrfach","okay"),"")</f>
        <v>okay</v>
      </c>
      <c r="AS69" s="10" t="s">
        <v>9689</v>
      </c>
      <c r="AT69" s="10"/>
    </row>
    <row r="70" spans="1:46" x14ac:dyDescent="0.25">
      <c r="A70" s="14" t="str">
        <f>IFERROR(IF(BTT[[#This Row],[Lfd Nr. 
(aus konsolidierter Datei)]]&lt;&gt;"",BTT[[#This Row],[Lfd Nr. 
(aus konsolidierter Datei)]],VLOOKUP(aktives_Teilprojekt,Teilprojekte[[Teilprojekte]:[Kürzel]],2,FALSE)&amp;ROW(BTT[[#This Row],[Lfd Nr.
(automatisch)]])-2),"")</f>
        <v>BLQ55</v>
      </c>
      <c r="B70" s="15" t="s">
        <v>6123</v>
      </c>
      <c r="C70" s="15"/>
      <c r="D70" t="s">
        <v>3201</v>
      </c>
      <c r="E70" s="10" t="str">
        <f>IFERROR(IF(NOT(BTT[[#This Row],[Manuelle Änderung des Verantwortliches TP
(Auswahl - bei Bedarf)]]=""),BTT[[#This Row],[Manuelle Änderung des Verantwortliches TP
(Auswahl - bei Bedarf)]],VLOOKUP(BTT[[#This Row],[Hauptprozess
(Pflichtauswahl)]],Hauptprozesse[],3,FALSE)),"")</f>
        <v>BLQ</v>
      </c>
      <c r="H70" s="10" t="s">
        <v>6038</v>
      </c>
      <c r="I70" t="s">
        <v>3200</v>
      </c>
      <c r="J70" s="10" t="str">
        <f>IFERROR(VLOOKUP(BTT[[#This Row],[Verwendete Transaktion (Pflichtauswahl)]],Transaktionen[[Transaktionen]:[Langtext]],2,FALSE),"")</f>
        <v>Bestellanforderung anlegen</v>
      </c>
      <c r="O70" t="s">
        <v>6052</v>
      </c>
      <c r="T70" t="s">
        <v>6060</v>
      </c>
      <c r="V70" s="10" t="str">
        <f>IFERROR(VLOOKUP(BTT[[#This Row],[Verwendetes Formular
(Auswahl falls relevant)]],Formulare[[Formularbezeichnung]:[Formularname (technisch)]],2,FALSE),"")</f>
        <v/>
      </c>
      <c r="X70" t="s">
        <v>6052</v>
      </c>
      <c r="Y70" s="4"/>
      <c r="AB70" t="s">
        <v>6052</v>
      </c>
      <c r="AD70" t="s">
        <v>6063</v>
      </c>
      <c r="AF70" t="s">
        <v>10153</v>
      </c>
      <c r="AI70" t="s">
        <v>6051</v>
      </c>
      <c r="AK70" s="10" t="str">
        <f>IF(BTT[[#This Row],[Subprozess
(optionale Auswahl)]]="","okay",IF(VLOOKUP(BTT[[#This Row],[Subprozess
(optionale Auswahl)]],BPML[[Subprozess]:[Zugeordneter Hauptprozess]],3,FALSE)=BTT[[#This Row],[Hauptprozess
(Pflichtauswahl)]],"okay","falscher Subprozess"))</f>
        <v>okay</v>
      </c>
      <c r="AL70" t="str">
        <f>IF(aktives_Teilprojekt="Master","",IF(BTT[[#This Row],[Verantwortliches TP
(automatisch)]]=VLOOKUP(aktives_Teilprojekt,Teilprojekte[[Teilprojekte]:[Kürzel]],2,FALSE),"okay","Hauptprozess anderes TP"))</f>
        <v>okay</v>
      </c>
      <c r="AM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0" s="10" t="str">
        <f>IFERROR(IF(BTT[[#This Row],[SAP-Modul
(Pflichtauswahl)]]&lt;&gt;VLOOKUP(BTT[[#This Row],[Verwendete Transaktion (Pflichtauswahl)]],Transaktionen[[Transaktionen]:[Modul]],3,FALSE),"Modul anders","okay"),"")</f>
        <v>okay</v>
      </c>
      <c r="AP70" s="10" t="str">
        <f>IFERROR(IF(COUNTIFS(BTT[Verwendete Transaktion (Pflichtauswahl)],BTT[[#This Row],[Verwendete Transaktion (Pflichtauswahl)]],BTT[SAP-Modul
(Pflichtauswahl)],"&lt;&gt;"&amp;BTT[[#This Row],[SAP-Modul
(Pflichtauswahl)]])&gt;0,"Modul anders","okay"),"")</f>
        <v>okay</v>
      </c>
      <c r="AQ70" s="10" t="str">
        <f>IFERROR(IF(COUNTIFS(BTT[Verwendete Transaktion (Pflichtauswahl)],BTT[[#This Row],[Verwendete Transaktion (Pflichtauswahl)]],BTT[Verantwortliches TP
(automatisch)],"&lt;&gt;"&amp;BTT[[#This Row],[Verantwortliches TP
(automatisch)]])&gt;0,"Transaktion mehrfach","okay"),"")</f>
        <v>okay</v>
      </c>
      <c r="AR70" s="10" t="str">
        <f>IFERROR(IF(COUNTIFS(BTT[Verwendete Transaktion (Pflichtauswahl)],BTT[[#This Row],[Verwendete Transaktion (Pflichtauswahl)]],BTT[Verantwortliches TP
(automatisch)],"&lt;&gt;"&amp;VLOOKUP(aktives_Teilprojekt,Teilprojekte[[Teilprojekte]:[Kürzel]],2,FALSE))&gt;0,"Transaktion mehrfach","okay"),"")</f>
        <v>okay</v>
      </c>
      <c r="AS70" s="10" t="s">
        <v>9690</v>
      </c>
      <c r="AT70" s="10"/>
    </row>
    <row r="71" spans="1:46" x14ac:dyDescent="0.25">
      <c r="A71" s="14" t="str">
        <f>IFERROR(IF(BTT[[#This Row],[Lfd Nr. 
(aus konsolidierter Datei)]]&lt;&gt;"",BTT[[#This Row],[Lfd Nr. 
(aus konsolidierter Datei)]],VLOOKUP(aktives_Teilprojekt,Teilprojekte[[Teilprojekte]:[Kürzel]],2,FALSE)&amp;ROW(BTT[[#This Row],[Lfd Nr.
(automatisch)]])-2),"")</f>
        <v>BLQ56</v>
      </c>
      <c r="B71" s="15" t="s">
        <v>6123</v>
      </c>
      <c r="C71" s="15"/>
      <c r="D71" t="s">
        <v>3201</v>
      </c>
      <c r="E71" s="10" t="str">
        <f>IFERROR(IF(NOT(BTT[[#This Row],[Manuelle Änderung des Verantwortliches TP
(Auswahl - bei Bedarf)]]=""),BTT[[#This Row],[Manuelle Änderung des Verantwortliches TP
(Auswahl - bei Bedarf)]],VLOOKUP(BTT[[#This Row],[Hauptprozess
(Pflichtauswahl)]],Hauptprozesse[],3,FALSE)),"")</f>
        <v>BLQ</v>
      </c>
      <c r="H71" s="10" t="s">
        <v>6038</v>
      </c>
      <c r="I71" t="s">
        <v>3202</v>
      </c>
      <c r="J71" s="10" t="str">
        <f>IFERROR(VLOOKUP(BTT[[#This Row],[Verwendete Transaktion (Pflichtauswahl)]],Transaktionen[[Transaktionen]:[Langtext]],2,FALSE),"")</f>
        <v>Bestellanforderung ändern</v>
      </c>
      <c r="O71" t="s">
        <v>6052</v>
      </c>
      <c r="T71" t="s">
        <v>6060</v>
      </c>
      <c r="V71" s="10" t="str">
        <f>IFERROR(VLOOKUP(BTT[[#This Row],[Verwendetes Formular
(Auswahl falls relevant)]],Formulare[[Formularbezeichnung]:[Formularname (technisch)]],2,FALSE),"")</f>
        <v/>
      </c>
      <c r="X71" t="s">
        <v>6052</v>
      </c>
      <c r="Y71" s="4"/>
      <c r="AB71" t="s">
        <v>6052</v>
      </c>
      <c r="AD71" t="s">
        <v>6063</v>
      </c>
      <c r="AF71" t="s">
        <v>10153</v>
      </c>
      <c r="AI71" t="s">
        <v>6051</v>
      </c>
      <c r="AK71" s="10" t="str">
        <f>IF(BTT[[#This Row],[Subprozess
(optionale Auswahl)]]="","okay",IF(VLOOKUP(BTT[[#This Row],[Subprozess
(optionale Auswahl)]],BPML[[Subprozess]:[Zugeordneter Hauptprozess]],3,FALSE)=BTT[[#This Row],[Hauptprozess
(Pflichtauswahl)]],"okay","falscher Subprozess"))</f>
        <v>okay</v>
      </c>
      <c r="AL71" t="str">
        <f>IF(aktives_Teilprojekt="Master","",IF(BTT[[#This Row],[Verantwortliches TP
(automatisch)]]=VLOOKUP(aktives_Teilprojekt,Teilprojekte[[Teilprojekte]:[Kürzel]],2,FALSE),"okay","Hauptprozess anderes TP"))</f>
        <v>okay</v>
      </c>
      <c r="AM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1" s="10" t="str">
        <f>IFERROR(IF(BTT[[#This Row],[SAP-Modul
(Pflichtauswahl)]]&lt;&gt;VLOOKUP(BTT[[#This Row],[Verwendete Transaktion (Pflichtauswahl)]],Transaktionen[[Transaktionen]:[Modul]],3,FALSE),"Modul anders","okay"),"")</f>
        <v>okay</v>
      </c>
      <c r="AP71" s="10" t="str">
        <f>IFERROR(IF(COUNTIFS(BTT[Verwendete Transaktion (Pflichtauswahl)],BTT[[#This Row],[Verwendete Transaktion (Pflichtauswahl)]],BTT[SAP-Modul
(Pflichtauswahl)],"&lt;&gt;"&amp;BTT[[#This Row],[SAP-Modul
(Pflichtauswahl)]])&gt;0,"Modul anders","okay"),"")</f>
        <v>okay</v>
      </c>
      <c r="AQ71" s="10" t="str">
        <f>IFERROR(IF(COUNTIFS(BTT[Verwendete Transaktion (Pflichtauswahl)],BTT[[#This Row],[Verwendete Transaktion (Pflichtauswahl)]],BTT[Verantwortliches TP
(automatisch)],"&lt;&gt;"&amp;BTT[[#This Row],[Verantwortliches TP
(automatisch)]])&gt;0,"Transaktion mehrfach","okay"),"")</f>
        <v>okay</v>
      </c>
      <c r="AR71" s="10" t="str">
        <f>IFERROR(IF(COUNTIFS(BTT[Verwendete Transaktion (Pflichtauswahl)],BTT[[#This Row],[Verwendete Transaktion (Pflichtauswahl)]],BTT[Verantwortliches TP
(automatisch)],"&lt;&gt;"&amp;VLOOKUP(aktives_Teilprojekt,Teilprojekte[[Teilprojekte]:[Kürzel]],2,FALSE))&gt;0,"Transaktion mehrfach","okay"),"")</f>
        <v>okay</v>
      </c>
      <c r="AS71" s="10" t="s">
        <v>9691</v>
      </c>
      <c r="AT71" s="10"/>
    </row>
    <row r="72" spans="1:46" x14ac:dyDescent="0.25">
      <c r="A72" s="14" t="str">
        <f>IFERROR(IF(BTT[[#This Row],[Lfd Nr. 
(aus konsolidierter Datei)]]&lt;&gt;"",BTT[[#This Row],[Lfd Nr. 
(aus konsolidierter Datei)]],VLOOKUP(aktives_Teilprojekt,Teilprojekte[[Teilprojekte]:[Kürzel]],2,FALSE)&amp;ROW(BTT[[#This Row],[Lfd Nr.
(automatisch)]])-2),"")</f>
        <v>BLQ57</v>
      </c>
      <c r="B72" s="15" t="s">
        <v>6123</v>
      </c>
      <c r="C72" s="15"/>
      <c r="D72" t="s">
        <v>3201</v>
      </c>
      <c r="E72" s="10" t="str">
        <f>IFERROR(IF(NOT(BTT[[#This Row],[Manuelle Änderung des Verantwortliches TP
(Auswahl - bei Bedarf)]]=""),BTT[[#This Row],[Manuelle Änderung des Verantwortliches TP
(Auswahl - bei Bedarf)]],VLOOKUP(BTT[[#This Row],[Hauptprozess
(Pflichtauswahl)]],Hauptprozesse[],3,FALSE)),"")</f>
        <v>BLQ</v>
      </c>
      <c r="H72" s="10" t="s">
        <v>6038</v>
      </c>
      <c r="I72" t="s">
        <v>3204</v>
      </c>
      <c r="J72" s="10" t="str">
        <f>IFERROR(VLOOKUP(BTT[[#This Row],[Verwendete Transaktion (Pflichtauswahl)]],Transaktionen[[Transaktionen]:[Langtext]],2,FALSE),"")</f>
        <v>Bestellanforderung ändern</v>
      </c>
      <c r="O72" t="s">
        <v>6052</v>
      </c>
      <c r="T72" t="s">
        <v>6060</v>
      </c>
      <c r="V72" s="10" t="str">
        <f>IFERROR(VLOOKUP(BTT[[#This Row],[Verwendetes Formular
(Auswahl falls relevant)]],Formulare[[Formularbezeichnung]:[Formularname (technisch)]],2,FALSE),"")</f>
        <v/>
      </c>
      <c r="X72" t="s">
        <v>6052</v>
      </c>
      <c r="Y72" s="4"/>
      <c r="AB72" t="s">
        <v>6052</v>
      </c>
      <c r="AD72" t="s">
        <v>6063</v>
      </c>
      <c r="AF72" t="s">
        <v>10153</v>
      </c>
      <c r="AI72" t="s">
        <v>6051</v>
      </c>
      <c r="AK72" s="10" t="str">
        <f>IF(BTT[[#This Row],[Subprozess
(optionale Auswahl)]]="","okay",IF(VLOOKUP(BTT[[#This Row],[Subprozess
(optionale Auswahl)]],BPML[[Subprozess]:[Zugeordneter Hauptprozess]],3,FALSE)=BTT[[#This Row],[Hauptprozess
(Pflichtauswahl)]],"okay","falscher Subprozess"))</f>
        <v>okay</v>
      </c>
      <c r="AL72" t="str">
        <f>IF(aktives_Teilprojekt="Master","",IF(BTT[[#This Row],[Verantwortliches TP
(automatisch)]]=VLOOKUP(aktives_Teilprojekt,Teilprojekte[[Teilprojekte]:[Kürzel]],2,FALSE),"okay","Hauptprozess anderes TP"))</f>
        <v>okay</v>
      </c>
      <c r="AM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2" s="10" t="str">
        <f>IFERROR(IF(BTT[[#This Row],[SAP-Modul
(Pflichtauswahl)]]&lt;&gt;VLOOKUP(BTT[[#This Row],[Verwendete Transaktion (Pflichtauswahl)]],Transaktionen[[Transaktionen]:[Modul]],3,FALSE),"Modul anders","okay"),"")</f>
        <v>okay</v>
      </c>
      <c r="AP72" s="10" t="str">
        <f>IFERROR(IF(COUNTIFS(BTT[Verwendete Transaktion (Pflichtauswahl)],BTT[[#This Row],[Verwendete Transaktion (Pflichtauswahl)]],BTT[SAP-Modul
(Pflichtauswahl)],"&lt;&gt;"&amp;BTT[[#This Row],[SAP-Modul
(Pflichtauswahl)]])&gt;0,"Modul anders","okay"),"")</f>
        <v>okay</v>
      </c>
      <c r="AQ72" s="10" t="str">
        <f>IFERROR(IF(COUNTIFS(BTT[Verwendete Transaktion (Pflichtauswahl)],BTT[[#This Row],[Verwendete Transaktion (Pflichtauswahl)]],BTT[Verantwortliches TP
(automatisch)],"&lt;&gt;"&amp;BTT[[#This Row],[Verantwortliches TP
(automatisch)]])&gt;0,"Transaktion mehrfach","okay"),"")</f>
        <v>okay</v>
      </c>
      <c r="AR72" s="10" t="str">
        <f>IFERROR(IF(COUNTIFS(BTT[Verwendete Transaktion (Pflichtauswahl)],BTT[[#This Row],[Verwendete Transaktion (Pflichtauswahl)]],BTT[Verantwortliches TP
(automatisch)],"&lt;&gt;"&amp;VLOOKUP(aktives_Teilprojekt,Teilprojekte[[Teilprojekte]:[Kürzel]],2,FALSE))&gt;0,"Transaktion mehrfach","okay"),"")</f>
        <v>okay</v>
      </c>
      <c r="AS72" s="10" t="s">
        <v>9692</v>
      </c>
      <c r="AT72" s="10"/>
    </row>
    <row r="73" spans="1:46" x14ac:dyDescent="0.25">
      <c r="A73" s="14" t="str">
        <f>IFERROR(IF(BTT[[#This Row],[Lfd Nr. 
(aus konsolidierter Datei)]]&lt;&gt;"",BTT[[#This Row],[Lfd Nr. 
(aus konsolidierter Datei)]],VLOOKUP(aktives_Teilprojekt,Teilprojekte[[Teilprojekte]:[Kürzel]],2,FALSE)&amp;ROW(BTT[[#This Row],[Lfd Nr.
(automatisch)]])-2),"")</f>
        <v>BLQ58</v>
      </c>
      <c r="B73" s="15" t="s">
        <v>6123</v>
      </c>
      <c r="C73" s="15"/>
      <c r="D73" t="s">
        <v>3201</v>
      </c>
      <c r="E73" s="10" t="str">
        <f>IFERROR(IF(NOT(BTT[[#This Row],[Manuelle Änderung des Verantwortliches TP
(Auswahl - bei Bedarf)]]=""),BTT[[#This Row],[Manuelle Änderung des Verantwortliches TP
(Auswahl - bei Bedarf)]],VLOOKUP(BTT[[#This Row],[Hauptprozess
(Pflichtauswahl)]],Hauptprozesse[],3,FALSE)),"")</f>
        <v>BLQ</v>
      </c>
      <c r="H73" s="10" t="s">
        <v>6038</v>
      </c>
      <c r="I73" t="s">
        <v>3205</v>
      </c>
      <c r="J73" s="10" t="str">
        <f>IFERROR(VLOOKUP(BTT[[#This Row],[Verwendete Transaktion (Pflichtauswahl)]],Transaktionen[[Transaktionen]:[Langtext]],2,FALSE),"")</f>
        <v>Bestellanforderung anzeigen</v>
      </c>
      <c r="O73" t="s">
        <v>6052</v>
      </c>
      <c r="T73" t="s">
        <v>6060</v>
      </c>
      <c r="V73" s="10" t="str">
        <f>IFERROR(VLOOKUP(BTT[[#This Row],[Verwendetes Formular
(Auswahl falls relevant)]],Formulare[[Formularbezeichnung]:[Formularname (technisch)]],2,FALSE),"")</f>
        <v/>
      </c>
      <c r="X73" t="s">
        <v>6052</v>
      </c>
      <c r="Y73" s="4"/>
      <c r="AB73" t="s">
        <v>6052</v>
      </c>
      <c r="AD73" t="s">
        <v>6063</v>
      </c>
      <c r="AF73" t="s">
        <v>10153</v>
      </c>
      <c r="AI73" t="s">
        <v>6051</v>
      </c>
      <c r="AK73" s="10" t="str">
        <f>IF(BTT[[#This Row],[Subprozess
(optionale Auswahl)]]="","okay",IF(VLOOKUP(BTT[[#This Row],[Subprozess
(optionale Auswahl)]],BPML[[Subprozess]:[Zugeordneter Hauptprozess]],3,FALSE)=BTT[[#This Row],[Hauptprozess
(Pflichtauswahl)]],"okay","falscher Subprozess"))</f>
        <v>okay</v>
      </c>
      <c r="AL73" t="str">
        <f>IF(aktives_Teilprojekt="Master","",IF(BTT[[#This Row],[Verantwortliches TP
(automatisch)]]=VLOOKUP(aktives_Teilprojekt,Teilprojekte[[Teilprojekte]:[Kürzel]],2,FALSE),"okay","Hauptprozess anderes TP"))</f>
        <v>okay</v>
      </c>
      <c r="AM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3" s="10" t="str">
        <f>IFERROR(IF(BTT[[#This Row],[SAP-Modul
(Pflichtauswahl)]]&lt;&gt;VLOOKUP(BTT[[#This Row],[Verwendete Transaktion (Pflichtauswahl)]],Transaktionen[[Transaktionen]:[Modul]],3,FALSE),"Modul anders","okay"),"")</f>
        <v>okay</v>
      </c>
      <c r="AP73" s="10" t="str">
        <f>IFERROR(IF(COUNTIFS(BTT[Verwendete Transaktion (Pflichtauswahl)],BTT[[#This Row],[Verwendete Transaktion (Pflichtauswahl)]],BTT[SAP-Modul
(Pflichtauswahl)],"&lt;&gt;"&amp;BTT[[#This Row],[SAP-Modul
(Pflichtauswahl)]])&gt;0,"Modul anders","okay"),"")</f>
        <v>okay</v>
      </c>
      <c r="AQ73" s="10" t="str">
        <f>IFERROR(IF(COUNTIFS(BTT[Verwendete Transaktion (Pflichtauswahl)],BTT[[#This Row],[Verwendete Transaktion (Pflichtauswahl)]],BTT[Verantwortliches TP
(automatisch)],"&lt;&gt;"&amp;BTT[[#This Row],[Verantwortliches TP
(automatisch)]])&gt;0,"Transaktion mehrfach","okay"),"")</f>
        <v>okay</v>
      </c>
      <c r="AR73" s="10" t="str">
        <f>IFERROR(IF(COUNTIFS(BTT[Verwendete Transaktion (Pflichtauswahl)],BTT[[#This Row],[Verwendete Transaktion (Pflichtauswahl)]],BTT[Verantwortliches TP
(automatisch)],"&lt;&gt;"&amp;VLOOKUP(aktives_Teilprojekt,Teilprojekte[[Teilprojekte]:[Kürzel]],2,FALSE))&gt;0,"Transaktion mehrfach","okay"),"")</f>
        <v>okay</v>
      </c>
      <c r="AS73" s="10" t="s">
        <v>9693</v>
      </c>
      <c r="AT73" s="10"/>
    </row>
    <row r="74" spans="1:46" x14ac:dyDescent="0.25">
      <c r="A74" s="14" t="str">
        <f>IFERROR(IF(BTT[[#This Row],[Lfd Nr. 
(aus konsolidierter Datei)]]&lt;&gt;"",BTT[[#This Row],[Lfd Nr. 
(aus konsolidierter Datei)]],VLOOKUP(aktives_Teilprojekt,Teilprojekte[[Teilprojekte]:[Kürzel]],2,FALSE)&amp;ROW(BTT[[#This Row],[Lfd Nr.
(automatisch)]])-2),"")</f>
        <v>BLQ59</v>
      </c>
      <c r="B74" s="15" t="s">
        <v>6123</v>
      </c>
      <c r="C74" s="15"/>
      <c r="D74" t="s">
        <v>3201</v>
      </c>
      <c r="E74" s="10" t="str">
        <f>IFERROR(IF(NOT(BTT[[#This Row],[Manuelle Änderung des Verantwortliches TP
(Auswahl - bei Bedarf)]]=""),BTT[[#This Row],[Manuelle Änderung des Verantwortliches TP
(Auswahl - bei Bedarf)]],VLOOKUP(BTT[[#This Row],[Hauptprozess
(Pflichtauswahl)]],Hauptprozesse[],3,FALSE)),"")</f>
        <v>BLQ</v>
      </c>
      <c r="H74" s="10" t="s">
        <v>6038</v>
      </c>
      <c r="I74" t="s">
        <v>3206</v>
      </c>
      <c r="J74" s="10" t="str">
        <f>IFERROR(VLOOKUP(BTT[[#This Row],[Verwendete Transaktion (Pflichtauswahl)]],Transaktionen[[Transaktionen]:[Langtext]],2,FALSE),"")</f>
        <v>Bestellanforderung anzeigen</v>
      </c>
      <c r="O74" t="s">
        <v>6052</v>
      </c>
      <c r="T74" t="s">
        <v>6060</v>
      </c>
      <c r="V74" s="10" t="str">
        <f>IFERROR(VLOOKUP(BTT[[#This Row],[Verwendetes Formular
(Auswahl falls relevant)]],Formulare[[Formularbezeichnung]:[Formularname (technisch)]],2,FALSE),"")</f>
        <v/>
      </c>
      <c r="X74" t="s">
        <v>6052</v>
      </c>
      <c r="Y74" s="4"/>
      <c r="AB74" t="s">
        <v>6052</v>
      </c>
      <c r="AD74" t="s">
        <v>6063</v>
      </c>
      <c r="AF74" t="s">
        <v>10153</v>
      </c>
      <c r="AI74" t="s">
        <v>6051</v>
      </c>
      <c r="AK74" s="10" t="str">
        <f>IF(BTT[[#This Row],[Subprozess
(optionale Auswahl)]]="","okay",IF(VLOOKUP(BTT[[#This Row],[Subprozess
(optionale Auswahl)]],BPML[[Subprozess]:[Zugeordneter Hauptprozess]],3,FALSE)=BTT[[#This Row],[Hauptprozess
(Pflichtauswahl)]],"okay","falscher Subprozess"))</f>
        <v>okay</v>
      </c>
      <c r="AL74" t="str">
        <f>IF(aktives_Teilprojekt="Master","",IF(BTT[[#This Row],[Verantwortliches TP
(automatisch)]]=VLOOKUP(aktives_Teilprojekt,Teilprojekte[[Teilprojekte]:[Kürzel]],2,FALSE),"okay","Hauptprozess anderes TP"))</f>
        <v>okay</v>
      </c>
      <c r="AM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4" s="10" t="str">
        <f>IFERROR(IF(BTT[[#This Row],[SAP-Modul
(Pflichtauswahl)]]&lt;&gt;VLOOKUP(BTT[[#This Row],[Verwendete Transaktion (Pflichtauswahl)]],Transaktionen[[Transaktionen]:[Modul]],3,FALSE),"Modul anders","okay"),"")</f>
        <v>okay</v>
      </c>
      <c r="AP74" s="10" t="str">
        <f>IFERROR(IF(COUNTIFS(BTT[Verwendete Transaktion (Pflichtauswahl)],BTT[[#This Row],[Verwendete Transaktion (Pflichtauswahl)]],BTT[SAP-Modul
(Pflichtauswahl)],"&lt;&gt;"&amp;BTT[[#This Row],[SAP-Modul
(Pflichtauswahl)]])&gt;0,"Modul anders","okay"),"")</f>
        <v>okay</v>
      </c>
      <c r="AQ74" s="10" t="str">
        <f>IFERROR(IF(COUNTIFS(BTT[Verwendete Transaktion (Pflichtauswahl)],BTT[[#This Row],[Verwendete Transaktion (Pflichtauswahl)]],BTT[Verantwortliches TP
(automatisch)],"&lt;&gt;"&amp;BTT[[#This Row],[Verantwortliches TP
(automatisch)]])&gt;0,"Transaktion mehrfach","okay"),"")</f>
        <v>okay</v>
      </c>
      <c r="AR74" s="10" t="str">
        <f>IFERROR(IF(COUNTIFS(BTT[Verwendete Transaktion (Pflichtauswahl)],BTT[[#This Row],[Verwendete Transaktion (Pflichtauswahl)]],BTT[Verantwortliches TP
(automatisch)],"&lt;&gt;"&amp;VLOOKUP(aktives_Teilprojekt,Teilprojekte[[Teilprojekte]:[Kürzel]],2,FALSE))&gt;0,"Transaktion mehrfach","okay"),"")</f>
        <v>okay</v>
      </c>
      <c r="AS74" s="10" t="s">
        <v>9694</v>
      </c>
      <c r="AT74" s="10"/>
    </row>
    <row r="75" spans="1:46" x14ac:dyDescent="0.25">
      <c r="A75" s="14" t="str">
        <f>IFERROR(IF(BTT[[#This Row],[Lfd Nr. 
(aus konsolidierter Datei)]]&lt;&gt;"",BTT[[#This Row],[Lfd Nr. 
(aus konsolidierter Datei)]],VLOOKUP(aktives_Teilprojekt,Teilprojekte[[Teilprojekte]:[Kürzel]],2,FALSE)&amp;ROW(BTT[[#This Row],[Lfd Nr.
(automatisch)]])-2),"")</f>
        <v>BLQ60</v>
      </c>
      <c r="B75" s="15" t="s">
        <v>6123</v>
      </c>
      <c r="C75" s="15"/>
      <c r="D75" t="s">
        <v>3201</v>
      </c>
      <c r="E75" s="10" t="str">
        <f>IFERROR(IF(NOT(BTT[[#This Row],[Manuelle Änderung des Verantwortliches TP
(Auswahl - bei Bedarf)]]=""),BTT[[#This Row],[Manuelle Änderung des Verantwortliches TP
(Auswahl - bei Bedarf)]],VLOOKUP(BTT[[#This Row],[Hauptprozess
(Pflichtauswahl)]],Hauptprozesse[],3,FALSE)),"")</f>
        <v>BLQ</v>
      </c>
      <c r="H75" s="10" t="s">
        <v>6038</v>
      </c>
      <c r="I75" t="s">
        <v>3207</v>
      </c>
      <c r="J75" s="10" t="str">
        <f>IFERROR(VLOOKUP(BTT[[#This Row],[Verwendete Transaktion (Pflichtauswahl)]],Transaktionen[[Transaktionen]:[Langtext]],2,FALSE),"")</f>
        <v>Bestellanforderung freigeben</v>
      </c>
      <c r="O75" t="s">
        <v>6052</v>
      </c>
      <c r="T75" t="s">
        <v>6060</v>
      </c>
      <c r="V75" s="10" t="str">
        <f>IFERROR(VLOOKUP(BTT[[#This Row],[Verwendetes Formular
(Auswahl falls relevant)]],Formulare[[Formularbezeichnung]:[Formularname (technisch)]],2,FALSE),"")</f>
        <v/>
      </c>
      <c r="X75" t="s">
        <v>6052</v>
      </c>
      <c r="Y75" s="4"/>
      <c r="AB75" t="s">
        <v>6052</v>
      </c>
      <c r="AD75" t="s">
        <v>6063</v>
      </c>
      <c r="AF75" t="s">
        <v>10153</v>
      </c>
      <c r="AI75" t="s">
        <v>6051</v>
      </c>
      <c r="AK75" s="10" t="str">
        <f>IF(BTT[[#This Row],[Subprozess
(optionale Auswahl)]]="","okay",IF(VLOOKUP(BTT[[#This Row],[Subprozess
(optionale Auswahl)]],BPML[[Subprozess]:[Zugeordneter Hauptprozess]],3,FALSE)=BTT[[#This Row],[Hauptprozess
(Pflichtauswahl)]],"okay","falscher Subprozess"))</f>
        <v>okay</v>
      </c>
      <c r="AL75" t="str">
        <f>IF(aktives_Teilprojekt="Master","",IF(BTT[[#This Row],[Verantwortliches TP
(automatisch)]]=VLOOKUP(aktives_Teilprojekt,Teilprojekte[[Teilprojekte]:[Kürzel]],2,FALSE),"okay","Hauptprozess anderes TP"))</f>
        <v>okay</v>
      </c>
      <c r="AM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5" s="10" t="str">
        <f>IFERROR(IF(BTT[[#This Row],[SAP-Modul
(Pflichtauswahl)]]&lt;&gt;VLOOKUP(BTT[[#This Row],[Verwendete Transaktion (Pflichtauswahl)]],Transaktionen[[Transaktionen]:[Modul]],3,FALSE),"Modul anders","okay"),"")</f>
        <v>okay</v>
      </c>
      <c r="AP75" s="10" t="str">
        <f>IFERROR(IF(COUNTIFS(BTT[Verwendete Transaktion (Pflichtauswahl)],BTT[[#This Row],[Verwendete Transaktion (Pflichtauswahl)]],BTT[SAP-Modul
(Pflichtauswahl)],"&lt;&gt;"&amp;BTT[[#This Row],[SAP-Modul
(Pflichtauswahl)]])&gt;0,"Modul anders","okay"),"")</f>
        <v>okay</v>
      </c>
      <c r="AQ75" s="10" t="str">
        <f>IFERROR(IF(COUNTIFS(BTT[Verwendete Transaktion (Pflichtauswahl)],BTT[[#This Row],[Verwendete Transaktion (Pflichtauswahl)]],BTT[Verantwortliches TP
(automatisch)],"&lt;&gt;"&amp;BTT[[#This Row],[Verantwortliches TP
(automatisch)]])&gt;0,"Transaktion mehrfach","okay"),"")</f>
        <v>okay</v>
      </c>
      <c r="AR75" s="10" t="str">
        <f>IFERROR(IF(COUNTIFS(BTT[Verwendete Transaktion (Pflichtauswahl)],BTT[[#This Row],[Verwendete Transaktion (Pflichtauswahl)]],BTT[Verantwortliches TP
(automatisch)],"&lt;&gt;"&amp;VLOOKUP(aktives_Teilprojekt,Teilprojekte[[Teilprojekte]:[Kürzel]],2,FALSE))&gt;0,"Transaktion mehrfach","okay"),"")</f>
        <v>okay</v>
      </c>
      <c r="AS75" s="10" t="s">
        <v>9695</v>
      </c>
      <c r="AT75" s="10"/>
    </row>
    <row r="76" spans="1:46" x14ac:dyDescent="0.25">
      <c r="A76" s="14" t="str">
        <f>IFERROR(IF(BTT[[#This Row],[Lfd Nr. 
(aus konsolidierter Datei)]]&lt;&gt;"",BTT[[#This Row],[Lfd Nr. 
(aus konsolidierter Datei)]],VLOOKUP(aktives_Teilprojekt,Teilprojekte[[Teilprojekte]:[Kürzel]],2,FALSE)&amp;ROW(BTT[[#This Row],[Lfd Nr.
(automatisch)]])-2),"")</f>
        <v>BLQ61</v>
      </c>
      <c r="B76" s="15" t="s">
        <v>6123</v>
      </c>
      <c r="C76" s="15"/>
      <c r="D76" t="s">
        <v>3201</v>
      </c>
      <c r="E76" s="10" t="str">
        <f>IFERROR(IF(NOT(BTT[[#This Row],[Manuelle Änderung des Verantwortliches TP
(Auswahl - bei Bedarf)]]=""),BTT[[#This Row],[Manuelle Änderung des Verantwortliches TP
(Auswahl - bei Bedarf)]],VLOOKUP(BTT[[#This Row],[Hauptprozess
(Pflichtauswahl)]],Hauptprozesse[],3,FALSE)),"")</f>
        <v>BLQ</v>
      </c>
      <c r="H76" s="10" t="s">
        <v>6038</v>
      </c>
      <c r="I76" t="s">
        <v>3209</v>
      </c>
      <c r="J76" s="10" t="str">
        <f>IFERROR(VLOOKUP(BTT[[#This Row],[Verwendete Transaktion (Pflichtauswahl)]],Transaktionen[[Transaktionen]:[Langtext]],2,FALSE),"")</f>
        <v>Bestellanforderung freigeben</v>
      </c>
      <c r="O76" t="s">
        <v>6052</v>
      </c>
      <c r="T76" t="s">
        <v>6060</v>
      </c>
      <c r="V76" s="10" t="str">
        <f>IFERROR(VLOOKUP(BTT[[#This Row],[Verwendetes Formular
(Auswahl falls relevant)]],Formulare[[Formularbezeichnung]:[Formularname (technisch)]],2,FALSE),"")</f>
        <v/>
      </c>
      <c r="X76" t="s">
        <v>6052</v>
      </c>
      <c r="Y76" s="4"/>
      <c r="AB76" t="s">
        <v>6052</v>
      </c>
      <c r="AD76" t="s">
        <v>6063</v>
      </c>
      <c r="AF76" t="s">
        <v>10153</v>
      </c>
      <c r="AI76" t="s">
        <v>6051</v>
      </c>
      <c r="AK76" s="10" t="str">
        <f>IF(BTT[[#This Row],[Subprozess
(optionale Auswahl)]]="","okay",IF(VLOOKUP(BTT[[#This Row],[Subprozess
(optionale Auswahl)]],BPML[[Subprozess]:[Zugeordneter Hauptprozess]],3,FALSE)=BTT[[#This Row],[Hauptprozess
(Pflichtauswahl)]],"okay","falscher Subprozess"))</f>
        <v>okay</v>
      </c>
      <c r="AL76" t="str">
        <f>IF(aktives_Teilprojekt="Master","",IF(BTT[[#This Row],[Verantwortliches TP
(automatisch)]]=VLOOKUP(aktives_Teilprojekt,Teilprojekte[[Teilprojekte]:[Kürzel]],2,FALSE),"okay","Hauptprozess anderes TP"))</f>
        <v>okay</v>
      </c>
      <c r="AM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6" s="10" t="str">
        <f>IFERROR(IF(BTT[[#This Row],[SAP-Modul
(Pflichtauswahl)]]&lt;&gt;VLOOKUP(BTT[[#This Row],[Verwendete Transaktion (Pflichtauswahl)]],Transaktionen[[Transaktionen]:[Modul]],3,FALSE),"Modul anders","okay"),"")</f>
        <v>okay</v>
      </c>
      <c r="AP76" s="10" t="str">
        <f>IFERROR(IF(COUNTIFS(BTT[Verwendete Transaktion (Pflichtauswahl)],BTT[[#This Row],[Verwendete Transaktion (Pflichtauswahl)]],BTT[SAP-Modul
(Pflichtauswahl)],"&lt;&gt;"&amp;BTT[[#This Row],[SAP-Modul
(Pflichtauswahl)]])&gt;0,"Modul anders","okay"),"")</f>
        <v>okay</v>
      </c>
      <c r="AQ76" s="10" t="str">
        <f>IFERROR(IF(COUNTIFS(BTT[Verwendete Transaktion (Pflichtauswahl)],BTT[[#This Row],[Verwendete Transaktion (Pflichtauswahl)]],BTT[Verantwortliches TP
(automatisch)],"&lt;&gt;"&amp;BTT[[#This Row],[Verantwortliches TP
(automatisch)]])&gt;0,"Transaktion mehrfach","okay"),"")</f>
        <v>okay</v>
      </c>
      <c r="AR76" s="10" t="str">
        <f>IFERROR(IF(COUNTIFS(BTT[Verwendete Transaktion (Pflichtauswahl)],BTT[[#This Row],[Verwendete Transaktion (Pflichtauswahl)]],BTT[Verantwortliches TP
(automatisch)],"&lt;&gt;"&amp;VLOOKUP(aktives_Teilprojekt,Teilprojekte[[Teilprojekte]:[Kürzel]],2,FALSE))&gt;0,"Transaktion mehrfach","okay"),"")</f>
        <v>okay</v>
      </c>
      <c r="AS76" s="10" t="s">
        <v>9696</v>
      </c>
      <c r="AT76" s="10"/>
    </row>
    <row r="77" spans="1:46" x14ac:dyDescent="0.25">
      <c r="A77" s="14" t="str">
        <f>IFERROR(IF(BTT[[#This Row],[Lfd Nr. 
(aus konsolidierter Datei)]]&lt;&gt;"",BTT[[#This Row],[Lfd Nr. 
(aus konsolidierter Datei)]],VLOOKUP(aktives_Teilprojekt,Teilprojekte[[Teilprojekte]:[Kürzel]],2,FALSE)&amp;ROW(BTT[[#This Row],[Lfd Nr.
(automatisch)]])-2),"")</f>
        <v>BLQ62</v>
      </c>
      <c r="B77" s="15" t="s">
        <v>6123</v>
      </c>
      <c r="C77" s="15"/>
      <c r="D77" t="s">
        <v>3201</v>
      </c>
      <c r="E77" s="10" t="str">
        <f>IFERROR(IF(NOT(BTT[[#This Row],[Manuelle Änderung des Verantwortliches TP
(Auswahl - bei Bedarf)]]=""),BTT[[#This Row],[Manuelle Änderung des Verantwortliches TP
(Auswahl - bei Bedarf)]],VLOOKUP(BTT[[#This Row],[Hauptprozess
(Pflichtauswahl)]],Hauptprozesse[],3,FALSE)),"")</f>
        <v>BLQ</v>
      </c>
      <c r="H77" s="10" t="s">
        <v>6038</v>
      </c>
      <c r="I77" t="s">
        <v>3210</v>
      </c>
      <c r="J77" s="10" t="str">
        <f>IFERROR(VLOOKUP(BTT[[#This Row],[Verwendete Transaktion (Pflichtauswahl)]],Transaktionen[[Transaktionen]:[Langtext]],2,FALSE),"")</f>
        <v>Sammelfreigabe Bestellanforderungen</v>
      </c>
      <c r="O77" t="s">
        <v>6052</v>
      </c>
      <c r="T77" t="s">
        <v>6060</v>
      </c>
      <c r="V77" s="10" t="str">
        <f>IFERROR(VLOOKUP(BTT[[#This Row],[Verwendetes Formular
(Auswahl falls relevant)]],Formulare[[Formularbezeichnung]:[Formularname (technisch)]],2,FALSE),"")</f>
        <v/>
      </c>
      <c r="X77" t="s">
        <v>6052</v>
      </c>
      <c r="Y77" s="4"/>
      <c r="AB77" t="s">
        <v>6052</v>
      </c>
      <c r="AD77" t="s">
        <v>6063</v>
      </c>
      <c r="AF77" t="s">
        <v>10153</v>
      </c>
      <c r="AI77" t="s">
        <v>6051</v>
      </c>
      <c r="AK77" s="10" t="str">
        <f>IF(BTT[[#This Row],[Subprozess
(optionale Auswahl)]]="","okay",IF(VLOOKUP(BTT[[#This Row],[Subprozess
(optionale Auswahl)]],BPML[[Subprozess]:[Zugeordneter Hauptprozess]],3,FALSE)=BTT[[#This Row],[Hauptprozess
(Pflichtauswahl)]],"okay","falscher Subprozess"))</f>
        <v>okay</v>
      </c>
      <c r="AL77" t="str">
        <f>IF(aktives_Teilprojekt="Master","",IF(BTT[[#This Row],[Verantwortliches TP
(automatisch)]]=VLOOKUP(aktives_Teilprojekt,Teilprojekte[[Teilprojekte]:[Kürzel]],2,FALSE),"okay","Hauptprozess anderes TP"))</f>
        <v>okay</v>
      </c>
      <c r="AM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7" s="10" t="str">
        <f>IFERROR(IF(BTT[[#This Row],[SAP-Modul
(Pflichtauswahl)]]&lt;&gt;VLOOKUP(BTT[[#This Row],[Verwendete Transaktion (Pflichtauswahl)]],Transaktionen[[Transaktionen]:[Modul]],3,FALSE),"Modul anders","okay"),"")</f>
        <v>okay</v>
      </c>
      <c r="AP77" s="10" t="str">
        <f>IFERROR(IF(COUNTIFS(BTT[Verwendete Transaktion (Pflichtauswahl)],BTT[[#This Row],[Verwendete Transaktion (Pflichtauswahl)]],BTT[SAP-Modul
(Pflichtauswahl)],"&lt;&gt;"&amp;BTT[[#This Row],[SAP-Modul
(Pflichtauswahl)]])&gt;0,"Modul anders","okay"),"")</f>
        <v>okay</v>
      </c>
      <c r="AQ77" s="10" t="str">
        <f>IFERROR(IF(COUNTIFS(BTT[Verwendete Transaktion (Pflichtauswahl)],BTT[[#This Row],[Verwendete Transaktion (Pflichtauswahl)]],BTT[Verantwortliches TP
(automatisch)],"&lt;&gt;"&amp;BTT[[#This Row],[Verantwortliches TP
(automatisch)]])&gt;0,"Transaktion mehrfach","okay"),"")</f>
        <v>okay</v>
      </c>
      <c r="AR77" s="10" t="str">
        <f>IFERROR(IF(COUNTIFS(BTT[Verwendete Transaktion (Pflichtauswahl)],BTT[[#This Row],[Verwendete Transaktion (Pflichtauswahl)]],BTT[Verantwortliches TP
(automatisch)],"&lt;&gt;"&amp;VLOOKUP(aktives_Teilprojekt,Teilprojekte[[Teilprojekte]:[Kürzel]],2,FALSE))&gt;0,"Transaktion mehrfach","okay"),"")</f>
        <v>okay</v>
      </c>
      <c r="AS77" s="10" t="s">
        <v>9697</v>
      </c>
      <c r="AT77" s="10"/>
    </row>
    <row r="78" spans="1:46" x14ac:dyDescent="0.25">
      <c r="A78" s="14" t="str">
        <f>IFERROR(IF(BTT[[#This Row],[Lfd Nr. 
(aus konsolidierter Datei)]]&lt;&gt;"",BTT[[#This Row],[Lfd Nr. 
(aus konsolidierter Datei)]],VLOOKUP(aktives_Teilprojekt,Teilprojekte[[Teilprojekte]:[Kürzel]],2,FALSE)&amp;ROW(BTT[[#This Row],[Lfd Nr.
(automatisch)]])-2),"")</f>
        <v>BLQ63</v>
      </c>
      <c r="B78" s="15" t="s">
        <v>6123</v>
      </c>
      <c r="C78" s="15"/>
      <c r="D78" t="s">
        <v>3201</v>
      </c>
      <c r="E78" s="10" t="str">
        <f>IFERROR(IF(NOT(BTT[[#This Row],[Manuelle Änderung des Verantwortliches TP
(Auswahl - bei Bedarf)]]=""),BTT[[#This Row],[Manuelle Änderung des Verantwortliches TP
(Auswahl - bei Bedarf)]],VLOOKUP(BTT[[#This Row],[Hauptprozess
(Pflichtauswahl)]],Hauptprozesse[],3,FALSE)),"")</f>
        <v>BLQ</v>
      </c>
      <c r="H78" s="10" t="s">
        <v>6038</v>
      </c>
      <c r="I78" t="s">
        <v>3212</v>
      </c>
      <c r="J78" s="10" t="str">
        <f>IFERROR(VLOOKUP(BTT[[#This Row],[Verwendete Transaktion (Pflichtauswahl)]],Transaktionen[[Transaktionen]:[Langtext]],2,FALSE),"")</f>
        <v>Bezugsquelle zu Bestellanf. zuordnen</v>
      </c>
      <c r="O78" t="s">
        <v>6052</v>
      </c>
      <c r="T78" t="s">
        <v>6060</v>
      </c>
      <c r="V78" s="10" t="str">
        <f>IFERROR(VLOOKUP(BTT[[#This Row],[Verwendetes Formular
(Auswahl falls relevant)]],Formulare[[Formularbezeichnung]:[Formularname (technisch)]],2,FALSE),"")</f>
        <v/>
      </c>
      <c r="X78" t="s">
        <v>6052</v>
      </c>
      <c r="Y78" s="4"/>
      <c r="AB78" t="s">
        <v>6052</v>
      </c>
      <c r="AD78" t="s">
        <v>6063</v>
      </c>
      <c r="AF78" t="s">
        <v>10153</v>
      </c>
      <c r="AI78" t="s">
        <v>6051</v>
      </c>
      <c r="AK78" s="10" t="str">
        <f>IF(BTT[[#This Row],[Subprozess
(optionale Auswahl)]]="","okay",IF(VLOOKUP(BTT[[#This Row],[Subprozess
(optionale Auswahl)]],BPML[[Subprozess]:[Zugeordneter Hauptprozess]],3,FALSE)=BTT[[#This Row],[Hauptprozess
(Pflichtauswahl)]],"okay","falscher Subprozess"))</f>
        <v>okay</v>
      </c>
      <c r="AL78" t="str">
        <f>IF(aktives_Teilprojekt="Master","",IF(BTT[[#This Row],[Verantwortliches TP
(automatisch)]]=VLOOKUP(aktives_Teilprojekt,Teilprojekte[[Teilprojekte]:[Kürzel]],2,FALSE),"okay","Hauptprozess anderes TP"))</f>
        <v>okay</v>
      </c>
      <c r="AM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8" s="10" t="str">
        <f>IFERROR(IF(BTT[[#This Row],[SAP-Modul
(Pflichtauswahl)]]&lt;&gt;VLOOKUP(BTT[[#This Row],[Verwendete Transaktion (Pflichtauswahl)]],Transaktionen[[Transaktionen]:[Modul]],3,FALSE),"Modul anders","okay"),"")</f>
        <v>okay</v>
      </c>
      <c r="AP78" s="10" t="str">
        <f>IFERROR(IF(COUNTIFS(BTT[Verwendete Transaktion (Pflichtauswahl)],BTT[[#This Row],[Verwendete Transaktion (Pflichtauswahl)]],BTT[SAP-Modul
(Pflichtauswahl)],"&lt;&gt;"&amp;BTT[[#This Row],[SAP-Modul
(Pflichtauswahl)]])&gt;0,"Modul anders","okay"),"")</f>
        <v>okay</v>
      </c>
      <c r="AQ78" s="10" t="str">
        <f>IFERROR(IF(COUNTIFS(BTT[Verwendete Transaktion (Pflichtauswahl)],BTT[[#This Row],[Verwendete Transaktion (Pflichtauswahl)]],BTT[Verantwortliches TP
(automatisch)],"&lt;&gt;"&amp;BTT[[#This Row],[Verantwortliches TP
(automatisch)]])&gt;0,"Transaktion mehrfach","okay"),"")</f>
        <v>okay</v>
      </c>
      <c r="AR78" s="10" t="str">
        <f>IFERROR(IF(COUNTIFS(BTT[Verwendete Transaktion (Pflichtauswahl)],BTT[[#This Row],[Verwendete Transaktion (Pflichtauswahl)]],BTT[Verantwortliches TP
(automatisch)],"&lt;&gt;"&amp;VLOOKUP(aktives_Teilprojekt,Teilprojekte[[Teilprojekte]:[Kürzel]],2,FALSE))&gt;0,"Transaktion mehrfach","okay"),"")</f>
        <v>okay</v>
      </c>
      <c r="AS78" s="10" t="s">
        <v>9698</v>
      </c>
      <c r="AT78" s="10"/>
    </row>
    <row r="79" spans="1:46" x14ac:dyDescent="0.25">
      <c r="A79" s="14" t="str">
        <f>IFERROR(IF(BTT[[#This Row],[Lfd Nr. 
(aus konsolidierter Datei)]]&lt;&gt;"",BTT[[#This Row],[Lfd Nr. 
(aus konsolidierter Datei)]],VLOOKUP(aktives_Teilprojekt,Teilprojekte[[Teilprojekte]:[Kürzel]],2,FALSE)&amp;ROW(BTT[[#This Row],[Lfd Nr.
(automatisch)]])-2),"")</f>
        <v>BLQ64</v>
      </c>
      <c r="B79" s="15" t="s">
        <v>6123</v>
      </c>
      <c r="C79" s="15"/>
      <c r="D79" t="s">
        <v>3201</v>
      </c>
      <c r="E79" s="10" t="str">
        <f>IFERROR(IF(NOT(BTT[[#This Row],[Manuelle Änderung des Verantwortliches TP
(Auswahl - bei Bedarf)]]=""),BTT[[#This Row],[Manuelle Änderung des Verantwortliches TP
(Auswahl - bei Bedarf)]],VLOOKUP(BTT[[#This Row],[Hauptprozess
(Pflichtauswahl)]],Hauptprozesse[],3,FALSE)),"")</f>
        <v>BLQ</v>
      </c>
      <c r="H79" s="10" t="s">
        <v>6038</v>
      </c>
      <c r="I79" t="s">
        <v>3214</v>
      </c>
      <c r="J79" s="10" t="str">
        <f>IFERROR(VLOOKUP(BTT[[#This Row],[Verwendete Transaktion (Pflichtauswahl)]],Transaktionen[[Transaktionen]:[Langtext]],2,FALSE),"")</f>
        <v>Bestellanf. zuordnen und bearbeiten</v>
      </c>
      <c r="O79" t="s">
        <v>6052</v>
      </c>
      <c r="T79" t="s">
        <v>6060</v>
      </c>
      <c r="V79" s="10" t="str">
        <f>IFERROR(VLOOKUP(BTT[[#This Row],[Verwendetes Formular
(Auswahl falls relevant)]],Formulare[[Formularbezeichnung]:[Formularname (technisch)]],2,FALSE),"")</f>
        <v/>
      </c>
      <c r="X79" t="s">
        <v>6052</v>
      </c>
      <c r="Y79" s="4"/>
      <c r="AB79" t="s">
        <v>6052</v>
      </c>
      <c r="AD79" t="s">
        <v>6063</v>
      </c>
      <c r="AF79" t="s">
        <v>10153</v>
      </c>
      <c r="AI79" t="s">
        <v>6051</v>
      </c>
      <c r="AK79" s="10" t="str">
        <f>IF(BTT[[#This Row],[Subprozess
(optionale Auswahl)]]="","okay",IF(VLOOKUP(BTT[[#This Row],[Subprozess
(optionale Auswahl)]],BPML[[Subprozess]:[Zugeordneter Hauptprozess]],3,FALSE)=BTT[[#This Row],[Hauptprozess
(Pflichtauswahl)]],"okay","falscher Subprozess"))</f>
        <v>okay</v>
      </c>
      <c r="AL79" t="str">
        <f>IF(aktives_Teilprojekt="Master","",IF(BTT[[#This Row],[Verantwortliches TP
(automatisch)]]=VLOOKUP(aktives_Teilprojekt,Teilprojekte[[Teilprojekte]:[Kürzel]],2,FALSE),"okay","Hauptprozess anderes TP"))</f>
        <v>okay</v>
      </c>
      <c r="AM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79" s="10" t="str">
        <f>IFERROR(IF(BTT[[#This Row],[SAP-Modul
(Pflichtauswahl)]]&lt;&gt;VLOOKUP(BTT[[#This Row],[Verwendete Transaktion (Pflichtauswahl)]],Transaktionen[[Transaktionen]:[Modul]],3,FALSE),"Modul anders","okay"),"")</f>
        <v>okay</v>
      </c>
      <c r="AP79" s="10" t="str">
        <f>IFERROR(IF(COUNTIFS(BTT[Verwendete Transaktion (Pflichtauswahl)],BTT[[#This Row],[Verwendete Transaktion (Pflichtauswahl)]],BTT[SAP-Modul
(Pflichtauswahl)],"&lt;&gt;"&amp;BTT[[#This Row],[SAP-Modul
(Pflichtauswahl)]])&gt;0,"Modul anders","okay"),"")</f>
        <v>okay</v>
      </c>
      <c r="AQ79" s="10" t="str">
        <f>IFERROR(IF(COUNTIFS(BTT[Verwendete Transaktion (Pflichtauswahl)],BTT[[#This Row],[Verwendete Transaktion (Pflichtauswahl)]],BTT[Verantwortliches TP
(automatisch)],"&lt;&gt;"&amp;BTT[[#This Row],[Verantwortliches TP
(automatisch)]])&gt;0,"Transaktion mehrfach","okay"),"")</f>
        <v>okay</v>
      </c>
      <c r="AR79" s="10" t="str">
        <f>IFERROR(IF(COUNTIFS(BTT[Verwendete Transaktion (Pflichtauswahl)],BTT[[#This Row],[Verwendete Transaktion (Pflichtauswahl)]],BTT[Verantwortliches TP
(automatisch)],"&lt;&gt;"&amp;VLOOKUP(aktives_Teilprojekt,Teilprojekte[[Teilprojekte]:[Kürzel]],2,FALSE))&gt;0,"Transaktion mehrfach","okay"),"")</f>
        <v>okay</v>
      </c>
      <c r="AS79" s="10" t="s">
        <v>9699</v>
      </c>
      <c r="AT79" s="10"/>
    </row>
    <row r="80" spans="1:46" x14ac:dyDescent="0.25">
      <c r="A80" s="14" t="str">
        <f>IFERROR(IF(BTT[[#This Row],[Lfd Nr. 
(aus konsolidierter Datei)]]&lt;&gt;"",BTT[[#This Row],[Lfd Nr. 
(aus konsolidierter Datei)]],VLOOKUP(aktives_Teilprojekt,Teilprojekte[[Teilprojekte]:[Kürzel]],2,FALSE)&amp;ROW(BTT[[#This Row],[Lfd Nr.
(automatisch)]])-2),"")</f>
        <v>BLQ65</v>
      </c>
      <c r="B80" s="15" t="s">
        <v>6123</v>
      </c>
      <c r="C80" s="15"/>
      <c r="D80" t="s">
        <v>9701</v>
      </c>
      <c r="E80" s="10" t="str">
        <f>IFERROR(IF(NOT(BTT[[#This Row],[Manuelle Änderung des Verantwortliches TP
(Auswahl - bei Bedarf)]]=""),BTT[[#This Row],[Manuelle Änderung des Verantwortliches TP
(Auswahl - bei Bedarf)]],VLOOKUP(BTT[[#This Row],[Hauptprozess
(Pflichtauswahl)]],Hauptprozesse[],3,FALSE)),"")</f>
        <v>BLQ</v>
      </c>
      <c r="H80" s="10" t="s">
        <v>6038</v>
      </c>
      <c r="I80" t="s">
        <v>3216</v>
      </c>
      <c r="J80" s="10" t="str">
        <f>IFERROR(VLOOKUP(BTT[[#This Row],[Verwendete Transaktion (Pflichtauswahl)]],Transaktionen[[Transaktionen]:[Langtext]],2,FALSE),"")</f>
        <v>Zugeordnete Bestellanf. bestellen</v>
      </c>
      <c r="O80" t="s">
        <v>6052</v>
      </c>
      <c r="T80" t="s">
        <v>6060</v>
      </c>
      <c r="V80" s="10" t="str">
        <f>IFERROR(VLOOKUP(BTT[[#This Row],[Verwendetes Formular
(Auswahl falls relevant)]],Formulare[[Formularbezeichnung]:[Formularname (technisch)]],2,FALSE),"")</f>
        <v/>
      </c>
      <c r="X80" t="s">
        <v>6052</v>
      </c>
      <c r="Y80" s="4"/>
      <c r="AB80" t="s">
        <v>6052</v>
      </c>
      <c r="AD80" t="s">
        <v>6063</v>
      </c>
      <c r="AF80" t="s">
        <v>10153</v>
      </c>
      <c r="AI80" t="s">
        <v>6051</v>
      </c>
      <c r="AK80" s="10" t="str">
        <f>IF(BTT[[#This Row],[Subprozess
(optionale Auswahl)]]="","okay",IF(VLOOKUP(BTT[[#This Row],[Subprozess
(optionale Auswahl)]],BPML[[Subprozess]:[Zugeordneter Hauptprozess]],3,FALSE)=BTT[[#This Row],[Hauptprozess
(Pflichtauswahl)]],"okay","falscher Subprozess"))</f>
        <v>okay</v>
      </c>
      <c r="AL80" t="str">
        <f>IF(aktives_Teilprojekt="Master","",IF(BTT[[#This Row],[Verantwortliches TP
(automatisch)]]=VLOOKUP(aktives_Teilprojekt,Teilprojekte[[Teilprojekte]:[Kürzel]],2,FALSE),"okay","Hauptprozess anderes TP"))</f>
        <v>okay</v>
      </c>
      <c r="AM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0" s="10" t="str">
        <f>IFERROR(IF(BTT[[#This Row],[SAP-Modul
(Pflichtauswahl)]]&lt;&gt;VLOOKUP(BTT[[#This Row],[Verwendete Transaktion (Pflichtauswahl)]],Transaktionen[[Transaktionen]:[Modul]],3,FALSE),"Modul anders","okay"),"")</f>
        <v>okay</v>
      </c>
      <c r="AP80" s="10" t="str">
        <f>IFERROR(IF(COUNTIFS(BTT[Verwendete Transaktion (Pflichtauswahl)],BTT[[#This Row],[Verwendete Transaktion (Pflichtauswahl)]],BTT[SAP-Modul
(Pflichtauswahl)],"&lt;&gt;"&amp;BTT[[#This Row],[SAP-Modul
(Pflichtauswahl)]])&gt;0,"Modul anders","okay"),"")</f>
        <v>okay</v>
      </c>
      <c r="AQ80" s="10" t="str">
        <f>IFERROR(IF(COUNTIFS(BTT[Verwendete Transaktion (Pflichtauswahl)],BTT[[#This Row],[Verwendete Transaktion (Pflichtauswahl)]],BTT[Verantwortliches TP
(automatisch)],"&lt;&gt;"&amp;BTT[[#This Row],[Verantwortliches TP
(automatisch)]])&gt;0,"Transaktion mehrfach","okay"),"")</f>
        <v>okay</v>
      </c>
      <c r="AR80" s="10" t="str">
        <f>IFERROR(IF(COUNTIFS(BTT[Verwendete Transaktion (Pflichtauswahl)],BTT[[#This Row],[Verwendete Transaktion (Pflichtauswahl)]],BTT[Verantwortliches TP
(automatisch)],"&lt;&gt;"&amp;VLOOKUP(aktives_Teilprojekt,Teilprojekte[[Teilprojekte]:[Kürzel]],2,FALSE))&gt;0,"Transaktion mehrfach","okay"),"")</f>
        <v>okay</v>
      </c>
      <c r="AS80" s="10" t="s">
        <v>9700</v>
      </c>
      <c r="AT80" s="10"/>
    </row>
    <row r="81" spans="1:46" x14ac:dyDescent="0.25">
      <c r="A81" s="14" t="str">
        <f>IFERROR(IF(BTT[[#This Row],[Lfd Nr. 
(aus konsolidierter Datei)]]&lt;&gt;"",BTT[[#This Row],[Lfd Nr. 
(aus konsolidierter Datei)]],VLOOKUP(aktives_Teilprojekt,Teilprojekte[[Teilprojekte]:[Kürzel]],2,FALSE)&amp;ROW(BTT[[#This Row],[Lfd Nr.
(automatisch)]])-2),"")</f>
        <v>BLQ66</v>
      </c>
      <c r="B81" s="15" t="s">
        <v>6123</v>
      </c>
      <c r="C81" s="15"/>
      <c r="D81" t="s">
        <v>9701</v>
      </c>
      <c r="E81" s="10" t="str">
        <f>IFERROR(IF(NOT(BTT[[#This Row],[Manuelle Änderung des Verantwortliches TP
(Auswahl - bei Bedarf)]]=""),BTT[[#This Row],[Manuelle Änderung des Verantwortliches TP
(Auswahl - bei Bedarf)]],VLOOKUP(BTT[[#This Row],[Hauptprozess
(Pflichtauswahl)]],Hauptprozesse[],3,FALSE)),"")</f>
        <v>BLQ</v>
      </c>
      <c r="H81" s="10" t="s">
        <v>6038</v>
      </c>
      <c r="I81" t="s">
        <v>3218</v>
      </c>
      <c r="J81" s="10" t="str">
        <f>IFERROR(VLOOKUP(BTT[[#This Row],[Verwendete Transaktion (Pflichtauswahl)]],Transaktionen[[Transaktionen]:[Langtext]],2,FALSE),"")</f>
        <v>Automatische Bestellerzeugung</v>
      </c>
      <c r="O81" t="s">
        <v>6052</v>
      </c>
      <c r="T81" t="s">
        <v>6060</v>
      </c>
      <c r="V81" s="10" t="str">
        <f>IFERROR(VLOOKUP(BTT[[#This Row],[Verwendetes Formular
(Auswahl falls relevant)]],Formulare[[Formularbezeichnung]:[Formularname (technisch)]],2,FALSE),"")</f>
        <v/>
      </c>
      <c r="X81" t="s">
        <v>6052</v>
      </c>
      <c r="Y81" s="4"/>
      <c r="AB81" t="s">
        <v>6052</v>
      </c>
      <c r="AD81" t="s">
        <v>6063</v>
      </c>
      <c r="AF81" t="s">
        <v>10153</v>
      </c>
      <c r="AI81" t="s">
        <v>6051</v>
      </c>
      <c r="AK81" s="10" t="str">
        <f>IF(BTT[[#This Row],[Subprozess
(optionale Auswahl)]]="","okay",IF(VLOOKUP(BTT[[#This Row],[Subprozess
(optionale Auswahl)]],BPML[[Subprozess]:[Zugeordneter Hauptprozess]],3,FALSE)=BTT[[#This Row],[Hauptprozess
(Pflichtauswahl)]],"okay","falscher Subprozess"))</f>
        <v>okay</v>
      </c>
      <c r="AL81" t="str">
        <f>IF(aktives_Teilprojekt="Master","",IF(BTT[[#This Row],[Verantwortliches TP
(automatisch)]]=VLOOKUP(aktives_Teilprojekt,Teilprojekte[[Teilprojekte]:[Kürzel]],2,FALSE),"okay","Hauptprozess anderes TP"))</f>
        <v>okay</v>
      </c>
      <c r="AM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1" s="10" t="str">
        <f>IFERROR(IF(BTT[[#This Row],[SAP-Modul
(Pflichtauswahl)]]&lt;&gt;VLOOKUP(BTT[[#This Row],[Verwendete Transaktion (Pflichtauswahl)]],Transaktionen[[Transaktionen]:[Modul]],3,FALSE),"Modul anders","okay"),"")</f>
        <v>okay</v>
      </c>
      <c r="AP81" s="10" t="str">
        <f>IFERROR(IF(COUNTIFS(BTT[Verwendete Transaktion (Pflichtauswahl)],BTT[[#This Row],[Verwendete Transaktion (Pflichtauswahl)]],BTT[SAP-Modul
(Pflichtauswahl)],"&lt;&gt;"&amp;BTT[[#This Row],[SAP-Modul
(Pflichtauswahl)]])&gt;0,"Modul anders","okay"),"")</f>
        <v>okay</v>
      </c>
      <c r="AQ81" s="10" t="str">
        <f>IFERROR(IF(COUNTIFS(BTT[Verwendete Transaktion (Pflichtauswahl)],BTT[[#This Row],[Verwendete Transaktion (Pflichtauswahl)]],BTT[Verantwortliches TP
(automatisch)],"&lt;&gt;"&amp;BTT[[#This Row],[Verantwortliches TP
(automatisch)]])&gt;0,"Transaktion mehrfach","okay"),"")</f>
        <v>okay</v>
      </c>
      <c r="AR81" s="10" t="str">
        <f>IFERROR(IF(COUNTIFS(BTT[Verwendete Transaktion (Pflichtauswahl)],BTT[[#This Row],[Verwendete Transaktion (Pflichtauswahl)]],BTT[Verantwortliches TP
(automatisch)],"&lt;&gt;"&amp;VLOOKUP(aktives_Teilprojekt,Teilprojekte[[Teilprojekte]:[Kürzel]],2,FALSE))&gt;0,"Transaktion mehrfach","okay"),"")</f>
        <v>okay</v>
      </c>
      <c r="AS81" s="10" t="s">
        <v>9702</v>
      </c>
      <c r="AT81" s="10"/>
    </row>
    <row r="82" spans="1:46" x14ac:dyDescent="0.25">
      <c r="A82" s="14" t="str">
        <f>IFERROR(IF(BTT[[#This Row],[Lfd Nr. 
(aus konsolidierter Datei)]]&lt;&gt;"",BTT[[#This Row],[Lfd Nr. 
(aus konsolidierter Datei)]],VLOOKUP(aktives_Teilprojekt,Teilprojekte[[Teilprojekte]:[Kürzel]],2,FALSE)&amp;ROW(BTT[[#This Row],[Lfd Nr.
(automatisch)]])-2),"")</f>
        <v>BLQ67</v>
      </c>
      <c r="B82" s="15" t="s">
        <v>6123</v>
      </c>
      <c r="C82" s="15"/>
      <c r="D82" t="s">
        <v>9701</v>
      </c>
      <c r="E82" s="10" t="str">
        <f>IFERROR(IF(NOT(BTT[[#This Row],[Manuelle Änderung des Verantwortliches TP
(Auswahl - bei Bedarf)]]=""),BTT[[#This Row],[Manuelle Änderung des Verantwortliches TP
(Auswahl - bei Bedarf)]],VLOOKUP(BTT[[#This Row],[Hauptprozess
(Pflichtauswahl)]],Hauptprozesse[],3,FALSE)),"")</f>
        <v>BLQ</v>
      </c>
      <c r="H82" s="10" t="s">
        <v>6038</v>
      </c>
      <c r="I82" t="s">
        <v>3220</v>
      </c>
      <c r="J82" s="10" t="str">
        <f>IFERROR(VLOOKUP(BTT[[#This Row],[Verwendete Transaktion (Pflichtauswahl)]],Transaktionen[[Transaktionen]:[Langtext]],2,FALSE),"")</f>
        <v>Automatische Bestellerzeugung</v>
      </c>
      <c r="O82" t="s">
        <v>6052</v>
      </c>
      <c r="T82" t="s">
        <v>6060</v>
      </c>
      <c r="V82" s="10" t="str">
        <f>IFERROR(VLOOKUP(BTT[[#This Row],[Verwendetes Formular
(Auswahl falls relevant)]],Formulare[[Formularbezeichnung]:[Formularname (technisch)]],2,FALSE),"")</f>
        <v/>
      </c>
      <c r="X82" t="s">
        <v>6052</v>
      </c>
      <c r="Y82" s="4"/>
      <c r="AB82" t="s">
        <v>6052</v>
      </c>
      <c r="AD82" t="s">
        <v>6063</v>
      </c>
      <c r="AF82" t="s">
        <v>10153</v>
      </c>
      <c r="AI82" t="s">
        <v>6051</v>
      </c>
      <c r="AK82" s="10" t="str">
        <f>IF(BTT[[#This Row],[Subprozess
(optionale Auswahl)]]="","okay",IF(VLOOKUP(BTT[[#This Row],[Subprozess
(optionale Auswahl)]],BPML[[Subprozess]:[Zugeordneter Hauptprozess]],3,FALSE)=BTT[[#This Row],[Hauptprozess
(Pflichtauswahl)]],"okay","falscher Subprozess"))</f>
        <v>okay</v>
      </c>
      <c r="AL82" t="str">
        <f>IF(aktives_Teilprojekt="Master","",IF(BTT[[#This Row],[Verantwortliches TP
(automatisch)]]=VLOOKUP(aktives_Teilprojekt,Teilprojekte[[Teilprojekte]:[Kürzel]],2,FALSE),"okay","Hauptprozess anderes TP"))</f>
        <v>okay</v>
      </c>
      <c r="AM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2" s="10" t="str">
        <f>IFERROR(IF(BTT[[#This Row],[SAP-Modul
(Pflichtauswahl)]]&lt;&gt;VLOOKUP(BTT[[#This Row],[Verwendete Transaktion (Pflichtauswahl)]],Transaktionen[[Transaktionen]:[Modul]],3,FALSE),"Modul anders","okay"),"")</f>
        <v>okay</v>
      </c>
      <c r="AP82" s="10" t="str">
        <f>IFERROR(IF(COUNTIFS(BTT[Verwendete Transaktion (Pflichtauswahl)],BTT[[#This Row],[Verwendete Transaktion (Pflichtauswahl)]],BTT[SAP-Modul
(Pflichtauswahl)],"&lt;&gt;"&amp;BTT[[#This Row],[SAP-Modul
(Pflichtauswahl)]])&gt;0,"Modul anders","okay"),"")</f>
        <v>okay</v>
      </c>
      <c r="AQ82" s="10" t="str">
        <f>IFERROR(IF(COUNTIFS(BTT[Verwendete Transaktion (Pflichtauswahl)],BTT[[#This Row],[Verwendete Transaktion (Pflichtauswahl)]],BTT[Verantwortliches TP
(automatisch)],"&lt;&gt;"&amp;BTT[[#This Row],[Verantwortliches TP
(automatisch)]])&gt;0,"Transaktion mehrfach","okay"),"")</f>
        <v>okay</v>
      </c>
      <c r="AR82" s="10" t="str">
        <f>IFERROR(IF(COUNTIFS(BTT[Verwendete Transaktion (Pflichtauswahl)],BTT[[#This Row],[Verwendete Transaktion (Pflichtauswahl)]],BTT[Verantwortliches TP
(automatisch)],"&lt;&gt;"&amp;VLOOKUP(aktives_Teilprojekt,Teilprojekte[[Teilprojekte]:[Kürzel]],2,FALSE))&gt;0,"Transaktion mehrfach","okay"),"")</f>
        <v>okay</v>
      </c>
      <c r="AS82" s="10" t="s">
        <v>9703</v>
      </c>
      <c r="AT82" s="10"/>
    </row>
    <row r="83" spans="1:46" x14ac:dyDescent="0.25">
      <c r="A83" s="14" t="str">
        <f>IFERROR(IF(BTT[[#This Row],[Lfd Nr. 
(aus konsolidierter Datei)]]&lt;&gt;"",BTT[[#This Row],[Lfd Nr. 
(aus konsolidierter Datei)]],VLOOKUP(aktives_Teilprojekt,Teilprojekte[[Teilprojekte]:[Kürzel]],2,FALSE)&amp;ROW(BTT[[#This Row],[Lfd Nr.
(automatisch)]])-2),"")</f>
        <v>BLQ68</v>
      </c>
      <c r="B83" s="15" t="s">
        <v>6123</v>
      </c>
      <c r="C83" s="15"/>
      <c r="D83" t="s">
        <v>3201</v>
      </c>
      <c r="E83" s="10" t="str">
        <f>IFERROR(IF(NOT(BTT[[#This Row],[Manuelle Änderung des Verantwortliches TP
(Auswahl - bei Bedarf)]]=""),BTT[[#This Row],[Manuelle Änderung des Verantwortliches TP
(Auswahl - bei Bedarf)]],VLOOKUP(BTT[[#This Row],[Hauptprozess
(Pflichtauswahl)]],Hauptprozesse[],3,FALSE)),"")</f>
        <v>BLQ</v>
      </c>
      <c r="H83" s="10" t="s">
        <v>6038</v>
      </c>
      <c r="I83" t="s">
        <v>3221</v>
      </c>
      <c r="J83" s="10" t="str">
        <f>IFERROR(VLOOKUP(BTT[[#This Row],[Verwendete Transaktion (Pflichtauswahl)]],Transaktionen[[Transaktionen]:[Langtext]],2,FALSE),"")</f>
        <v>Listanzeige Bestellanforderungen</v>
      </c>
      <c r="O83" t="s">
        <v>6052</v>
      </c>
      <c r="T83" t="s">
        <v>6060</v>
      </c>
      <c r="V83" s="10" t="str">
        <f>IFERROR(VLOOKUP(BTT[[#This Row],[Verwendetes Formular
(Auswahl falls relevant)]],Formulare[[Formularbezeichnung]:[Formularname (technisch)]],2,FALSE),"")</f>
        <v/>
      </c>
      <c r="X83" t="s">
        <v>6052</v>
      </c>
      <c r="Y83" s="4"/>
      <c r="AB83" t="s">
        <v>6052</v>
      </c>
      <c r="AD83" t="s">
        <v>6063</v>
      </c>
      <c r="AF83" t="s">
        <v>10153</v>
      </c>
      <c r="AI83" t="s">
        <v>6051</v>
      </c>
      <c r="AK83" s="10" t="str">
        <f>IF(BTT[[#This Row],[Subprozess
(optionale Auswahl)]]="","okay",IF(VLOOKUP(BTT[[#This Row],[Subprozess
(optionale Auswahl)]],BPML[[Subprozess]:[Zugeordneter Hauptprozess]],3,FALSE)=BTT[[#This Row],[Hauptprozess
(Pflichtauswahl)]],"okay","falscher Subprozess"))</f>
        <v>okay</v>
      </c>
      <c r="AL83" t="str">
        <f>IF(aktives_Teilprojekt="Master","",IF(BTT[[#This Row],[Verantwortliches TP
(automatisch)]]=VLOOKUP(aktives_Teilprojekt,Teilprojekte[[Teilprojekte]:[Kürzel]],2,FALSE),"okay","Hauptprozess anderes TP"))</f>
        <v>okay</v>
      </c>
      <c r="AM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3" s="10" t="str">
        <f>IFERROR(IF(BTT[[#This Row],[SAP-Modul
(Pflichtauswahl)]]&lt;&gt;VLOOKUP(BTT[[#This Row],[Verwendete Transaktion (Pflichtauswahl)]],Transaktionen[[Transaktionen]:[Modul]],3,FALSE),"Modul anders","okay"),"")</f>
        <v>okay</v>
      </c>
      <c r="AP83" s="10" t="str">
        <f>IFERROR(IF(COUNTIFS(BTT[Verwendete Transaktion (Pflichtauswahl)],BTT[[#This Row],[Verwendete Transaktion (Pflichtauswahl)]],BTT[SAP-Modul
(Pflichtauswahl)],"&lt;&gt;"&amp;BTT[[#This Row],[SAP-Modul
(Pflichtauswahl)]])&gt;0,"Modul anders","okay"),"")</f>
        <v>okay</v>
      </c>
      <c r="AQ83" s="10" t="str">
        <f>IFERROR(IF(COUNTIFS(BTT[Verwendete Transaktion (Pflichtauswahl)],BTT[[#This Row],[Verwendete Transaktion (Pflichtauswahl)]],BTT[Verantwortliches TP
(automatisch)],"&lt;&gt;"&amp;BTT[[#This Row],[Verantwortliches TP
(automatisch)]])&gt;0,"Transaktion mehrfach","okay"),"")</f>
        <v>okay</v>
      </c>
      <c r="AR83" s="10" t="str">
        <f>IFERROR(IF(COUNTIFS(BTT[Verwendete Transaktion (Pflichtauswahl)],BTT[[#This Row],[Verwendete Transaktion (Pflichtauswahl)]],BTT[Verantwortliches TP
(automatisch)],"&lt;&gt;"&amp;VLOOKUP(aktives_Teilprojekt,Teilprojekte[[Teilprojekte]:[Kürzel]],2,FALSE))&gt;0,"Transaktion mehrfach","okay"),"")</f>
        <v>okay</v>
      </c>
      <c r="AS83" s="10" t="s">
        <v>9704</v>
      </c>
      <c r="AT83" s="10"/>
    </row>
    <row r="84" spans="1:46" x14ac:dyDescent="0.25">
      <c r="A84" s="14" t="str">
        <f>IFERROR(IF(BTT[[#This Row],[Lfd Nr. 
(aus konsolidierter Datei)]]&lt;&gt;"",BTT[[#This Row],[Lfd Nr. 
(aus konsolidierter Datei)]],VLOOKUP(aktives_Teilprojekt,Teilprojekte[[Teilprojekte]:[Kürzel]],2,FALSE)&amp;ROW(BTT[[#This Row],[Lfd Nr.
(automatisch)]])-2),"")</f>
        <v>BLQ69</v>
      </c>
      <c r="B84" s="15" t="s">
        <v>6123</v>
      </c>
      <c r="C84" s="15"/>
      <c r="D84" t="s">
        <v>3201</v>
      </c>
      <c r="E84" s="10" t="str">
        <f>IFERROR(IF(NOT(BTT[[#This Row],[Manuelle Änderung des Verantwortliches TP
(Auswahl - bei Bedarf)]]=""),BTT[[#This Row],[Manuelle Änderung des Verantwortliches TP
(Auswahl - bei Bedarf)]],VLOOKUP(BTT[[#This Row],[Hauptprozess
(Pflichtauswahl)]],Hauptprozesse[],3,FALSE)),"")</f>
        <v>BLQ</v>
      </c>
      <c r="H84" s="10" t="s">
        <v>6038</v>
      </c>
      <c r="I84" t="s">
        <v>3222</v>
      </c>
      <c r="J84" s="10" t="str">
        <f>IFERROR(VLOOKUP(BTT[[#This Row],[Verwendete Transaktion (Pflichtauswahl)]],Transaktionen[[Transaktionen]:[Langtext]],2,FALSE),"")</f>
        <v>Bestellanforderungen zum Projekt</v>
      </c>
      <c r="O84" t="s">
        <v>6052</v>
      </c>
      <c r="T84" t="s">
        <v>6060</v>
      </c>
      <c r="V84" s="10" t="str">
        <f>IFERROR(VLOOKUP(BTT[[#This Row],[Verwendetes Formular
(Auswahl falls relevant)]],Formulare[[Formularbezeichnung]:[Formularname (technisch)]],2,FALSE),"")</f>
        <v/>
      </c>
      <c r="X84" t="s">
        <v>6052</v>
      </c>
      <c r="Y84" s="4"/>
      <c r="AB84" t="s">
        <v>6052</v>
      </c>
      <c r="AD84" t="s">
        <v>6063</v>
      </c>
      <c r="AF84" t="s">
        <v>10153</v>
      </c>
      <c r="AI84" t="s">
        <v>6051</v>
      </c>
      <c r="AK84" s="10" t="str">
        <f>IF(BTT[[#This Row],[Subprozess
(optionale Auswahl)]]="","okay",IF(VLOOKUP(BTT[[#This Row],[Subprozess
(optionale Auswahl)]],BPML[[Subprozess]:[Zugeordneter Hauptprozess]],3,FALSE)=BTT[[#This Row],[Hauptprozess
(Pflichtauswahl)]],"okay","falscher Subprozess"))</f>
        <v>okay</v>
      </c>
      <c r="AL84" t="str">
        <f>IF(aktives_Teilprojekt="Master","",IF(BTT[[#This Row],[Verantwortliches TP
(automatisch)]]=VLOOKUP(aktives_Teilprojekt,Teilprojekte[[Teilprojekte]:[Kürzel]],2,FALSE),"okay","Hauptprozess anderes TP"))</f>
        <v>okay</v>
      </c>
      <c r="AM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4" s="10" t="str">
        <f>IFERROR(IF(BTT[[#This Row],[SAP-Modul
(Pflichtauswahl)]]&lt;&gt;VLOOKUP(BTT[[#This Row],[Verwendete Transaktion (Pflichtauswahl)]],Transaktionen[[Transaktionen]:[Modul]],3,FALSE),"Modul anders","okay"),"")</f>
        <v>okay</v>
      </c>
      <c r="AP84" s="10" t="str">
        <f>IFERROR(IF(COUNTIFS(BTT[Verwendete Transaktion (Pflichtauswahl)],BTT[[#This Row],[Verwendete Transaktion (Pflichtauswahl)]],BTT[SAP-Modul
(Pflichtauswahl)],"&lt;&gt;"&amp;BTT[[#This Row],[SAP-Modul
(Pflichtauswahl)]])&gt;0,"Modul anders","okay"),"")</f>
        <v>okay</v>
      </c>
      <c r="AQ84" s="10" t="str">
        <f>IFERROR(IF(COUNTIFS(BTT[Verwendete Transaktion (Pflichtauswahl)],BTT[[#This Row],[Verwendete Transaktion (Pflichtauswahl)]],BTT[Verantwortliches TP
(automatisch)],"&lt;&gt;"&amp;BTT[[#This Row],[Verantwortliches TP
(automatisch)]])&gt;0,"Transaktion mehrfach","okay"),"")</f>
        <v>okay</v>
      </c>
      <c r="AR84" s="10" t="str">
        <f>IFERROR(IF(COUNTIFS(BTT[Verwendete Transaktion (Pflichtauswahl)],BTT[[#This Row],[Verwendete Transaktion (Pflichtauswahl)]],BTT[Verantwortliches TP
(automatisch)],"&lt;&gt;"&amp;VLOOKUP(aktives_Teilprojekt,Teilprojekte[[Teilprojekte]:[Kürzel]],2,FALSE))&gt;0,"Transaktion mehrfach","okay"),"")</f>
        <v>okay</v>
      </c>
      <c r="AS84" s="10" t="s">
        <v>9705</v>
      </c>
      <c r="AT84" s="10"/>
    </row>
    <row r="85" spans="1:46" x14ac:dyDescent="0.25">
      <c r="A85" s="14" t="str">
        <f>IFERROR(IF(BTT[[#This Row],[Lfd Nr. 
(aus konsolidierter Datei)]]&lt;&gt;"",BTT[[#This Row],[Lfd Nr. 
(aus konsolidierter Datei)]],VLOOKUP(aktives_Teilprojekt,Teilprojekte[[Teilprojekte]:[Kürzel]],2,FALSE)&amp;ROW(BTT[[#This Row],[Lfd Nr.
(automatisch)]])-2),"")</f>
        <v>BLQ70</v>
      </c>
      <c r="B85" s="15" t="s">
        <v>6123</v>
      </c>
      <c r="C85" s="15"/>
      <c r="D85" t="s">
        <v>3201</v>
      </c>
      <c r="E85" s="10" t="str">
        <f>IFERROR(IF(NOT(BTT[[#This Row],[Manuelle Änderung des Verantwortliches TP
(Auswahl - bei Bedarf)]]=""),BTT[[#This Row],[Manuelle Änderung des Verantwortliches TP
(Auswahl - bei Bedarf)]],VLOOKUP(BTT[[#This Row],[Hauptprozess
(Pflichtauswahl)]],Hauptprozesse[],3,FALSE)),"")</f>
        <v>BLQ</v>
      </c>
      <c r="H85" s="10" t="s">
        <v>6038</v>
      </c>
      <c r="I85" t="s">
        <v>3224</v>
      </c>
      <c r="J85" s="10" t="str">
        <f>IFERROR(VLOOKUP(BTT[[#This Row],[Verwendete Transaktion (Pflichtauswahl)]],Transaktionen[[Transaktionen]:[Langtext]],2,FALSE),"")</f>
        <v>Bestellanforderungen zur Kontierung</v>
      </c>
      <c r="O85" t="s">
        <v>6052</v>
      </c>
      <c r="T85" t="s">
        <v>6060</v>
      </c>
      <c r="V85" s="10" t="str">
        <f>IFERROR(VLOOKUP(BTT[[#This Row],[Verwendetes Formular
(Auswahl falls relevant)]],Formulare[[Formularbezeichnung]:[Formularname (technisch)]],2,FALSE),"")</f>
        <v/>
      </c>
      <c r="X85" t="s">
        <v>6052</v>
      </c>
      <c r="Y85" s="4"/>
      <c r="AB85" t="s">
        <v>6052</v>
      </c>
      <c r="AD85" t="s">
        <v>6063</v>
      </c>
      <c r="AF85" t="s">
        <v>10153</v>
      </c>
      <c r="AI85" t="s">
        <v>6051</v>
      </c>
      <c r="AK85" s="10" t="str">
        <f>IF(BTT[[#This Row],[Subprozess
(optionale Auswahl)]]="","okay",IF(VLOOKUP(BTT[[#This Row],[Subprozess
(optionale Auswahl)]],BPML[[Subprozess]:[Zugeordneter Hauptprozess]],3,FALSE)=BTT[[#This Row],[Hauptprozess
(Pflichtauswahl)]],"okay","falscher Subprozess"))</f>
        <v>okay</v>
      </c>
      <c r="AL85" t="str">
        <f>IF(aktives_Teilprojekt="Master","",IF(BTT[[#This Row],[Verantwortliches TP
(automatisch)]]=VLOOKUP(aktives_Teilprojekt,Teilprojekte[[Teilprojekte]:[Kürzel]],2,FALSE),"okay","Hauptprozess anderes TP"))</f>
        <v>okay</v>
      </c>
      <c r="AM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5" s="10" t="str">
        <f>IFERROR(IF(BTT[[#This Row],[SAP-Modul
(Pflichtauswahl)]]&lt;&gt;VLOOKUP(BTT[[#This Row],[Verwendete Transaktion (Pflichtauswahl)]],Transaktionen[[Transaktionen]:[Modul]],3,FALSE),"Modul anders","okay"),"")</f>
        <v>okay</v>
      </c>
      <c r="AP85" s="10" t="str">
        <f>IFERROR(IF(COUNTIFS(BTT[Verwendete Transaktion (Pflichtauswahl)],BTT[[#This Row],[Verwendete Transaktion (Pflichtauswahl)]],BTT[SAP-Modul
(Pflichtauswahl)],"&lt;&gt;"&amp;BTT[[#This Row],[SAP-Modul
(Pflichtauswahl)]])&gt;0,"Modul anders","okay"),"")</f>
        <v>okay</v>
      </c>
      <c r="AQ85" s="10" t="str">
        <f>IFERROR(IF(COUNTIFS(BTT[Verwendete Transaktion (Pflichtauswahl)],BTT[[#This Row],[Verwendete Transaktion (Pflichtauswahl)]],BTT[Verantwortliches TP
(automatisch)],"&lt;&gt;"&amp;BTT[[#This Row],[Verantwortliches TP
(automatisch)]])&gt;0,"Transaktion mehrfach","okay"),"")</f>
        <v>okay</v>
      </c>
      <c r="AR85" s="10" t="str">
        <f>IFERROR(IF(COUNTIFS(BTT[Verwendete Transaktion (Pflichtauswahl)],BTT[[#This Row],[Verwendete Transaktion (Pflichtauswahl)]],BTT[Verantwortliches TP
(automatisch)],"&lt;&gt;"&amp;VLOOKUP(aktives_Teilprojekt,Teilprojekte[[Teilprojekte]:[Kürzel]],2,FALSE))&gt;0,"Transaktion mehrfach","okay"),"")</f>
        <v>okay</v>
      </c>
      <c r="AS85" s="10" t="s">
        <v>9706</v>
      </c>
      <c r="AT85" s="10"/>
    </row>
    <row r="86" spans="1:46" x14ac:dyDescent="0.25">
      <c r="A86" s="14" t="str">
        <f>IFERROR(IF(BTT[[#This Row],[Lfd Nr. 
(aus konsolidierter Datei)]]&lt;&gt;"",BTT[[#This Row],[Lfd Nr. 
(aus konsolidierter Datei)]],VLOOKUP(aktives_Teilprojekt,Teilprojekte[[Teilprojekte]:[Kürzel]],2,FALSE)&amp;ROW(BTT[[#This Row],[Lfd Nr.
(automatisch)]])-2),"")</f>
        <v>BLQ71</v>
      </c>
      <c r="B86" s="15" t="s">
        <v>6123</v>
      </c>
      <c r="C86" s="15"/>
      <c r="D86" t="s">
        <v>3201</v>
      </c>
      <c r="E86" s="10" t="str">
        <f>IFERROR(IF(NOT(BTT[[#This Row],[Manuelle Änderung des Verantwortliches TP
(Auswahl - bei Bedarf)]]=""),BTT[[#This Row],[Manuelle Änderung des Verantwortliches TP
(Auswahl - bei Bedarf)]],VLOOKUP(BTT[[#This Row],[Hauptprozess
(Pflichtauswahl)]],Hauptprozesse[],3,FALSE)),"")</f>
        <v>BLQ</v>
      </c>
      <c r="H86" s="10" t="s">
        <v>6038</v>
      </c>
      <c r="I86" t="s">
        <v>3226</v>
      </c>
      <c r="J86" s="10" t="str">
        <f>IFERROR(VLOOKUP(BTT[[#This Row],[Verwendete Transaktion (Pflichtauswahl)]],Transaktionen[[Transaktionen]:[Langtext]],2,FALSE),"")</f>
        <v>Wiedervorlage Bestellanforderungen</v>
      </c>
      <c r="O86" t="s">
        <v>6052</v>
      </c>
      <c r="T86" t="s">
        <v>6060</v>
      </c>
      <c r="V86" s="10" t="str">
        <f>IFERROR(VLOOKUP(BTT[[#This Row],[Verwendetes Formular
(Auswahl falls relevant)]],Formulare[[Formularbezeichnung]:[Formularname (technisch)]],2,FALSE),"")</f>
        <v/>
      </c>
      <c r="X86" t="s">
        <v>6052</v>
      </c>
      <c r="Y86" s="4"/>
      <c r="AB86" t="s">
        <v>6052</v>
      </c>
      <c r="AD86" t="s">
        <v>6063</v>
      </c>
      <c r="AF86" t="s">
        <v>10153</v>
      </c>
      <c r="AI86" t="s">
        <v>6051</v>
      </c>
      <c r="AK86" s="10" t="str">
        <f>IF(BTT[[#This Row],[Subprozess
(optionale Auswahl)]]="","okay",IF(VLOOKUP(BTT[[#This Row],[Subprozess
(optionale Auswahl)]],BPML[[Subprozess]:[Zugeordneter Hauptprozess]],3,FALSE)=BTT[[#This Row],[Hauptprozess
(Pflichtauswahl)]],"okay","falscher Subprozess"))</f>
        <v>okay</v>
      </c>
      <c r="AL86" t="str">
        <f>IF(aktives_Teilprojekt="Master","",IF(BTT[[#This Row],[Verantwortliches TP
(automatisch)]]=VLOOKUP(aktives_Teilprojekt,Teilprojekte[[Teilprojekte]:[Kürzel]],2,FALSE),"okay","Hauptprozess anderes TP"))</f>
        <v>okay</v>
      </c>
      <c r="AM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6" s="10" t="str">
        <f>IFERROR(IF(BTT[[#This Row],[SAP-Modul
(Pflichtauswahl)]]&lt;&gt;VLOOKUP(BTT[[#This Row],[Verwendete Transaktion (Pflichtauswahl)]],Transaktionen[[Transaktionen]:[Modul]],3,FALSE),"Modul anders","okay"),"")</f>
        <v>okay</v>
      </c>
      <c r="AP86" s="10" t="str">
        <f>IFERROR(IF(COUNTIFS(BTT[Verwendete Transaktion (Pflichtauswahl)],BTT[[#This Row],[Verwendete Transaktion (Pflichtauswahl)]],BTT[SAP-Modul
(Pflichtauswahl)],"&lt;&gt;"&amp;BTT[[#This Row],[SAP-Modul
(Pflichtauswahl)]])&gt;0,"Modul anders","okay"),"")</f>
        <v>okay</v>
      </c>
      <c r="AQ86" s="10" t="str">
        <f>IFERROR(IF(COUNTIFS(BTT[Verwendete Transaktion (Pflichtauswahl)],BTT[[#This Row],[Verwendete Transaktion (Pflichtauswahl)]],BTT[Verantwortliches TP
(automatisch)],"&lt;&gt;"&amp;BTT[[#This Row],[Verantwortliches TP
(automatisch)]])&gt;0,"Transaktion mehrfach","okay"),"")</f>
        <v>okay</v>
      </c>
      <c r="AR86" s="10" t="str">
        <f>IFERROR(IF(COUNTIFS(BTT[Verwendete Transaktion (Pflichtauswahl)],BTT[[#This Row],[Verwendete Transaktion (Pflichtauswahl)]],BTT[Verantwortliches TP
(automatisch)],"&lt;&gt;"&amp;VLOOKUP(aktives_Teilprojekt,Teilprojekte[[Teilprojekte]:[Kürzel]],2,FALSE))&gt;0,"Transaktion mehrfach","okay"),"")</f>
        <v>okay</v>
      </c>
      <c r="AS86" s="10" t="s">
        <v>9707</v>
      </c>
      <c r="AT86" s="10"/>
    </row>
    <row r="87" spans="1:46" x14ac:dyDescent="0.25">
      <c r="A87" s="14" t="str">
        <f>IFERROR(IF(BTT[[#This Row],[Lfd Nr. 
(aus konsolidierter Datei)]]&lt;&gt;"",BTT[[#This Row],[Lfd Nr. 
(aus konsolidierter Datei)]],VLOOKUP(aktives_Teilprojekt,Teilprojekte[[Teilprojekte]:[Kürzel]],2,FALSE)&amp;ROW(BTT[[#This Row],[Lfd Nr.
(automatisch)]])-2),"")</f>
        <v>BLQ72</v>
      </c>
      <c r="B87" s="15" t="s">
        <v>674</v>
      </c>
      <c r="C87" s="15"/>
      <c r="D87" t="s">
        <v>9709</v>
      </c>
      <c r="E87" s="10" t="str">
        <f>IFERROR(IF(NOT(BTT[[#This Row],[Manuelle Änderung des Verantwortliches TP
(Auswahl - bei Bedarf)]]=""),BTT[[#This Row],[Manuelle Änderung des Verantwortliches TP
(Auswahl - bei Bedarf)]],VLOOKUP(BTT[[#This Row],[Hauptprozess
(Pflichtauswahl)]],Hauptprozesse[],3,FALSE)),"")</f>
        <v>BLQ</v>
      </c>
      <c r="H87" s="10" t="s">
        <v>6038</v>
      </c>
      <c r="I87" t="s">
        <v>3230</v>
      </c>
      <c r="J87" s="10" t="str">
        <f>IFERROR(VLOOKUP(BTT[[#This Row],[Verwendete Transaktion (Pflichtauswahl)]],Transaktionen[[Transaktionen]:[Langtext]],2,FALSE),"")</f>
        <v>Einkaufsreporting</v>
      </c>
      <c r="O87" t="s">
        <v>6052</v>
      </c>
      <c r="T87" t="s">
        <v>6060</v>
      </c>
      <c r="V87" s="10" t="str">
        <f>IFERROR(VLOOKUP(BTT[[#This Row],[Verwendetes Formular
(Auswahl falls relevant)]],Formulare[[Formularbezeichnung]:[Formularname (technisch)]],2,FALSE),"")</f>
        <v/>
      </c>
      <c r="X87" t="s">
        <v>6052</v>
      </c>
      <c r="Y87" s="4"/>
      <c r="AB87" t="s">
        <v>6052</v>
      </c>
      <c r="AD87" t="s">
        <v>6063</v>
      </c>
      <c r="AF87" t="s">
        <v>10169</v>
      </c>
      <c r="AI87" t="s">
        <v>6051</v>
      </c>
      <c r="AK87" s="10" t="str">
        <f>IF(BTT[[#This Row],[Subprozess
(optionale Auswahl)]]="","okay",IF(VLOOKUP(BTT[[#This Row],[Subprozess
(optionale Auswahl)]],BPML[[Subprozess]:[Zugeordneter Hauptprozess]],3,FALSE)=BTT[[#This Row],[Hauptprozess
(Pflichtauswahl)]],"okay","falscher Subprozess"))</f>
        <v>okay</v>
      </c>
      <c r="AL87" t="str">
        <f>IF(aktives_Teilprojekt="Master","",IF(BTT[[#This Row],[Verantwortliches TP
(automatisch)]]=VLOOKUP(aktives_Teilprojekt,Teilprojekte[[Teilprojekte]:[Kürzel]],2,FALSE),"okay","Hauptprozess anderes TP"))</f>
        <v>okay</v>
      </c>
      <c r="AM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7" s="10" t="str">
        <f>IFERROR(IF(BTT[[#This Row],[SAP-Modul
(Pflichtauswahl)]]&lt;&gt;VLOOKUP(BTT[[#This Row],[Verwendete Transaktion (Pflichtauswahl)]],Transaktionen[[Transaktionen]:[Modul]],3,FALSE),"Modul anders","okay"),"")</f>
        <v>okay</v>
      </c>
      <c r="AP87" s="10" t="str">
        <f>IFERROR(IF(COUNTIFS(BTT[Verwendete Transaktion (Pflichtauswahl)],BTT[[#This Row],[Verwendete Transaktion (Pflichtauswahl)]],BTT[SAP-Modul
(Pflichtauswahl)],"&lt;&gt;"&amp;BTT[[#This Row],[SAP-Modul
(Pflichtauswahl)]])&gt;0,"Modul anders","okay"),"")</f>
        <v>okay</v>
      </c>
      <c r="AQ87" s="10" t="str">
        <f>IFERROR(IF(COUNTIFS(BTT[Verwendete Transaktion (Pflichtauswahl)],BTT[[#This Row],[Verwendete Transaktion (Pflichtauswahl)]],BTT[Verantwortliches TP
(automatisch)],"&lt;&gt;"&amp;BTT[[#This Row],[Verantwortliches TP
(automatisch)]])&gt;0,"Transaktion mehrfach","okay"),"")</f>
        <v>okay</v>
      </c>
      <c r="AR87" s="10" t="str">
        <f>IFERROR(IF(COUNTIFS(BTT[Verwendete Transaktion (Pflichtauswahl)],BTT[[#This Row],[Verwendete Transaktion (Pflichtauswahl)]],BTT[Verantwortliches TP
(automatisch)],"&lt;&gt;"&amp;VLOOKUP(aktives_Teilprojekt,Teilprojekte[[Teilprojekte]:[Kürzel]],2,FALSE))&gt;0,"Transaktion mehrfach","okay"),"")</f>
        <v>okay</v>
      </c>
      <c r="AS87" s="10" t="s">
        <v>9708</v>
      </c>
      <c r="AT87" s="10"/>
    </row>
    <row r="88" spans="1:46" x14ac:dyDescent="0.25">
      <c r="A88" s="14" t="str">
        <f>IFERROR(IF(BTT[[#This Row],[Lfd Nr. 
(aus konsolidierter Datei)]]&lt;&gt;"",BTT[[#This Row],[Lfd Nr. 
(aus konsolidierter Datei)]],VLOOKUP(aktives_Teilprojekt,Teilprojekte[[Teilprojekte]:[Kürzel]],2,FALSE)&amp;ROW(BTT[[#This Row],[Lfd Nr.
(automatisch)]])-2),"")</f>
        <v>BLQ73</v>
      </c>
      <c r="B88" s="15" t="s">
        <v>674</v>
      </c>
      <c r="C88" s="15"/>
      <c r="D88" t="s">
        <v>9709</v>
      </c>
      <c r="E88" s="10" t="str">
        <f>IFERROR(IF(NOT(BTT[[#This Row],[Manuelle Änderung des Verantwortliches TP
(Auswahl - bei Bedarf)]]=""),BTT[[#This Row],[Manuelle Änderung des Verantwortliches TP
(Auswahl - bei Bedarf)]],VLOOKUP(BTT[[#This Row],[Hauptprozess
(Pflichtauswahl)]],Hauptprozesse[],3,FALSE)),"")</f>
        <v>BLQ</v>
      </c>
      <c r="H88" s="10" t="s">
        <v>6038</v>
      </c>
      <c r="I88" t="s">
        <v>3232</v>
      </c>
      <c r="J88" s="10" t="str">
        <f>IFERROR(VLOOKUP(BTT[[#This Row],[Verwendete Transaktion (Pflichtauswahl)]],Transaktionen[[Transaktionen]:[Langtext]],2,FALSE),"")</f>
        <v>Allgemeine Auswertungen (F)</v>
      </c>
      <c r="O88" t="s">
        <v>6052</v>
      </c>
      <c r="T88" t="s">
        <v>6060</v>
      </c>
      <c r="V88" s="10" t="str">
        <f>IFERROR(VLOOKUP(BTT[[#This Row],[Verwendetes Formular
(Auswahl falls relevant)]],Formulare[[Formularbezeichnung]:[Formularname (technisch)]],2,FALSE),"")</f>
        <v/>
      </c>
      <c r="X88" t="s">
        <v>6052</v>
      </c>
      <c r="Y88" s="4"/>
      <c r="AB88" t="s">
        <v>6052</v>
      </c>
      <c r="AD88" t="s">
        <v>6063</v>
      </c>
      <c r="AF88" t="s">
        <v>10169</v>
      </c>
      <c r="AI88" t="s">
        <v>6052</v>
      </c>
      <c r="AJ88" t="s">
        <v>6052</v>
      </c>
      <c r="AK88" s="10" t="str">
        <f>IF(BTT[[#This Row],[Subprozess
(optionale Auswahl)]]="","okay",IF(VLOOKUP(BTT[[#This Row],[Subprozess
(optionale Auswahl)]],BPML[[Subprozess]:[Zugeordneter Hauptprozess]],3,FALSE)=BTT[[#This Row],[Hauptprozess
(Pflichtauswahl)]],"okay","falscher Subprozess"))</f>
        <v>okay</v>
      </c>
      <c r="AL88" t="str">
        <f>IF(aktives_Teilprojekt="Master","",IF(BTT[[#This Row],[Verantwortliches TP
(automatisch)]]=VLOOKUP(aktives_Teilprojekt,Teilprojekte[[Teilprojekte]:[Kürzel]],2,FALSE),"okay","Hauptprozess anderes TP"))</f>
        <v>okay</v>
      </c>
      <c r="AM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88" s="10" t="str">
        <f>IFERROR(IF(BTT[[#This Row],[SAP-Modul
(Pflichtauswahl)]]&lt;&gt;VLOOKUP(BTT[[#This Row],[Verwendete Transaktion (Pflichtauswahl)]],Transaktionen[[Transaktionen]:[Modul]],3,FALSE),"Modul anders","okay"),"")</f>
        <v>okay</v>
      </c>
      <c r="AP88" s="10" t="str">
        <f>IFERROR(IF(COUNTIFS(BTT[Verwendete Transaktion (Pflichtauswahl)],BTT[[#This Row],[Verwendete Transaktion (Pflichtauswahl)]],BTT[SAP-Modul
(Pflichtauswahl)],"&lt;&gt;"&amp;BTT[[#This Row],[SAP-Modul
(Pflichtauswahl)]])&gt;0,"Modul anders","okay"),"")</f>
        <v>okay</v>
      </c>
      <c r="AQ88" s="10" t="str">
        <f>IFERROR(IF(COUNTIFS(BTT[Verwendete Transaktion (Pflichtauswahl)],BTT[[#This Row],[Verwendete Transaktion (Pflichtauswahl)]],BTT[Verantwortliches TP
(automatisch)],"&lt;&gt;"&amp;BTT[[#This Row],[Verantwortliches TP
(automatisch)]])&gt;0,"Transaktion mehrfach","okay"),"")</f>
        <v>okay</v>
      </c>
      <c r="AR88" s="10" t="str">
        <f>IFERROR(IF(COUNTIFS(BTT[Verwendete Transaktion (Pflichtauswahl)],BTT[[#This Row],[Verwendete Transaktion (Pflichtauswahl)]],BTT[Verantwortliches TP
(automatisch)],"&lt;&gt;"&amp;VLOOKUP(aktives_Teilprojekt,Teilprojekte[[Teilprojekte]:[Kürzel]],2,FALSE))&gt;0,"Transaktion mehrfach","okay"),"")</f>
        <v>okay</v>
      </c>
      <c r="AS88" s="10" t="s">
        <v>9710</v>
      </c>
      <c r="AT88" s="10"/>
    </row>
    <row r="89" spans="1:46" x14ac:dyDescent="0.25">
      <c r="A89" s="14" t="str">
        <f>IFERROR(IF(BTT[[#This Row],[Lfd Nr. 
(aus konsolidierter Datei)]]&lt;&gt;"",BTT[[#This Row],[Lfd Nr. 
(aus konsolidierter Datei)]],VLOOKUP(aktives_Teilprojekt,Teilprojekte[[Teilprojekte]:[Kürzel]],2,FALSE)&amp;ROW(BTT[[#This Row],[Lfd Nr.
(automatisch)]])-2),"")</f>
        <v>BLQ74</v>
      </c>
      <c r="B89" s="15" t="s">
        <v>6124</v>
      </c>
      <c r="C89" s="15"/>
      <c r="D89" t="s">
        <v>9709</v>
      </c>
      <c r="E89" s="10" t="str">
        <f>IFERROR(IF(NOT(BTT[[#This Row],[Manuelle Änderung des Verantwortliches TP
(Auswahl - bei Bedarf)]]=""),BTT[[#This Row],[Manuelle Änderung des Verantwortliches TP
(Auswahl - bei Bedarf)]],VLOOKUP(BTT[[#This Row],[Hauptprozess
(Pflichtauswahl)]],Hauptprozesse[],3,FALSE)),"")</f>
        <v>BLQ</v>
      </c>
      <c r="H89" s="10" t="s">
        <v>6038</v>
      </c>
      <c r="I89" t="s">
        <v>3233</v>
      </c>
      <c r="J89" s="10" t="str">
        <f>IFERROR(VLOOKUP(BTT[[#This Row],[Verwendete Transaktion (Pflichtauswahl)]],Transaktionen[[Transaktionen]:[Langtext]],2,FALSE),"")</f>
        <v>Allgemeine Auswertungen (L,K)</v>
      </c>
      <c r="O89" t="s">
        <v>6052</v>
      </c>
      <c r="T89" t="s">
        <v>6060</v>
      </c>
      <c r="V89" s="10" t="str">
        <f>IFERROR(VLOOKUP(BTT[[#This Row],[Verwendetes Formular
(Auswahl falls relevant)]],Formulare[[Formularbezeichnung]:[Formularname (technisch)]],2,FALSE),"")</f>
        <v/>
      </c>
      <c r="X89" t="s">
        <v>6052</v>
      </c>
      <c r="Y89" s="4"/>
      <c r="AB89" t="s">
        <v>6052</v>
      </c>
      <c r="AD89" t="s">
        <v>6063</v>
      </c>
      <c r="AF89" t="s">
        <v>8533</v>
      </c>
      <c r="AI89" t="s">
        <v>6051</v>
      </c>
      <c r="AK89" s="10" t="str">
        <f>IF(BTT[[#This Row],[Subprozess
(optionale Auswahl)]]="","okay",IF(VLOOKUP(BTT[[#This Row],[Subprozess
(optionale Auswahl)]],BPML[[Subprozess]:[Zugeordneter Hauptprozess]],3,FALSE)=BTT[[#This Row],[Hauptprozess
(Pflichtauswahl)]],"okay","falscher Subprozess"))</f>
        <v>okay</v>
      </c>
      <c r="AL89" t="str">
        <f>IF(aktives_Teilprojekt="Master","",IF(BTT[[#This Row],[Verantwortliches TP
(automatisch)]]=VLOOKUP(aktives_Teilprojekt,Teilprojekte[[Teilprojekte]:[Kürzel]],2,FALSE),"okay","Hauptprozess anderes TP"))</f>
        <v>okay</v>
      </c>
      <c r="AM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89" s="10" t="str">
        <f>IFERROR(IF(BTT[[#This Row],[SAP-Modul
(Pflichtauswahl)]]&lt;&gt;VLOOKUP(BTT[[#This Row],[Verwendete Transaktion (Pflichtauswahl)]],Transaktionen[[Transaktionen]:[Modul]],3,FALSE),"Modul anders","okay"),"")</f>
        <v>okay</v>
      </c>
      <c r="AP89" s="10" t="str">
        <f>IFERROR(IF(COUNTIFS(BTT[Verwendete Transaktion (Pflichtauswahl)],BTT[[#This Row],[Verwendete Transaktion (Pflichtauswahl)]],BTT[SAP-Modul
(Pflichtauswahl)],"&lt;&gt;"&amp;BTT[[#This Row],[SAP-Modul
(Pflichtauswahl)]])&gt;0,"Modul anders","okay"),"")</f>
        <v>okay</v>
      </c>
      <c r="AQ89" s="10" t="str">
        <f>IFERROR(IF(COUNTIFS(BTT[Verwendete Transaktion (Pflichtauswahl)],BTT[[#This Row],[Verwendete Transaktion (Pflichtauswahl)]],BTT[Verantwortliches TP
(automatisch)],"&lt;&gt;"&amp;BTT[[#This Row],[Verantwortliches TP
(automatisch)]])&gt;0,"Transaktion mehrfach","okay"),"")</f>
        <v>okay</v>
      </c>
      <c r="AR89" s="10" t="str">
        <f>IFERROR(IF(COUNTIFS(BTT[Verwendete Transaktion (Pflichtauswahl)],BTT[[#This Row],[Verwendete Transaktion (Pflichtauswahl)]],BTT[Verantwortliches TP
(automatisch)],"&lt;&gt;"&amp;VLOOKUP(aktives_Teilprojekt,Teilprojekte[[Teilprojekte]:[Kürzel]],2,FALSE))&gt;0,"Transaktion mehrfach","okay"),"")</f>
        <v>okay</v>
      </c>
      <c r="AS89" s="10" t="s">
        <v>9711</v>
      </c>
      <c r="AT89" s="10"/>
    </row>
    <row r="90" spans="1:46" x14ac:dyDescent="0.25">
      <c r="A90" s="14" t="str">
        <f>IFERROR(IF(BTT[[#This Row],[Lfd Nr. 
(aus konsolidierter Datei)]]&lt;&gt;"",BTT[[#This Row],[Lfd Nr. 
(aus konsolidierter Datei)]],VLOOKUP(aktives_Teilprojekt,Teilprojekte[[Teilprojekte]:[Kürzel]],2,FALSE)&amp;ROW(BTT[[#This Row],[Lfd Nr.
(automatisch)]])-2),"")</f>
        <v>BLQ75</v>
      </c>
      <c r="B90" s="15" t="s">
        <v>674</v>
      </c>
      <c r="C90" s="15"/>
      <c r="D90" t="s">
        <v>9709</v>
      </c>
      <c r="E90" s="10" t="str">
        <f>IFERROR(IF(NOT(BTT[[#This Row],[Manuelle Änderung des Verantwortliches TP
(Auswahl - bei Bedarf)]]=""),BTT[[#This Row],[Manuelle Änderung des Verantwortliches TP
(Auswahl - bei Bedarf)]],VLOOKUP(BTT[[#This Row],[Hauptprozess
(Pflichtauswahl)]],Hauptprozesse[],3,FALSE)),"")</f>
        <v>BLQ</v>
      </c>
      <c r="H90" s="10" t="s">
        <v>6038</v>
      </c>
      <c r="I90" t="s">
        <v>3235</v>
      </c>
      <c r="J90" s="10" t="str">
        <f>IFERROR(VLOOKUP(BTT[[#This Row],[Verwendete Transaktion (Pflichtauswahl)]],Transaktionen[[Transaktionen]:[Langtext]],2,FALSE),"")</f>
        <v>Bestellwertanalyse</v>
      </c>
      <c r="O90" t="s">
        <v>6052</v>
      </c>
      <c r="T90" t="s">
        <v>6060</v>
      </c>
      <c r="V90" s="10" t="str">
        <f>IFERROR(VLOOKUP(BTT[[#This Row],[Verwendetes Formular
(Auswahl falls relevant)]],Formulare[[Formularbezeichnung]:[Formularname (technisch)]],2,FALSE),"")</f>
        <v/>
      </c>
      <c r="X90" t="s">
        <v>6052</v>
      </c>
      <c r="Y90" s="4"/>
      <c r="AB90" t="s">
        <v>6052</v>
      </c>
      <c r="AD90" t="s">
        <v>6063</v>
      </c>
      <c r="AF90" t="s">
        <v>10170</v>
      </c>
      <c r="AI90" t="s">
        <v>6052</v>
      </c>
      <c r="AK90" s="10" t="str">
        <f>IF(BTT[[#This Row],[Subprozess
(optionale Auswahl)]]="","okay",IF(VLOOKUP(BTT[[#This Row],[Subprozess
(optionale Auswahl)]],BPML[[Subprozess]:[Zugeordneter Hauptprozess]],3,FALSE)=BTT[[#This Row],[Hauptprozess
(Pflichtauswahl)]],"okay","falscher Subprozess"))</f>
        <v>okay</v>
      </c>
      <c r="AL90" t="str">
        <f>IF(aktives_Teilprojekt="Master","",IF(BTT[[#This Row],[Verantwortliches TP
(automatisch)]]=VLOOKUP(aktives_Teilprojekt,Teilprojekte[[Teilprojekte]:[Kürzel]],2,FALSE),"okay","Hauptprozess anderes TP"))</f>
        <v>okay</v>
      </c>
      <c r="AM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0" s="10" t="str">
        <f>IFERROR(IF(BTT[[#This Row],[SAP-Modul
(Pflichtauswahl)]]&lt;&gt;VLOOKUP(BTT[[#This Row],[Verwendete Transaktion (Pflichtauswahl)]],Transaktionen[[Transaktionen]:[Modul]],3,FALSE),"Modul anders","okay"),"")</f>
        <v>okay</v>
      </c>
      <c r="AP90" s="10" t="str">
        <f>IFERROR(IF(COUNTIFS(BTT[Verwendete Transaktion (Pflichtauswahl)],BTT[[#This Row],[Verwendete Transaktion (Pflichtauswahl)]],BTT[SAP-Modul
(Pflichtauswahl)],"&lt;&gt;"&amp;BTT[[#This Row],[SAP-Modul
(Pflichtauswahl)]])&gt;0,"Modul anders","okay"),"")</f>
        <v>okay</v>
      </c>
      <c r="AQ90" s="10" t="str">
        <f>IFERROR(IF(COUNTIFS(BTT[Verwendete Transaktion (Pflichtauswahl)],BTT[[#This Row],[Verwendete Transaktion (Pflichtauswahl)]],BTT[Verantwortliches TP
(automatisch)],"&lt;&gt;"&amp;BTT[[#This Row],[Verantwortliches TP
(automatisch)]])&gt;0,"Transaktion mehrfach","okay"),"")</f>
        <v>okay</v>
      </c>
      <c r="AR90" s="10" t="str">
        <f>IFERROR(IF(COUNTIFS(BTT[Verwendete Transaktion (Pflichtauswahl)],BTT[[#This Row],[Verwendete Transaktion (Pflichtauswahl)]],BTT[Verantwortliches TP
(automatisch)],"&lt;&gt;"&amp;VLOOKUP(aktives_Teilprojekt,Teilprojekte[[Teilprojekte]:[Kürzel]],2,FALSE))&gt;0,"Transaktion mehrfach","okay"),"")</f>
        <v>okay</v>
      </c>
      <c r="AS90" s="10" t="s">
        <v>9712</v>
      </c>
      <c r="AT90" s="10"/>
    </row>
    <row r="91" spans="1:46" x14ac:dyDescent="0.25">
      <c r="A91" s="14" t="str">
        <f>IFERROR(IF(BTT[[#This Row],[Lfd Nr. 
(aus konsolidierter Datei)]]&lt;&gt;"",BTT[[#This Row],[Lfd Nr. 
(aus konsolidierter Datei)]],VLOOKUP(aktives_Teilprojekt,Teilprojekte[[Teilprojekte]:[Kürzel]],2,FALSE)&amp;ROW(BTT[[#This Row],[Lfd Nr.
(automatisch)]])-2),"")</f>
        <v>BLQ76</v>
      </c>
      <c r="B91" s="15" t="s">
        <v>674</v>
      </c>
      <c r="C91" s="15"/>
      <c r="D91" t="s">
        <v>9709</v>
      </c>
      <c r="E91" s="10" t="str">
        <f>IFERROR(IF(NOT(BTT[[#This Row],[Manuelle Änderung des Verantwortliches TP
(Auswahl - bei Bedarf)]]=""),BTT[[#This Row],[Manuelle Änderung des Verantwortliches TP
(Auswahl - bei Bedarf)]],VLOOKUP(BTT[[#This Row],[Hauptprozess
(Pflichtauswahl)]],Hauptprozesse[],3,FALSE)),"")</f>
        <v>BLQ</v>
      </c>
      <c r="H91" s="10" t="s">
        <v>6038</v>
      </c>
      <c r="I91" t="s">
        <v>3237</v>
      </c>
      <c r="J91" s="10" t="str">
        <f>IFERROR(VLOOKUP(BTT[[#This Row],[Verwendete Transaktion (Pflichtauswahl)]],Transaktionen[[Transaktionen]:[Langtext]],2,FALSE),"")</f>
        <v>Archivierte Einkaufsbelege</v>
      </c>
      <c r="O91" t="s">
        <v>6052</v>
      </c>
      <c r="T91" t="s">
        <v>6060</v>
      </c>
      <c r="V91" s="10" t="str">
        <f>IFERROR(VLOOKUP(BTT[[#This Row],[Verwendetes Formular
(Auswahl falls relevant)]],Formulare[[Formularbezeichnung]:[Formularname (technisch)]],2,FALSE),"")</f>
        <v/>
      </c>
      <c r="X91" t="s">
        <v>6052</v>
      </c>
      <c r="Y91" s="4"/>
      <c r="AB91" t="s">
        <v>6052</v>
      </c>
      <c r="AD91" t="s">
        <v>6063</v>
      </c>
      <c r="AF91" t="s">
        <v>8533</v>
      </c>
      <c r="AI91" t="s">
        <v>6052</v>
      </c>
      <c r="AK91" s="10" t="str">
        <f>IF(BTT[[#This Row],[Subprozess
(optionale Auswahl)]]="","okay",IF(VLOOKUP(BTT[[#This Row],[Subprozess
(optionale Auswahl)]],BPML[[Subprozess]:[Zugeordneter Hauptprozess]],3,FALSE)=BTT[[#This Row],[Hauptprozess
(Pflichtauswahl)]],"okay","falscher Subprozess"))</f>
        <v>okay</v>
      </c>
      <c r="AL91" t="str">
        <f>IF(aktives_Teilprojekt="Master","",IF(BTT[[#This Row],[Verantwortliches TP
(automatisch)]]=VLOOKUP(aktives_Teilprojekt,Teilprojekte[[Teilprojekte]:[Kürzel]],2,FALSE),"okay","Hauptprozess anderes TP"))</f>
        <v>okay</v>
      </c>
      <c r="AM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1" s="10" t="str">
        <f>IFERROR(IF(BTT[[#This Row],[SAP-Modul
(Pflichtauswahl)]]&lt;&gt;VLOOKUP(BTT[[#This Row],[Verwendete Transaktion (Pflichtauswahl)]],Transaktionen[[Transaktionen]:[Modul]],3,FALSE),"Modul anders","okay"),"")</f>
        <v>okay</v>
      </c>
      <c r="AP91" s="10" t="str">
        <f>IFERROR(IF(COUNTIFS(BTT[Verwendete Transaktion (Pflichtauswahl)],BTT[[#This Row],[Verwendete Transaktion (Pflichtauswahl)]],BTT[SAP-Modul
(Pflichtauswahl)],"&lt;&gt;"&amp;BTT[[#This Row],[SAP-Modul
(Pflichtauswahl)]])&gt;0,"Modul anders","okay"),"")</f>
        <v>okay</v>
      </c>
      <c r="AQ91" s="10" t="str">
        <f>IFERROR(IF(COUNTIFS(BTT[Verwendete Transaktion (Pflichtauswahl)],BTT[[#This Row],[Verwendete Transaktion (Pflichtauswahl)]],BTT[Verantwortliches TP
(automatisch)],"&lt;&gt;"&amp;BTT[[#This Row],[Verantwortliches TP
(automatisch)]])&gt;0,"Transaktion mehrfach","okay"),"")</f>
        <v>okay</v>
      </c>
      <c r="AR91" s="10" t="str">
        <f>IFERROR(IF(COUNTIFS(BTT[Verwendete Transaktion (Pflichtauswahl)],BTT[[#This Row],[Verwendete Transaktion (Pflichtauswahl)]],BTT[Verantwortliches TP
(automatisch)],"&lt;&gt;"&amp;VLOOKUP(aktives_Teilprojekt,Teilprojekte[[Teilprojekte]:[Kürzel]],2,FALSE))&gt;0,"Transaktion mehrfach","okay"),"")</f>
        <v>okay</v>
      </c>
      <c r="AS91" s="10" t="s">
        <v>9713</v>
      </c>
      <c r="AT91" s="10"/>
    </row>
    <row r="92" spans="1:46" x14ac:dyDescent="0.25">
      <c r="A92" s="14" t="str">
        <f>IFERROR(IF(BTT[[#This Row],[Lfd Nr. 
(aus konsolidierter Datei)]]&lt;&gt;"",BTT[[#This Row],[Lfd Nr. 
(aus konsolidierter Datei)]],VLOOKUP(aktives_Teilprojekt,Teilprojekte[[Teilprojekte]:[Kürzel]],2,FALSE)&amp;ROW(BTT[[#This Row],[Lfd Nr.
(automatisch)]])-2),"")</f>
        <v>BLQ77</v>
      </c>
      <c r="B92" s="15" t="s">
        <v>674</v>
      </c>
      <c r="C92" s="15"/>
      <c r="D92" t="s">
        <v>9651</v>
      </c>
      <c r="E92" s="10" t="str">
        <f>IFERROR(IF(NOT(BTT[[#This Row],[Manuelle Änderung des Verantwortliches TP
(Auswahl - bei Bedarf)]]=""),BTT[[#This Row],[Manuelle Änderung des Verantwortliches TP
(Auswahl - bei Bedarf)]],VLOOKUP(BTT[[#This Row],[Hauptprozess
(Pflichtauswahl)]],Hauptprozesse[],3,FALSE)),"")</f>
        <v>BLQ</v>
      </c>
      <c r="H92" s="10" t="s">
        <v>6038</v>
      </c>
      <c r="I92" t="s">
        <v>3239</v>
      </c>
      <c r="J92" s="10" t="str">
        <f>IFERROR(VLOOKUP(BTT[[#This Row],[Verwendete Transaktion (Pflichtauswahl)]],Transaktionen[[Transaktionen]:[Langtext]],2,FALSE),"")</f>
        <v>Bestellungen mahnen und erinnern</v>
      </c>
      <c r="O92" t="s">
        <v>6052</v>
      </c>
      <c r="T92" t="s">
        <v>6060</v>
      </c>
      <c r="V92" s="10" t="str">
        <f>IFERROR(VLOOKUP(BTT[[#This Row],[Verwendetes Formular
(Auswahl falls relevant)]],Formulare[[Formularbezeichnung]:[Formularname (technisch)]],2,FALSE),"")</f>
        <v/>
      </c>
      <c r="X92" t="s">
        <v>6052</v>
      </c>
      <c r="Y92" s="4"/>
      <c r="AB92" t="s">
        <v>6052</v>
      </c>
      <c r="AD92" t="s">
        <v>6063</v>
      </c>
      <c r="AF92" t="s">
        <v>10171</v>
      </c>
      <c r="AI92" t="s">
        <v>6052</v>
      </c>
      <c r="AK92" s="10" t="str">
        <f>IF(BTT[[#This Row],[Subprozess
(optionale Auswahl)]]="","okay",IF(VLOOKUP(BTT[[#This Row],[Subprozess
(optionale Auswahl)]],BPML[[Subprozess]:[Zugeordneter Hauptprozess]],3,FALSE)=BTT[[#This Row],[Hauptprozess
(Pflichtauswahl)]],"okay","falscher Subprozess"))</f>
        <v>okay</v>
      </c>
      <c r="AL92" t="str">
        <f>IF(aktives_Teilprojekt="Master","",IF(BTT[[#This Row],[Verantwortliches TP
(automatisch)]]=VLOOKUP(aktives_Teilprojekt,Teilprojekte[[Teilprojekte]:[Kürzel]],2,FALSE),"okay","Hauptprozess anderes TP"))</f>
        <v>okay</v>
      </c>
      <c r="AM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92" s="10" t="str">
        <f>IFERROR(IF(BTT[[#This Row],[SAP-Modul
(Pflichtauswahl)]]&lt;&gt;VLOOKUP(BTT[[#This Row],[Verwendete Transaktion (Pflichtauswahl)]],Transaktionen[[Transaktionen]:[Modul]],3,FALSE),"Modul anders","okay"),"")</f>
        <v>okay</v>
      </c>
      <c r="AP92" s="10" t="str">
        <f>IFERROR(IF(COUNTIFS(BTT[Verwendete Transaktion (Pflichtauswahl)],BTT[[#This Row],[Verwendete Transaktion (Pflichtauswahl)]],BTT[SAP-Modul
(Pflichtauswahl)],"&lt;&gt;"&amp;BTT[[#This Row],[SAP-Modul
(Pflichtauswahl)]])&gt;0,"Modul anders","okay"),"")</f>
        <v>okay</v>
      </c>
      <c r="AQ92" s="10" t="str">
        <f>IFERROR(IF(COUNTIFS(BTT[Verwendete Transaktion (Pflichtauswahl)],BTT[[#This Row],[Verwendete Transaktion (Pflichtauswahl)]],BTT[Verantwortliches TP
(automatisch)],"&lt;&gt;"&amp;BTT[[#This Row],[Verantwortliches TP
(automatisch)]])&gt;0,"Transaktion mehrfach","okay"),"")</f>
        <v>okay</v>
      </c>
      <c r="AR92" s="10" t="str">
        <f>IFERROR(IF(COUNTIFS(BTT[Verwendete Transaktion (Pflichtauswahl)],BTT[[#This Row],[Verwendete Transaktion (Pflichtauswahl)]],BTT[Verantwortliches TP
(automatisch)],"&lt;&gt;"&amp;VLOOKUP(aktives_Teilprojekt,Teilprojekte[[Teilprojekte]:[Kürzel]],2,FALSE))&gt;0,"Transaktion mehrfach","okay"),"")</f>
        <v>okay</v>
      </c>
      <c r="AS92" s="10" t="s">
        <v>9714</v>
      </c>
      <c r="AT92" s="10"/>
    </row>
    <row r="93" spans="1:46" x14ac:dyDescent="0.25">
      <c r="A93" s="14" t="str">
        <f>IFERROR(IF(BTT[[#This Row],[Lfd Nr. 
(aus konsolidierter Datei)]]&lt;&gt;"",BTT[[#This Row],[Lfd Nr. 
(aus konsolidierter Datei)]],VLOOKUP(aktives_Teilprojekt,Teilprojekte[[Teilprojekte]:[Kürzel]],2,FALSE)&amp;ROW(BTT[[#This Row],[Lfd Nr.
(automatisch)]])-2),"")</f>
        <v>BLQ78</v>
      </c>
      <c r="B93" s="15" t="s">
        <v>674</v>
      </c>
      <c r="C93" s="15"/>
      <c r="D93" t="s">
        <v>9651</v>
      </c>
      <c r="E93" s="10" t="str">
        <f>IFERROR(IF(NOT(BTT[[#This Row],[Manuelle Änderung des Verantwortliches TP
(Auswahl - bei Bedarf)]]=""),BTT[[#This Row],[Manuelle Änderung des Verantwortliches TP
(Auswahl - bei Bedarf)]],VLOOKUP(BTT[[#This Row],[Hauptprozess
(Pflichtauswahl)]],Hauptprozesse[],3,FALSE)),"")</f>
        <v>BLQ</v>
      </c>
      <c r="H93" s="10" t="s">
        <v>6038</v>
      </c>
      <c r="I93" t="s">
        <v>3241</v>
      </c>
      <c r="J93" s="10" t="str">
        <f>IFERROR(VLOOKUP(BTT[[#This Row],[Verwendete Transaktion (Pflichtauswahl)]],Transaktionen[[Transaktionen]:[Langtext]],2,FALSE),"")</f>
        <v>Auftragsbestätigung überwachen</v>
      </c>
      <c r="O93" t="s">
        <v>6052</v>
      </c>
      <c r="T93" t="s">
        <v>6060</v>
      </c>
      <c r="V93" s="10" t="str">
        <f>IFERROR(VLOOKUP(BTT[[#This Row],[Verwendetes Formular
(Auswahl falls relevant)]],Formulare[[Formularbezeichnung]:[Formularname (technisch)]],2,FALSE),"")</f>
        <v/>
      </c>
      <c r="X93" t="s">
        <v>6052</v>
      </c>
      <c r="Y93" s="4"/>
      <c r="AB93" t="s">
        <v>6052</v>
      </c>
      <c r="AD93" t="s">
        <v>6063</v>
      </c>
      <c r="AF93" t="s">
        <v>10171</v>
      </c>
      <c r="AI93" t="s">
        <v>6052</v>
      </c>
      <c r="AJ93" t="s">
        <v>6052</v>
      </c>
      <c r="AK93" s="10" t="str">
        <f>IF(BTT[[#This Row],[Subprozess
(optionale Auswahl)]]="","okay",IF(VLOOKUP(BTT[[#This Row],[Subprozess
(optionale Auswahl)]],BPML[[Subprozess]:[Zugeordneter Hauptprozess]],3,FALSE)=BTT[[#This Row],[Hauptprozess
(Pflichtauswahl)]],"okay","falscher Subprozess"))</f>
        <v>okay</v>
      </c>
      <c r="AL93" t="str">
        <f>IF(aktives_Teilprojekt="Master","",IF(BTT[[#This Row],[Verantwortliches TP
(automatisch)]]=VLOOKUP(aktives_Teilprojekt,Teilprojekte[[Teilprojekte]:[Kürzel]],2,FALSE),"okay","Hauptprozess anderes TP"))</f>
        <v>okay</v>
      </c>
      <c r="AM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3" s="10" t="str">
        <f>IFERROR(IF(BTT[[#This Row],[SAP-Modul
(Pflichtauswahl)]]&lt;&gt;VLOOKUP(BTT[[#This Row],[Verwendete Transaktion (Pflichtauswahl)]],Transaktionen[[Transaktionen]:[Modul]],3,FALSE),"Modul anders","okay"),"")</f>
        <v>okay</v>
      </c>
      <c r="AP93" s="10" t="str">
        <f>IFERROR(IF(COUNTIFS(BTT[Verwendete Transaktion (Pflichtauswahl)],BTT[[#This Row],[Verwendete Transaktion (Pflichtauswahl)]],BTT[SAP-Modul
(Pflichtauswahl)],"&lt;&gt;"&amp;BTT[[#This Row],[SAP-Modul
(Pflichtauswahl)]])&gt;0,"Modul anders","okay"),"")</f>
        <v>okay</v>
      </c>
      <c r="AQ93" s="10" t="str">
        <f>IFERROR(IF(COUNTIFS(BTT[Verwendete Transaktion (Pflichtauswahl)],BTT[[#This Row],[Verwendete Transaktion (Pflichtauswahl)]],BTT[Verantwortliches TP
(automatisch)],"&lt;&gt;"&amp;BTT[[#This Row],[Verantwortliches TP
(automatisch)]])&gt;0,"Transaktion mehrfach","okay"),"")</f>
        <v>okay</v>
      </c>
      <c r="AR93" s="10" t="str">
        <f>IFERROR(IF(COUNTIFS(BTT[Verwendete Transaktion (Pflichtauswahl)],BTT[[#This Row],[Verwendete Transaktion (Pflichtauswahl)]],BTT[Verantwortliches TP
(automatisch)],"&lt;&gt;"&amp;VLOOKUP(aktives_Teilprojekt,Teilprojekte[[Teilprojekte]:[Kürzel]],2,FALSE))&gt;0,"Transaktion mehrfach","okay"),"")</f>
        <v>okay</v>
      </c>
      <c r="AS93" s="10" t="s">
        <v>9715</v>
      </c>
      <c r="AT93" s="10"/>
    </row>
    <row r="94" spans="1:46" x14ac:dyDescent="0.25">
      <c r="A94" s="14" t="str">
        <f>IFERROR(IF(BTT[[#This Row],[Lfd Nr. 
(aus konsolidierter Datei)]]&lt;&gt;"",BTT[[#This Row],[Lfd Nr. 
(aus konsolidierter Datei)]],VLOOKUP(aktives_Teilprojekt,Teilprojekte[[Teilprojekte]:[Kürzel]],2,FALSE)&amp;ROW(BTT[[#This Row],[Lfd Nr.
(automatisch)]])-2),"")</f>
        <v>BLQ79</v>
      </c>
      <c r="B94" s="15" t="s">
        <v>6123</v>
      </c>
      <c r="C94" s="15"/>
      <c r="D94" t="s">
        <v>3201</v>
      </c>
      <c r="E94" s="10" t="str">
        <f>IFERROR(IF(NOT(BTT[[#This Row],[Manuelle Änderung des Verantwortliches TP
(Auswahl - bei Bedarf)]]=""),BTT[[#This Row],[Manuelle Änderung des Verantwortliches TP
(Auswahl - bei Bedarf)]],VLOOKUP(BTT[[#This Row],[Hauptprozess
(Pflichtauswahl)]],Hauptprozesse[],3,FALSE)),"")</f>
        <v>BLQ</v>
      </c>
      <c r="H94" s="10" t="s">
        <v>6038</v>
      </c>
      <c r="I94" t="s">
        <v>3249</v>
      </c>
      <c r="J94" s="10" t="str">
        <f>IFERROR(VLOOKUP(BTT[[#This Row],[Verwendete Transaktion (Pflichtauswahl)]],Transaktionen[[Transaktionen]:[Langtext]],2,FALSE),"")</f>
        <v>Einkaufsvorgänge zur Bedarfsnummer</v>
      </c>
      <c r="O94" t="s">
        <v>6052</v>
      </c>
      <c r="T94" t="s">
        <v>6060</v>
      </c>
      <c r="V94" s="10" t="str">
        <f>IFERROR(VLOOKUP(BTT[[#This Row],[Verwendetes Formular
(Auswahl falls relevant)]],Formulare[[Formularbezeichnung]:[Formularname (technisch)]],2,FALSE),"")</f>
        <v/>
      </c>
      <c r="X94" t="s">
        <v>6052</v>
      </c>
      <c r="Y94" s="4"/>
      <c r="AB94" t="s">
        <v>6052</v>
      </c>
      <c r="AD94" t="s">
        <v>6063</v>
      </c>
      <c r="AF94" t="s">
        <v>10172</v>
      </c>
      <c r="AI94" t="s">
        <v>6052</v>
      </c>
      <c r="AJ94" t="s">
        <v>6052</v>
      </c>
      <c r="AK94" s="10" t="str">
        <f>IF(BTT[[#This Row],[Subprozess
(optionale Auswahl)]]="","okay",IF(VLOOKUP(BTT[[#This Row],[Subprozess
(optionale Auswahl)]],BPML[[Subprozess]:[Zugeordneter Hauptprozess]],3,FALSE)=BTT[[#This Row],[Hauptprozess
(Pflichtauswahl)]],"okay","falscher Subprozess"))</f>
        <v>okay</v>
      </c>
      <c r="AL94" t="str">
        <f>IF(aktives_Teilprojekt="Master","",IF(BTT[[#This Row],[Verantwortliches TP
(automatisch)]]=VLOOKUP(aktives_Teilprojekt,Teilprojekte[[Teilprojekte]:[Kürzel]],2,FALSE),"okay","Hauptprozess anderes TP"))</f>
        <v>okay</v>
      </c>
      <c r="AM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4" s="10" t="str">
        <f>IFERROR(IF(BTT[[#This Row],[SAP-Modul
(Pflichtauswahl)]]&lt;&gt;VLOOKUP(BTT[[#This Row],[Verwendete Transaktion (Pflichtauswahl)]],Transaktionen[[Transaktionen]:[Modul]],3,FALSE),"Modul anders","okay"),"")</f>
        <v>okay</v>
      </c>
      <c r="AP94" s="10" t="str">
        <f>IFERROR(IF(COUNTIFS(BTT[Verwendete Transaktion (Pflichtauswahl)],BTT[[#This Row],[Verwendete Transaktion (Pflichtauswahl)]],BTT[SAP-Modul
(Pflichtauswahl)],"&lt;&gt;"&amp;BTT[[#This Row],[SAP-Modul
(Pflichtauswahl)]])&gt;0,"Modul anders","okay"),"")</f>
        <v>okay</v>
      </c>
      <c r="AQ94" s="10" t="str">
        <f>IFERROR(IF(COUNTIFS(BTT[Verwendete Transaktion (Pflichtauswahl)],BTT[[#This Row],[Verwendete Transaktion (Pflichtauswahl)]],BTT[Verantwortliches TP
(automatisch)],"&lt;&gt;"&amp;BTT[[#This Row],[Verantwortliches TP
(automatisch)]])&gt;0,"Transaktion mehrfach","okay"),"")</f>
        <v>okay</v>
      </c>
      <c r="AR94" s="10" t="str">
        <f>IFERROR(IF(COUNTIFS(BTT[Verwendete Transaktion (Pflichtauswahl)],BTT[[#This Row],[Verwendete Transaktion (Pflichtauswahl)]],BTT[Verantwortliches TP
(automatisch)],"&lt;&gt;"&amp;VLOOKUP(aktives_Teilprojekt,Teilprojekte[[Teilprojekte]:[Kürzel]],2,FALSE))&gt;0,"Transaktion mehrfach","okay"),"")</f>
        <v>okay</v>
      </c>
      <c r="AS94" s="10" t="s">
        <v>9716</v>
      </c>
      <c r="AT94" s="10"/>
    </row>
    <row r="95" spans="1:46" x14ac:dyDescent="0.25">
      <c r="A95" s="14" t="str">
        <f>IFERROR(IF(BTT[[#This Row],[Lfd Nr. 
(aus konsolidierter Datei)]]&lt;&gt;"",BTT[[#This Row],[Lfd Nr. 
(aus konsolidierter Datei)]],VLOOKUP(aktives_Teilprojekt,Teilprojekte[[Teilprojekte]:[Kürzel]],2,FALSE)&amp;ROW(BTT[[#This Row],[Lfd Nr.
(automatisch)]])-2),"")</f>
        <v>BLQ80</v>
      </c>
      <c r="B95" s="15" t="s">
        <v>6124</v>
      </c>
      <c r="C95" s="15"/>
      <c r="D95" t="s">
        <v>28</v>
      </c>
      <c r="E95" s="10" t="str">
        <f>IFERROR(IF(NOT(BTT[[#This Row],[Manuelle Änderung des Verantwortliches TP
(Auswahl - bei Bedarf)]]=""),BTT[[#This Row],[Manuelle Änderung des Verantwortliches TP
(Auswahl - bei Bedarf)]],VLOOKUP(BTT[[#This Row],[Hauptprozess
(Pflichtauswahl)]],Hauptprozesse[],3,FALSE)),"")</f>
        <v>BLQ</v>
      </c>
      <c r="H95" s="10" t="s">
        <v>6038</v>
      </c>
      <c r="I95" t="s">
        <v>3251</v>
      </c>
      <c r="J95" s="10" t="str">
        <f>IFERROR(VLOOKUP(BTT[[#This Row],[Verwendete Transaktion (Pflichtauswahl)]],Transaktionen[[Transaktionen]:[Langtext]],2,FALSE),"")</f>
        <v>Massenänderung der Kontrakte</v>
      </c>
      <c r="O95" t="s">
        <v>6052</v>
      </c>
      <c r="T95" t="s">
        <v>6060</v>
      </c>
      <c r="V95" s="10" t="str">
        <f>IFERROR(VLOOKUP(BTT[[#This Row],[Verwendetes Formular
(Auswahl falls relevant)]],Formulare[[Formularbezeichnung]:[Formularname (technisch)]],2,FALSE),"")</f>
        <v/>
      </c>
      <c r="X95" t="s">
        <v>6052</v>
      </c>
      <c r="Y95" s="4"/>
      <c r="AB95" t="s">
        <v>6052</v>
      </c>
      <c r="AD95" t="s">
        <v>6063</v>
      </c>
      <c r="AF95" t="s">
        <v>10173</v>
      </c>
      <c r="AI95" t="s">
        <v>6052</v>
      </c>
      <c r="AJ95" t="s">
        <v>6052</v>
      </c>
      <c r="AK95" s="10" t="str">
        <f>IF(BTT[[#This Row],[Subprozess
(optionale Auswahl)]]="","okay",IF(VLOOKUP(BTT[[#This Row],[Subprozess
(optionale Auswahl)]],BPML[[Subprozess]:[Zugeordneter Hauptprozess]],3,FALSE)=BTT[[#This Row],[Hauptprozess
(Pflichtauswahl)]],"okay","falscher Subprozess"))</f>
        <v>okay</v>
      </c>
      <c r="AL95" t="str">
        <f>IF(aktives_Teilprojekt="Master","",IF(BTT[[#This Row],[Verantwortliches TP
(automatisch)]]=VLOOKUP(aktives_Teilprojekt,Teilprojekte[[Teilprojekte]:[Kürzel]],2,FALSE),"okay","Hauptprozess anderes TP"))</f>
        <v>okay</v>
      </c>
      <c r="AM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5" s="10" t="str">
        <f>IFERROR(IF(BTT[[#This Row],[SAP-Modul
(Pflichtauswahl)]]&lt;&gt;VLOOKUP(BTT[[#This Row],[Verwendete Transaktion (Pflichtauswahl)]],Transaktionen[[Transaktionen]:[Modul]],3,FALSE),"Modul anders","okay"),"")</f>
        <v>okay</v>
      </c>
      <c r="AP95" s="10" t="str">
        <f>IFERROR(IF(COUNTIFS(BTT[Verwendete Transaktion (Pflichtauswahl)],BTT[[#This Row],[Verwendete Transaktion (Pflichtauswahl)]],BTT[SAP-Modul
(Pflichtauswahl)],"&lt;&gt;"&amp;BTT[[#This Row],[SAP-Modul
(Pflichtauswahl)]])&gt;0,"Modul anders","okay"),"")</f>
        <v>okay</v>
      </c>
      <c r="AQ95" s="10" t="str">
        <f>IFERROR(IF(COUNTIFS(BTT[Verwendete Transaktion (Pflichtauswahl)],BTT[[#This Row],[Verwendete Transaktion (Pflichtauswahl)]],BTT[Verantwortliches TP
(automatisch)],"&lt;&gt;"&amp;BTT[[#This Row],[Verantwortliches TP
(automatisch)]])&gt;0,"Transaktion mehrfach","okay"),"")</f>
        <v>okay</v>
      </c>
      <c r="AR95" s="10" t="str">
        <f>IFERROR(IF(COUNTIFS(BTT[Verwendete Transaktion (Pflichtauswahl)],BTT[[#This Row],[Verwendete Transaktion (Pflichtauswahl)]],BTT[Verantwortliches TP
(automatisch)],"&lt;&gt;"&amp;VLOOKUP(aktives_Teilprojekt,Teilprojekte[[Teilprojekte]:[Kürzel]],2,FALSE))&gt;0,"Transaktion mehrfach","okay"),"")</f>
        <v>okay</v>
      </c>
      <c r="AS95" s="10" t="s">
        <v>9717</v>
      </c>
      <c r="AT95" s="10"/>
    </row>
    <row r="96" spans="1:46" x14ac:dyDescent="0.25">
      <c r="A96" s="14" t="str">
        <f>IFERROR(IF(BTT[[#This Row],[Lfd Nr. 
(aus konsolidierter Datei)]]&lt;&gt;"",BTT[[#This Row],[Lfd Nr. 
(aus konsolidierter Datei)]],VLOOKUP(aktives_Teilprojekt,Teilprojekte[[Teilprojekte]:[Kürzel]],2,FALSE)&amp;ROW(BTT[[#This Row],[Lfd Nr.
(automatisch)]])-2),"")</f>
        <v>BLQ81</v>
      </c>
      <c r="B96" s="15" t="s">
        <v>6124</v>
      </c>
      <c r="C96" s="15"/>
      <c r="D96" t="s">
        <v>28</v>
      </c>
      <c r="E96" s="10" t="str">
        <f>IFERROR(IF(NOT(BTT[[#This Row],[Manuelle Änderung des Verantwortliches TP
(Auswahl - bei Bedarf)]]=""),BTT[[#This Row],[Manuelle Änderung des Verantwortliches TP
(Auswahl - bei Bedarf)]],VLOOKUP(BTT[[#This Row],[Hauptprozess
(Pflichtauswahl)]],Hauptprozesse[],3,FALSE)),"")</f>
        <v>BLQ</v>
      </c>
      <c r="H96" s="10" t="s">
        <v>6038</v>
      </c>
      <c r="I96" t="s">
        <v>8582</v>
      </c>
      <c r="J96" s="10">
        <f>IFERROR(VLOOKUP(BTT[[#This Row],[Verwendete Transaktion (Pflichtauswahl)]],Transaktionen[[Transaktionen]:[Langtext]],2,FALSE),"")</f>
        <v>0</v>
      </c>
      <c r="O96" t="s">
        <v>6052</v>
      </c>
      <c r="T96" t="s">
        <v>6060</v>
      </c>
      <c r="V96" s="10" t="str">
        <f>IFERROR(VLOOKUP(BTT[[#This Row],[Verwendetes Formular
(Auswahl falls relevant)]],Formulare[[Formularbezeichnung]:[Formularname (technisch)]],2,FALSE),"")</f>
        <v/>
      </c>
      <c r="X96" t="s">
        <v>6052</v>
      </c>
      <c r="Y96" s="4"/>
      <c r="AB96" t="s">
        <v>6052</v>
      </c>
      <c r="AD96" t="s">
        <v>6063</v>
      </c>
      <c r="AF96" t="s">
        <v>10168</v>
      </c>
      <c r="AI96" t="s">
        <v>6052</v>
      </c>
      <c r="AJ96" t="s">
        <v>6052</v>
      </c>
      <c r="AK96" s="10" t="str">
        <f>IF(BTT[[#This Row],[Subprozess
(optionale Auswahl)]]="","okay",IF(VLOOKUP(BTT[[#This Row],[Subprozess
(optionale Auswahl)]],BPML[[Subprozess]:[Zugeordneter Hauptprozess]],3,FALSE)=BTT[[#This Row],[Hauptprozess
(Pflichtauswahl)]],"okay","falscher Subprozess"))</f>
        <v>okay</v>
      </c>
      <c r="AL96" t="str">
        <f>IF(aktives_Teilprojekt="Master","",IF(BTT[[#This Row],[Verantwortliches TP
(automatisch)]]=VLOOKUP(aktives_Teilprojekt,Teilprojekte[[Teilprojekte]:[Kürzel]],2,FALSE),"okay","Hauptprozess anderes TP"))</f>
        <v>okay</v>
      </c>
      <c r="AM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6" s="10" t="str">
        <f>IFERROR(IF(BTT[[#This Row],[SAP-Modul
(Pflichtauswahl)]]&lt;&gt;VLOOKUP(BTT[[#This Row],[Verwendete Transaktion (Pflichtauswahl)]],Transaktionen[[Transaktionen]:[Modul]],3,FALSE),"Modul anders","okay"),"")</f>
        <v>okay</v>
      </c>
      <c r="AP96" s="10" t="str">
        <f>IFERROR(IF(COUNTIFS(BTT[Verwendete Transaktion (Pflichtauswahl)],BTT[[#This Row],[Verwendete Transaktion (Pflichtauswahl)]],BTT[SAP-Modul
(Pflichtauswahl)],"&lt;&gt;"&amp;BTT[[#This Row],[SAP-Modul
(Pflichtauswahl)]])&gt;0,"Modul anders","okay"),"")</f>
        <v>okay</v>
      </c>
      <c r="AQ96" s="10" t="str">
        <f>IFERROR(IF(COUNTIFS(BTT[Verwendete Transaktion (Pflichtauswahl)],BTT[[#This Row],[Verwendete Transaktion (Pflichtauswahl)]],BTT[Verantwortliches TP
(automatisch)],"&lt;&gt;"&amp;BTT[[#This Row],[Verantwortliches TP
(automatisch)]])&gt;0,"Transaktion mehrfach","okay"),"")</f>
        <v>okay</v>
      </c>
      <c r="AR96" s="10" t="str">
        <f>IFERROR(IF(COUNTIFS(BTT[Verwendete Transaktion (Pflichtauswahl)],BTT[[#This Row],[Verwendete Transaktion (Pflichtauswahl)]],BTT[Verantwortliches TP
(automatisch)],"&lt;&gt;"&amp;VLOOKUP(aktives_Teilprojekt,Teilprojekte[[Teilprojekte]:[Kürzel]],2,FALSE))&gt;0,"Transaktion mehrfach","okay"),"")</f>
        <v>okay</v>
      </c>
      <c r="AS96" s="10" t="s">
        <v>9718</v>
      </c>
      <c r="AT96" s="10"/>
    </row>
    <row r="97" spans="1:46" x14ac:dyDescent="0.25">
      <c r="A97" s="14" t="str">
        <f>IFERROR(IF(BTT[[#This Row],[Lfd Nr. 
(aus konsolidierter Datei)]]&lt;&gt;"",BTT[[#This Row],[Lfd Nr. 
(aus konsolidierter Datei)]],VLOOKUP(aktives_Teilprojekt,Teilprojekte[[Teilprojekte]:[Kürzel]],2,FALSE)&amp;ROW(BTT[[#This Row],[Lfd Nr.
(automatisch)]])-2),"")</f>
        <v>BLQ82</v>
      </c>
      <c r="B97" s="15" t="s">
        <v>6124</v>
      </c>
      <c r="C97" s="15"/>
      <c r="D97" t="s">
        <v>28</v>
      </c>
      <c r="E97" s="10" t="str">
        <f>IFERROR(IF(NOT(BTT[[#This Row],[Manuelle Änderung des Verantwortliches TP
(Auswahl - bei Bedarf)]]=""),BTT[[#This Row],[Manuelle Änderung des Verantwortliches TP
(Auswahl - bei Bedarf)]],VLOOKUP(BTT[[#This Row],[Hauptprozess
(Pflichtauswahl)]],Hauptprozesse[],3,FALSE)),"")</f>
        <v>BLQ</v>
      </c>
      <c r="H97" s="10" t="s">
        <v>6038</v>
      </c>
      <c r="I97" t="s">
        <v>3253</v>
      </c>
      <c r="J97" s="10" t="str">
        <f>IFERROR(VLOOKUP(BTT[[#This Row],[Verwendete Transaktion (Pflichtauswahl)]],Transaktionen[[Transaktionen]:[Langtext]],2,FALSE),"")</f>
        <v>Quotierung anzeigen</v>
      </c>
      <c r="O97" t="s">
        <v>6052</v>
      </c>
      <c r="T97" t="s">
        <v>6060</v>
      </c>
      <c r="V97" s="10" t="str">
        <f>IFERROR(VLOOKUP(BTT[[#This Row],[Verwendetes Formular
(Auswahl falls relevant)]],Formulare[[Formularbezeichnung]:[Formularname (technisch)]],2,FALSE),"")</f>
        <v/>
      </c>
      <c r="X97" t="s">
        <v>6052</v>
      </c>
      <c r="Y97" s="4"/>
      <c r="AB97" t="s">
        <v>6052</v>
      </c>
      <c r="AD97" t="s">
        <v>6063</v>
      </c>
      <c r="AF97" t="s">
        <v>10167</v>
      </c>
      <c r="AI97" t="s">
        <v>6052</v>
      </c>
      <c r="AJ97" t="s">
        <v>6052</v>
      </c>
      <c r="AK97" s="10" t="str">
        <f>IF(BTT[[#This Row],[Subprozess
(optionale Auswahl)]]="","okay",IF(VLOOKUP(BTT[[#This Row],[Subprozess
(optionale Auswahl)]],BPML[[Subprozess]:[Zugeordneter Hauptprozess]],3,FALSE)=BTT[[#This Row],[Hauptprozess
(Pflichtauswahl)]],"okay","falscher Subprozess"))</f>
        <v>okay</v>
      </c>
      <c r="AL97" t="str">
        <f>IF(aktives_Teilprojekt="Master","",IF(BTT[[#This Row],[Verantwortliches TP
(automatisch)]]=VLOOKUP(aktives_Teilprojekt,Teilprojekte[[Teilprojekte]:[Kürzel]],2,FALSE),"okay","Hauptprozess anderes TP"))</f>
        <v>okay</v>
      </c>
      <c r="AM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7" s="10" t="str">
        <f>IFERROR(IF(BTT[[#This Row],[SAP-Modul
(Pflichtauswahl)]]&lt;&gt;VLOOKUP(BTT[[#This Row],[Verwendete Transaktion (Pflichtauswahl)]],Transaktionen[[Transaktionen]:[Modul]],3,FALSE),"Modul anders","okay"),"")</f>
        <v>okay</v>
      </c>
      <c r="AP97" s="10" t="str">
        <f>IFERROR(IF(COUNTIFS(BTT[Verwendete Transaktion (Pflichtauswahl)],BTT[[#This Row],[Verwendete Transaktion (Pflichtauswahl)]],BTT[SAP-Modul
(Pflichtauswahl)],"&lt;&gt;"&amp;BTT[[#This Row],[SAP-Modul
(Pflichtauswahl)]])&gt;0,"Modul anders","okay"),"")</f>
        <v>okay</v>
      </c>
      <c r="AQ97" s="10" t="str">
        <f>IFERROR(IF(COUNTIFS(BTT[Verwendete Transaktion (Pflichtauswahl)],BTT[[#This Row],[Verwendete Transaktion (Pflichtauswahl)]],BTT[Verantwortliches TP
(automatisch)],"&lt;&gt;"&amp;BTT[[#This Row],[Verantwortliches TP
(automatisch)]])&gt;0,"Transaktion mehrfach","okay"),"")</f>
        <v>okay</v>
      </c>
      <c r="AR97" s="10" t="str">
        <f>IFERROR(IF(COUNTIFS(BTT[Verwendete Transaktion (Pflichtauswahl)],BTT[[#This Row],[Verwendete Transaktion (Pflichtauswahl)]],BTT[Verantwortliches TP
(automatisch)],"&lt;&gt;"&amp;VLOOKUP(aktives_Teilprojekt,Teilprojekte[[Teilprojekte]:[Kürzel]],2,FALSE))&gt;0,"Transaktion mehrfach","okay"),"")</f>
        <v>okay</v>
      </c>
      <c r="AS97" s="10" t="s">
        <v>9719</v>
      </c>
      <c r="AT97" s="10"/>
    </row>
    <row r="98" spans="1:46" x14ac:dyDescent="0.25">
      <c r="A98" s="14" t="str">
        <f>IFERROR(IF(BTT[[#This Row],[Lfd Nr. 
(aus konsolidierter Datei)]]&lt;&gt;"",BTT[[#This Row],[Lfd Nr. 
(aus konsolidierter Datei)]],VLOOKUP(aktives_Teilprojekt,Teilprojekte[[Teilprojekte]:[Kürzel]],2,FALSE)&amp;ROW(BTT[[#This Row],[Lfd Nr.
(automatisch)]])-2),"")</f>
        <v>BLQ83</v>
      </c>
      <c r="B98" s="15" t="s">
        <v>5482</v>
      </c>
      <c r="C98" s="15"/>
      <c r="D98" t="s">
        <v>9721</v>
      </c>
      <c r="E98" s="10" t="str">
        <f>IFERROR(IF(NOT(BTT[[#This Row],[Manuelle Änderung des Verantwortliches TP
(Auswahl - bei Bedarf)]]=""),BTT[[#This Row],[Manuelle Änderung des Verantwortliches TP
(Auswahl - bei Bedarf)]],VLOOKUP(BTT[[#This Row],[Hauptprozess
(Pflichtauswahl)]],Hauptprozesse[],3,FALSE)),"")</f>
        <v>BLQ</v>
      </c>
      <c r="H98" s="10" t="s">
        <v>6038</v>
      </c>
      <c r="I98" t="s">
        <v>3255</v>
      </c>
      <c r="J98" s="10" t="str">
        <f>IFERROR(VLOOKUP(BTT[[#This Row],[Verwendete Transaktion (Pflichtauswahl)]],Transaktionen[[Transaktionen]:[Langtext]],2,FALSE),"")</f>
        <v>Inventurbeleg anlegen</v>
      </c>
      <c r="O98" t="s">
        <v>6052</v>
      </c>
      <c r="T98" t="s">
        <v>6060</v>
      </c>
      <c r="V98" s="10" t="str">
        <f>IFERROR(VLOOKUP(BTT[[#This Row],[Verwendetes Formular
(Auswahl falls relevant)]],Formulare[[Formularbezeichnung]:[Formularname (technisch)]],2,FALSE),"")</f>
        <v/>
      </c>
      <c r="X98" t="s">
        <v>6052</v>
      </c>
      <c r="Y98" s="4"/>
      <c r="AB98" t="s">
        <v>6052</v>
      </c>
      <c r="AD98" t="s">
        <v>6063</v>
      </c>
      <c r="AF98" t="s">
        <v>6064</v>
      </c>
      <c r="AI98" t="s">
        <v>6052</v>
      </c>
      <c r="AJ98" t="s">
        <v>6052</v>
      </c>
      <c r="AK98" s="10" t="str">
        <f>IF(BTT[[#This Row],[Subprozess
(optionale Auswahl)]]="","okay",IF(VLOOKUP(BTT[[#This Row],[Subprozess
(optionale Auswahl)]],BPML[[Subprozess]:[Zugeordneter Hauptprozess]],3,FALSE)=BTT[[#This Row],[Hauptprozess
(Pflichtauswahl)]],"okay","falscher Subprozess"))</f>
        <v>okay</v>
      </c>
      <c r="AL98" t="str">
        <f>IF(aktives_Teilprojekt="Master","",IF(BTT[[#This Row],[Verantwortliches TP
(automatisch)]]=VLOOKUP(aktives_Teilprojekt,Teilprojekte[[Teilprojekte]:[Kürzel]],2,FALSE),"okay","Hauptprozess anderes TP"))</f>
        <v>okay</v>
      </c>
      <c r="AM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8" s="10" t="str">
        <f>IFERROR(IF(BTT[[#This Row],[SAP-Modul
(Pflichtauswahl)]]&lt;&gt;VLOOKUP(BTT[[#This Row],[Verwendete Transaktion (Pflichtauswahl)]],Transaktionen[[Transaktionen]:[Modul]],3,FALSE),"Modul anders","okay"),"")</f>
        <v>okay</v>
      </c>
      <c r="AP98" s="10" t="str">
        <f>IFERROR(IF(COUNTIFS(BTT[Verwendete Transaktion (Pflichtauswahl)],BTT[[#This Row],[Verwendete Transaktion (Pflichtauswahl)]],BTT[SAP-Modul
(Pflichtauswahl)],"&lt;&gt;"&amp;BTT[[#This Row],[SAP-Modul
(Pflichtauswahl)]])&gt;0,"Modul anders","okay"),"")</f>
        <v>okay</v>
      </c>
      <c r="AQ98" s="10" t="str">
        <f>IFERROR(IF(COUNTIFS(BTT[Verwendete Transaktion (Pflichtauswahl)],BTT[[#This Row],[Verwendete Transaktion (Pflichtauswahl)]],BTT[Verantwortliches TP
(automatisch)],"&lt;&gt;"&amp;BTT[[#This Row],[Verantwortliches TP
(automatisch)]])&gt;0,"Transaktion mehrfach","okay"),"")</f>
        <v>okay</v>
      </c>
      <c r="AR98" s="10" t="str">
        <f>IFERROR(IF(COUNTIFS(BTT[Verwendete Transaktion (Pflichtauswahl)],BTT[[#This Row],[Verwendete Transaktion (Pflichtauswahl)]],BTT[Verantwortliches TP
(automatisch)],"&lt;&gt;"&amp;VLOOKUP(aktives_Teilprojekt,Teilprojekte[[Teilprojekte]:[Kürzel]],2,FALSE))&gt;0,"Transaktion mehrfach","okay"),"")</f>
        <v>okay</v>
      </c>
      <c r="AS98" s="10" t="s">
        <v>9720</v>
      </c>
      <c r="AT98" s="10"/>
    </row>
    <row r="99" spans="1:46" x14ac:dyDescent="0.25">
      <c r="A99" s="14" t="str">
        <f>IFERROR(IF(BTT[[#This Row],[Lfd Nr. 
(aus konsolidierter Datei)]]&lt;&gt;"",BTT[[#This Row],[Lfd Nr. 
(aus konsolidierter Datei)]],VLOOKUP(aktives_Teilprojekt,Teilprojekte[[Teilprojekte]:[Kürzel]],2,FALSE)&amp;ROW(BTT[[#This Row],[Lfd Nr.
(automatisch)]])-2),"")</f>
        <v>BLQ84</v>
      </c>
      <c r="B99" s="15" t="s">
        <v>5482</v>
      </c>
      <c r="C99" s="15"/>
      <c r="D99" t="s">
        <v>9721</v>
      </c>
      <c r="E99" s="10" t="str">
        <f>IFERROR(IF(NOT(BTT[[#This Row],[Manuelle Änderung des Verantwortliches TP
(Auswahl - bei Bedarf)]]=""),BTT[[#This Row],[Manuelle Änderung des Verantwortliches TP
(Auswahl - bei Bedarf)]],VLOOKUP(BTT[[#This Row],[Hauptprozess
(Pflichtauswahl)]],Hauptprozesse[],3,FALSE)),"")</f>
        <v>BLQ</v>
      </c>
      <c r="H99" s="10" t="s">
        <v>6038</v>
      </c>
      <c r="I99" t="s">
        <v>3257</v>
      </c>
      <c r="J99" s="10" t="str">
        <f>IFERROR(VLOOKUP(BTT[[#This Row],[Verwendete Transaktion (Pflichtauswahl)]],Transaktionen[[Transaktionen]:[Langtext]],2,FALSE),"")</f>
        <v>Inventurbeleg ändern</v>
      </c>
      <c r="O99" t="s">
        <v>6052</v>
      </c>
      <c r="T99" t="s">
        <v>6060</v>
      </c>
      <c r="V99" s="10" t="str">
        <f>IFERROR(VLOOKUP(BTT[[#This Row],[Verwendetes Formular
(Auswahl falls relevant)]],Formulare[[Formularbezeichnung]:[Formularname (technisch)]],2,FALSE),"")</f>
        <v/>
      </c>
      <c r="X99" t="s">
        <v>6052</v>
      </c>
      <c r="Y99" s="4"/>
      <c r="AB99" t="s">
        <v>6052</v>
      </c>
      <c r="AD99" t="s">
        <v>6063</v>
      </c>
      <c r="AF99" t="s">
        <v>6064</v>
      </c>
      <c r="AI99" t="s">
        <v>6052</v>
      </c>
      <c r="AJ99" t="s">
        <v>6052</v>
      </c>
      <c r="AK99" s="10" t="str">
        <f>IF(BTT[[#This Row],[Subprozess
(optionale Auswahl)]]="","okay",IF(VLOOKUP(BTT[[#This Row],[Subprozess
(optionale Auswahl)]],BPML[[Subprozess]:[Zugeordneter Hauptprozess]],3,FALSE)=BTT[[#This Row],[Hauptprozess
(Pflichtauswahl)]],"okay","falscher Subprozess"))</f>
        <v>okay</v>
      </c>
      <c r="AL99" t="str">
        <f>IF(aktives_Teilprojekt="Master","",IF(BTT[[#This Row],[Verantwortliches TP
(automatisch)]]=VLOOKUP(aktives_Teilprojekt,Teilprojekte[[Teilprojekte]:[Kürzel]],2,FALSE),"okay","Hauptprozess anderes TP"))</f>
        <v>okay</v>
      </c>
      <c r="AM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99" s="10" t="str">
        <f>IFERROR(IF(BTT[[#This Row],[SAP-Modul
(Pflichtauswahl)]]&lt;&gt;VLOOKUP(BTT[[#This Row],[Verwendete Transaktion (Pflichtauswahl)]],Transaktionen[[Transaktionen]:[Modul]],3,FALSE),"Modul anders","okay"),"")</f>
        <v>okay</v>
      </c>
      <c r="AP99" s="10" t="str">
        <f>IFERROR(IF(COUNTIFS(BTT[Verwendete Transaktion (Pflichtauswahl)],BTT[[#This Row],[Verwendete Transaktion (Pflichtauswahl)]],BTT[SAP-Modul
(Pflichtauswahl)],"&lt;&gt;"&amp;BTT[[#This Row],[SAP-Modul
(Pflichtauswahl)]])&gt;0,"Modul anders","okay"),"")</f>
        <v>okay</v>
      </c>
      <c r="AQ99" s="10" t="str">
        <f>IFERROR(IF(COUNTIFS(BTT[Verwendete Transaktion (Pflichtauswahl)],BTT[[#This Row],[Verwendete Transaktion (Pflichtauswahl)]],BTT[Verantwortliches TP
(automatisch)],"&lt;&gt;"&amp;BTT[[#This Row],[Verantwortliches TP
(automatisch)]])&gt;0,"Transaktion mehrfach","okay"),"")</f>
        <v>okay</v>
      </c>
      <c r="AR99" s="10" t="str">
        <f>IFERROR(IF(COUNTIFS(BTT[Verwendete Transaktion (Pflichtauswahl)],BTT[[#This Row],[Verwendete Transaktion (Pflichtauswahl)]],BTT[Verantwortliches TP
(automatisch)],"&lt;&gt;"&amp;VLOOKUP(aktives_Teilprojekt,Teilprojekte[[Teilprojekte]:[Kürzel]],2,FALSE))&gt;0,"Transaktion mehrfach","okay"),"")</f>
        <v>okay</v>
      </c>
      <c r="AS99" s="10" t="s">
        <v>9722</v>
      </c>
      <c r="AT99" s="10"/>
    </row>
    <row r="100" spans="1:46" x14ac:dyDescent="0.25">
      <c r="A100" s="14" t="str">
        <f>IFERROR(IF(BTT[[#This Row],[Lfd Nr. 
(aus konsolidierter Datei)]]&lt;&gt;"",BTT[[#This Row],[Lfd Nr. 
(aus konsolidierter Datei)]],VLOOKUP(aktives_Teilprojekt,Teilprojekte[[Teilprojekte]:[Kürzel]],2,FALSE)&amp;ROW(BTT[[#This Row],[Lfd Nr.
(automatisch)]])-2),"")</f>
        <v>BLQ85</v>
      </c>
      <c r="B100" s="15" t="s">
        <v>5482</v>
      </c>
      <c r="C100" s="15"/>
      <c r="D100" t="s">
        <v>9721</v>
      </c>
      <c r="E100" s="10" t="str">
        <f>IFERROR(IF(NOT(BTT[[#This Row],[Manuelle Änderung des Verantwortliches TP
(Auswahl - bei Bedarf)]]=""),BTT[[#This Row],[Manuelle Änderung des Verantwortliches TP
(Auswahl - bei Bedarf)]],VLOOKUP(BTT[[#This Row],[Hauptprozess
(Pflichtauswahl)]],Hauptprozesse[],3,FALSE)),"")</f>
        <v>BLQ</v>
      </c>
      <c r="H100" s="10" t="s">
        <v>6038</v>
      </c>
      <c r="I100" t="s">
        <v>3259</v>
      </c>
      <c r="J100" s="10" t="str">
        <f>IFERROR(VLOOKUP(BTT[[#This Row],[Verwendete Transaktion (Pflichtauswahl)]],Transaktionen[[Transaktionen]:[Langtext]],2,FALSE),"")</f>
        <v>Inventurbeleg anzeigen</v>
      </c>
      <c r="O100" t="s">
        <v>6052</v>
      </c>
      <c r="T100" t="s">
        <v>6060</v>
      </c>
      <c r="V100" s="10" t="str">
        <f>IFERROR(VLOOKUP(BTT[[#This Row],[Verwendetes Formular
(Auswahl falls relevant)]],Formulare[[Formularbezeichnung]:[Formularname (technisch)]],2,FALSE),"")</f>
        <v/>
      </c>
      <c r="X100" t="s">
        <v>6052</v>
      </c>
      <c r="Y100" s="4"/>
      <c r="AB100" t="s">
        <v>6052</v>
      </c>
      <c r="AD100" t="s">
        <v>6063</v>
      </c>
      <c r="AF100" t="s">
        <v>6064</v>
      </c>
      <c r="AI100" t="s">
        <v>6052</v>
      </c>
      <c r="AJ100" t="s">
        <v>6052</v>
      </c>
      <c r="AK100" s="10" t="str">
        <f>IF(BTT[[#This Row],[Subprozess
(optionale Auswahl)]]="","okay",IF(VLOOKUP(BTT[[#This Row],[Subprozess
(optionale Auswahl)]],BPML[[Subprozess]:[Zugeordneter Hauptprozess]],3,FALSE)=BTT[[#This Row],[Hauptprozess
(Pflichtauswahl)]],"okay","falscher Subprozess"))</f>
        <v>okay</v>
      </c>
      <c r="AL100" t="str">
        <f>IF(aktives_Teilprojekt="Master","",IF(BTT[[#This Row],[Verantwortliches TP
(automatisch)]]=VLOOKUP(aktives_Teilprojekt,Teilprojekte[[Teilprojekte]:[Kürzel]],2,FALSE),"okay","Hauptprozess anderes TP"))</f>
        <v>okay</v>
      </c>
      <c r="AM1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0" s="10" t="str">
        <f>IFERROR(IF(BTT[[#This Row],[SAP-Modul
(Pflichtauswahl)]]&lt;&gt;VLOOKUP(BTT[[#This Row],[Verwendete Transaktion (Pflichtauswahl)]],Transaktionen[[Transaktionen]:[Modul]],3,FALSE),"Modul anders","okay"),"")</f>
        <v>okay</v>
      </c>
      <c r="AP100" s="10" t="str">
        <f>IFERROR(IF(COUNTIFS(BTT[Verwendete Transaktion (Pflichtauswahl)],BTT[[#This Row],[Verwendete Transaktion (Pflichtauswahl)]],BTT[SAP-Modul
(Pflichtauswahl)],"&lt;&gt;"&amp;BTT[[#This Row],[SAP-Modul
(Pflichtauswahl)]])&gt;0,"Modul anders","okay"),"")</f>
        <v>okay</v>
      </c>
      <c r="AQ100" s="10" t="str">
        <f>IFERROR(IF(COUNTIFS(BTT[Verwendete Transaktion (Pflichtauswahl)],BTT[[#This Row],[Verwendete Transaktion (Pflichtauswahl)]],BTT[Verantwortliches TP
(automatisch)],"&lt;&gt;"&amp;BTT[[#This Row],[Verantwortliches TP
(automatisch)]])&gt;0,"Transaktion mehrfach","okay"),"")</f>
        <v>okay</v>
      </c>
      <c r="AR100" s="10" t="str">
        <f>IFERROR(IF(COUNTIFS(BTT[Verwendete Transaktion (Pflichtauswahl)],BTT[[#This Row],[Verwendete Transaktion (Pflichtauswahl)]],BTT[Verantwortliches TP
(automatisch)],"&lt;&gt;"&amp;VLOOKUP(aktives_Teilprojekt,Teilprojekte[[Teilprojekte]:[Kürzel]],2,FALSE))&gt;0,"Transaktion mehrfach","okay"),"")</f>
        <v>okay</v>
      </c>
      <c r="AS100" s="10" t="s">
        <v>9723</v>
      </c>
      <c r="AT100" s="10"/>
    </row>
    <row r="101" spans="1:46" x14ac:dyDescent="0.25">
      <c r="A101" s="14" t="str">
        <f>IFERROR(IF(BTT[[#This Row],[Lfd Nr. 
(aus konsolidierter Datei)]]&lt;&gt;"",BTT[[#This Row],[Lfd Nr. 
(aus konsolidierter Datei)]],VLOOKUP(aktives_Teilprojekt,Teilprojekte[[Teilprojekte]:[Kürzel]],2,FALSE)&amp;ROW(BTT[[#This Row],[Lfd Nr.
(automatisch)]])-2),"")</f>
        <v>BLQ86</v>
      </c>
      <c r="B101" s="15" t="s">
        <v>5482</v>
      </c>
      <c r="C101" s="15"/>
      <c r="D101" t="s">
        <v>9721</v>
      </c>
      <c r="E101" s="10" t="str">
        <f>IFERROR(IF(NOT(BTT[[#This Row],[Manuelle Änderung des Verantwortliches TP
(Auswahl - bei Bedarf)]]=""),BTT[[#This Row],[Manuelle Änderung des Verantwortliches TP
(Auswahl - bei Bedarf)]],VLOOKUP(BTT[[#This Row],[Hauptprozess
(Pflichtauswahl)]],Hauptprozesse[],3,FALSE)),"")</f>
        <v>BLQ</v>
      </c>
      <c r="H101" s="10" t="s">
        <v>6038</v>
      </c>
      <c r="I101" t="s">
        <v>3261</v>
      </c>
      <c r="J101" s="10" t="str">
        <f>IFERROR(VLOOKUP(BTT[[#This Row],[Verwendete Transaktion (Pflichtauswahl)]],Transaktionen[[Transaktionen]:[Langtext]],2,FALSE),"")</f>
        <v>Inventurzählung erfassen mit Beleg</v>
      </c>
      <c r="O101" t="s">
        <v>6052</v>
      </c>
      <c r="T101" t="s">
        <v>6060</v>
      </c>
      <c r="V101" s="10" t="str">
        <f>IFERROR(VLOOKUP(BTT[[#This Row],[Verwendetes Formular
(Auswahl falls relevant)]],Formulare[[Formularbezeichnung]:[Formularname (technisch)]],2,FALSE),"")</f>
        <v/>
      </c>
      <c r="X101" t="s">
        <v>6052</v>
      </c>
      <c r="Y101" s="4"/>
      <c r="AB101" t="s">
        <v>6052</v>
      </c>
      <c r="AD101" t="s">
        <v>6063</v>
      </c>
      <c r="AF101" t="s">
        <v>6064</v>
      </c>
      <c r="AI101" t="s">
        <v>6052</v>
      </c>
      <c r="AJ101" t="s">
        <v>6052</v>
      </c>
      <c r="AK101" s="10" t="str">
        <f>IF(BTT[[#This Row],[Subprozess
(optionale Auswahl)]]="","okay",IF(VLOOKUP(BTT[[#This Row],[Subprozess
(optionale Auswahl)]],BPML[[Subprozess]:[Zugeordneter Hauptprozess]],3,FALSE)=BTT[[#This Row],[Hauptprozess
(Pflichtauswahl)]],"okay","falscher Subprozess"))</f>
        <v>okay</v>
      </c>
      <c r="AL101" t="str">
        <f>IF(aktives_Teilprojekt="Master","",IF(BTT[[#This Row],[Verantwortliches TP
(automatisch)]]=VLOOKUP(aktives_Teilprojekt,Teilprojekte[[Teilprojekte]:[Kürzel]],2,FALSE),"okay","Hauptprozess anderes TP"))</f>
        <v>okay</v>
      </c>
      <c r="AM1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1" s="10" t="str">
        <f>IFERROR(IF(BTT[[#This Row],[SAP-Modul
(Pflichtauswahl)]]&lt;&gt;VLOOKUP(BTT[[#This Row],[Verwendete Transaktion (Pflichtauswahl)]],Transaktionen[[Transaktionen]:[Modul]],3,FALSE),"Modul anders","okay"),"")</f>
        <v>okay</v>
      </c>
      <c r="AP101" s="10" t="str">
        <f>IFERROR(IF(COUNTIFS(BTT[Verwendete Transaktion (Pflichtauswahl)],BTT[[#This Row],[Verwendete Transaktion (Pflichtauswahl)]],BTT[SAP-Modul
(Pflichtauswahl)],"&lt;&gt;"&amp;BTT[[#This Row],[SAP-Modul
(Pflichtauswahl)]])&gt;0,"Modul anders","okay"),"")</f>
        <v>okay</v>
      </c>
      <c r="AQ101" s="10" t="str">
        <f>IFERROR(IF(COUNTIFS(BTT[Verwendete Transaktion (Pflichtauswahl)],BTT[[#This Row],[Verwendete Transaktion (Pflichtauswahl)]],BTT[Verantwortliches TP
(automatisch)],"&lt;&gt;"&amp;BTT[[#This Row],[Verantwortliches TP
(automatisch)]])&gt;0,"Transaktion mehrfach","okay"),"")</f>
        <v>okay</v>
      </c>
      <c r="AR101" s="10" t="str">
        <f>IFERROR(IF(COUNTIFS(BTT[Verwendete Transaktion (Pflichtauswahl)],BTT[[#This Row],[Verwendete Transaktion (Pflichtauswahl)]],BTT[Verantwortliches TP
(automatisch)],"&lt;&gt;"&amp;VLOOKUP(aktives_Teilprojekt,Teilprojekte[[Teilprojekte]:[Kürzel]],2,FALSE))&gt;0,"Transaktion mehrfach","okay"),"")</f>
        <v>okay</v>
      </c>
      <c r="AS101" s="10" t="s">
        <v>9724</v>
      </c>
      <c r="AT101" s="10"/>
    </row>
    <row r="102" spans="1:46" x14ac:dyDescent="0.25">
      <c r="A102" s="14" t="str">
        <f>IFERROR(IF(BTT[[#This Row],[Lfd Nr. 
(aus konsolidierter Datei)]]&lt;&gt;"",BTT[[#This Row],[Lfd Nr. 
(aus konsolidierter Datei)]],VLOOKUP(aktives_Teilprojekt,Teilprojekte[[Teilprojekte]:[Kürzel]],2,FALSE)&amp;ROW(BTT[[#This Row],[Lfd Nr.
(automatisch)]])-2),"")</f>
        <v>BLQ87</v>
      </c>
      <c r="B102" s="15" t="s">
        <v>5482</v>
      </c>
      <c r="C102" s="15"/>
      <c r="D102" t="s">
        <v>9721</v>
      </c>
      <c r="E102" s="10" t="str">
        <f>IFERROR(IF(NOT(BTT[[#This Row],[Manuelle Änderung des Verantwortliches TP
(Auswahl - bei Bedarf)]]=""),BTT[[#This Row],[Manuelle Änderung des Verantwortliches TP
(Auswahl - bei Bedarf)]],VLOOKUP(BTT[[#This Row],[Hauptprozess
(Pflichtauswahl)]],Hauptprozesse[],3,FALSE)),"")</f>
        <v>BLQ</v>
      </c>
      <c r="H102" s="10" t="s">
        <v>6038</v>
      </c>
      <c r="I102" t="s">
        <v>3263</v>
      </c>
      <c r="J102" s="10" t="str">
        <f>IFERROR(VLOOKUP(BTT[[#This Row],[Verwendete Transaktion (Pflichtauswahl)]],Transaktionen[[Transaktionen]:[Langtext]],2,FALSE),"")</f>
        <v>Inventurzählung ändern</v>
      </c>
      <c r="O102" t="s">
        <v>6052</v>
      </c>
      <c r="T102" t="s">
        <v>6060</v>
      </c>
      <c r="V102" s="10" t="str">
        <f>IFERROR(VLOOKUP(BTT[[#This Row],[Verwendetes Formular
(Auswahl falls relevant)]],Formulare[[Formularbezeichnung]:[Formularname (technisch)]],2,FALSE),"")</f>
        <v/>
      </c>
      <c r="X102" t="s">
        <v>6052</v>
      </c>
      <c r="Y102" s="4"/>
      <c r="AB102" t="s">
        <v>6052</v>
      </c>
      <c r="AD102" t="s">
        <v>6063</v>
      </c>
      <c r="AF102" t="s">
        <v>6064</v>
      </c>
      <c r="AI102" t="s">
        <v>6052</v>
      </c>
      <c r="AJ102" t="s">
        <v>6052</v>
      </c>
      <c r="AK102" s="10" t="str">
        <f>IF(BTT[[#This Row],[Subprozess
(optionale Auswahl)]]="","okay",IF(VLOOKUP(BTT[[#This Row],[Subprozess
(optionale Auswahl)]],BPML[[Subprozess]:[Zugeordneter Hauptprozess]],3,FALSE)=BTT[[#This Row],[Hauptprozess
(Pflichtauswahl)]],"okay","falscher Subprozess"))</f>
        <v>okay</v>
      </c>
      <c r="AL102" t="str">
        <f>IF(aktives_Teilprojekt="Master","",IF(BTT[[#This Row],[Verantwortliches TP
(automatisch)]]=VLOOKUP(aktives_Teilprojekt,Teilprojekte[[Teilprojekte]:[Kürzel]],2,FALSE),"okay","Hauptprozess anderes TP"))</f>
        <v>okay</v>
      </c>
      <c r="AM1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2" s="10" t="str">
        <f>IFERROR(IF(BTT[[#This Row],[SAP-Modul
(Pflichtauswahl)]]&lt;&gt;VLOOKUP(BTT[[#This Row],[Verwendete Transaktion (Pflichtauswahl)]],Transaktionen[[Transaktionen]:[Modul]],3,FALSE),"Modul anders","okay"),"")</f>
        <v>okay</v>
      </c>
      <c r="AP102" s="10" t="str">
        <f>IFERROR(IF(COUNTIFS(BTT[Verwendete Transaktion (Pflichtauswahl)],BTT[[#This Row],[Verwendete Transaktion (Pflichtauswahl)]],BTT[SAP-Modul
(Pflichtauswahl)],"&lt;&gt;"&amp;BTT[[#This Row],[SAP-Modul
(Pflichtauswahl)]])&gt;0,"Modul anders","okay"),"")</f>
        <v>okay</v>
      </c>
      <c r="AQ102" s="10" t="str">
        <f>IFERROR(IF(COUNTIFS(BTT[Verwendete Transaktion (Pflichtauswahl)],BTT[[#This Row],[Verwendete Transaktion (Pflichtauswahl)]],BTT[Verantwortliches TP
(automatisch)],"&lt;&gt;"&amp;BTT[[#This Row],[Verantwortliches TP
(automatisch)]])&gt;0,"Transaktion mehrfach","okay"),"")</f>
        <v>okay</v>
      </c>
      <c r="AR102" s="10" t="str">
        <f>IFERROR(IF(COUNTIFS(BTT[Verwendete Transaktion (Pflichtauswahl)],BTT[[#This Row],[Verwendete Transaktion (Pflichtauswahl)]],BTT[Verantwortliches TP
(automatisch)],"&lt;&gt;"&amp;VLOOKUP(aktives_Teilprojekt,Teilprojekte[[Teilprojekte]:[Kürzel]],2,FALSE))&gt;0,"Transaktion mehrfach","okay"),"")</f>
        <v>okay</v>
      </c>
      <c r="AS102" s="10" t="s">
        <v>9725</v>
      </c>
      <c r="AT102" s="10"/>
    </row>
    <row r="103" spans="1:46" x14ac:dyDescent="0.25">
      <c r="A103" s="14" t="str">
        <f>IFERROR(IF(BTT[[#This Row],[Lfd Nr. 
(aus konsolidierter Datei)]]&lt;&gt;"",BTT[[#This Row],[Lfd Nr. 
(aus konsolidierter Datei)]],VLOOKUP(aktives_Teilprojekt,Teilprojekte[[Teilprojekte]:[Kürzel]],2,FALSE)&amp;ROW(BTT[[#This Row],[Lfd Nr.
(automatisch)]])-2),"")</f>
        <v>BLQ88</v>
      </c>
      <c r="B103" s="15" t="s">
        <v>5482</v>
      </c>
      <c r="C103" s="15"/>
      <c r="D103" t="s">
        <v>9721</v>
      </c>
      <c r="E103" s="10" t="str">
        <f>IFERROR(IF(NOT(BTT[[#This Row],[Manuelle Änderung des Verantwortliches TP
(Auswahl - bei Bedarf)]]=""),BTT[[#This Row],[Manuelle Änderung des Verantwortliches TP
(Auswahl - bei Bedarf)]],VLOOKUP(BTT[[#This Row],[Hauptprozess
(Pflichtauswahl)]],Hauptprozesse[],3,FALSE)),"")</f>
        <v>BLQ</v>
      </c>
      <c r="H103" s="10" t="s">
        <v>6038</v>
      </c>
      <c r="I103" t="s">
        <v>3265</v>
      </c>
      <c r="J103" s="10" t="str">
        <f>IFERROR(VLOOKUP(BTT[[#This Row],[Verwendete Transaktion (Pflichtauswahl)]],Transaktionen[[Transaktionen]:[Langtext]],2,FALSE),"")</f>
        <v>Inventurzählung anzeigen</v>
      </c>
      <c r="O103" t="s">
        <v>6052</v>
      </c>
      <c r="T103" t="s">
        <v>6060</v>
      </c>
      <c r="V103" s="10" t="str">
        <f>IFERROR(VLOOKUP(BTT[[#This Row],[Verwendetes Formular
(Auswahl falls relevant)]],Formulare[[Formularbezeichnung]:[Formularname (technisch)]],2,FALSE),"")</f>
        <v/>
      </c>
      <c r="X103" t="s">
        <v>6052</v>
      </c>
      <c r="Y103" s="4"/>
      <c r="AB103" t="s">
        <v>6052</v>
      </c>
      <c r="AD103" t="s">
        <v>6063</v>
      </c>
      <c r="AF103" t="s">
        <v>6064</v>
      </c>
      <c r="AI103" t="s">
        <v>6052</v>
      </c>
      <c r="AJ103" t="s">
        <v>6052</v>
      </c>
      <c r="AK103" s="10" t="str">
        <f>IF(BTT[[#This Row],[Subprozess
(optionale Auswahl)]]="","okay",IF(VLOOKUP(BTT[[#This Row],[Subprozess
(optionale Auswahl)]],BPML[[Subprozess]:[Zugeordneter Hauptprozess]],3,FALSE)=BTT[[#This Row],[Hauptprozess
(Pflichtauswahl)]],"okay","falscher Subprozess"))</f>
        <v>okay</v>
      </c>
      <c r="AL103" t="str">
        <f>IF(aktives_Teilprojekt="Master","",IF(BTT[[#This Row],[Verantwortliches TP
(automatisch)]]=VLOOKUP(aktives_Teilprojekt,Teilprojekte[[Teilprojekte]:[Kürzel]],2,FALSE),"okay","Hauptprozess anderes TP"))</f>
        <v>okay</v>
      </c>
      <c r="AM1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3" s="10" t="str">
        <f>IFERROR(IF(BTT[[#This Row],[SAP-Modul
(Pflichtauswahl)]]&lt;&gt;VLOOKUP(BTT[[#This Row],[Verwendete Transaktion (Pflichtauswahl)]],Transaktionen[[Transaktionen]:[Modul]],3,FALSE),"Modul anders","okay"),"")</f>
        <v>okay</v>
      </c>
      <c r="AP103" s="10" t="str">
        <f>IFERROR(IF(COUNTIFS(BTT[Verwendete Transaktion (Pflichtauswahl)],BTT[[#This Row],[Verwendete Transaktion (Pflichtauswahl)]],BTT[SAP-Modul
(Pflichtauswahl)],"&lt;&gt;"&amp;BTT[[#This Row],[SAP-Modul
(Pflichtauswahl)]])&gt;0,"Modul anders","okay"),"")</f>
        <v>okay</v>
      </c>
      <c r="AQ103" s="10" t="str">
        <f>IFERROR(IF(COUNTIFS(BTT[Verwendete Transaktion (Pflichtauswahl)],BTT[[#This Row],[Verwendete Transaktion (Pflichtauswahl)]],BTT[Verantwortliches TP
(automatisch)],"&lt;&gt;"&amp;BTT[[#This Row],[Verantwortliches TP
(automatisch)]])&gt;0,"Transaktion mehrfach","okay"),"")</f>
        <v>okay</v>
      </c>
      <c r="AR103" s="10" t="str">
        <f>IFERROR(IF(COUNTIFS(BTT[Verwendete Transaktion (Pflichtauswahl)],BTT[[#This Row],[Verwendete Transaktion (Pflichtauswahl)]],BTT[Verantwortliches TP
(automatisch)],"&lt;&gt;"&amp;VLOOKUP(aktives_Teilprojekt,Teilprojekte[[Teilprojekte]:[Kürzel]],2,FALSE))&gt;0,"Transaktion mehrfach","okay"),"")</f>
        <v>okay</v>
      </c>
      <c r="AS103" s="10" t="s">
        <v>9726</v>
      </c>
      <c r="AT103" s="10"/>
    </row>
    <row r="104" spans="1:46" x14ac:dyDescent="0.25">
      <c r="A104" s="14" t="str">
        <f>IFERROR(IF(BTT[[#This Row],[Lfd Nr. 
(aus konsolidierter Datei)]]&lt;&gt;"",BTT[[#This Row],[Lfd Nr. 
(aus konsolidierter Datei)]],VLOOKUP(aktives_Teilprojekt,Teilprojekte[[Teilprojekte]:[Kürzel]],2,FALSE)&amp;ROW(BTT[[#This Row],[Lfd Nr.
(automatisch)]])-2),"")</f>
        <v>BLQ89</v>
      </c>
      <c r="B104" s="15" t="s">
        <v>5482</v>
      </c>
      <c r="C104" s="15"/>
      <c r="D104" t="s">
        <v>9721</v>
      </c>
      <c r="E104" s="10" t="str">
        <f>IFERROR(IF(NOT(BTT[[#This Row],[Manuelle Änderung des Verantwortliches TP
(Auswahl - bei Bedarf)]]=""),BTT[[#This Row],[Manuelle Änderung des Verantwortliches TP
(Auswahl - bei Bedarf)]],VLOOKUP(BTT[[#This Row],[Hauptprozess
(Pflichtauswahl)]],Hauptprozesse[],3,FALSE)),"")</f>
        <v>BLQ</v>
      </c>
      <c r="H104" s="10" t="s">
        <v>6038</v>
      </c>
      <c r="I104" t="s">
        <v>3267</v>
      </c>
      <c r="J104" s="10" t="str">
        <f>IFERROR(VLOOKUP(BTT[[#This Row],[Verwendete Transaktion (Pflichtauswahl)]],Transaktionen[[Transaktionen]:[Langtext]],2,FALSE),"")</f>
        <v>Differenzenliste bearbeiten</v>
      </c>
      <c r="O104" t="s">
        <v>6052</v>
      </c>
      <c r="T104" t="s">
        <v>6060</v>
      </c>
      <c r="V104" s="10" t="str">
        <f>IFERROR(VLOOKUP(BTT[[#This Row],[Verwendetes Formular
(Auswahl falls relevant)]],Formulare[[Formularbezeichnung]:[Formularname (technisch)]],2,FALSE),"")</f>
        <v/>
      </c>
      <c r="X104" t="s">
        <v>6052</v>
      </c>
      <c r="Y104" s="4"/>
      <c r="AB104" t="s">
        <v>6052</v>
      </c>
      <c r="AD104" t="s">
        <v>6063</v>
      </c>
      <c r="AF104" t="s">
        <v>6064</v>
      </c>
      <c r="AI104" t="s">
        <v>6052</v>
      </c>
      <c r="AJ104" t="s">
        <v>6052</v>
      </c>
      <c r="AK104" s="10" t="str">
        <f>IF(BTT[[#This Row],[Subprozess
(optionale Auswahl)]]="","okay",IF(VLOOKUP(BTT[[#This Row],[Subprozess
(optionale Auswahl)]],BPML[[Subprozess]:[Zugeordneter Hauptprozess]],3,FALSE)=BTT[[#This Row],[Hauptprozess
(Pflichtauswahl)]],"okay","falscher Subprozess"))</f>
        <v>okay</v>
      </c>
      <c r="AL104" t="str">
        <f>IF(aktives_Teilprojekt="Master","",IF(BTT[[#This Row],[Verantwortliches TP
(automatisch)]]=VLOOKUP(aktives_Teilprojekt,Teilprojekte[[Teilprojekte]:[Kürzel]],2,FALSE),"okay","Hauptprozess anderes TP"))</f>
        <v>okay</v>
      </c>
      <c r="AM1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4" s="10" t="str">
        <f>IFERROR(IF(BTT[[#This Row],[SAP-Modul
(Pflichtauswahl)]]&lt;&gt;VLOOKUP(BTT[[#This Row],[Verwendete Transaktion (Pflichtauswahl)]],Transaktionen[[Transaktionen]:[Modul]],3,FALSE),"Modul anders","okay"),"")</f>
        <v>okay</v>
      </c>
      <c r="AP104" s="10" t="str">
        <f>IFERROR(IF(COUNTIFS(BTT[Verwendete Transaktion (Pflichtauswahl)],BTT[[#This Row],[Verwendete Transaktion (Pflichtauswahl)]],BTT[SAP-Modul
(Pflichtauswahl)],"&lt;&gt;"&amp;BTT[[#This Row],[SAP-Modul
(Pflichtauswahl)]])&gt;0,"Modul anders","okay"),"")</f>
        <v>okay</v>
      </c>
      <c r="AQ104" s="10" t="str">
        <f>IFERROR(IF(COUNTIFS(BTT[Verwendete Transaktion (Pflichtauswahl)],BTT[[#This Row],[Verwendete Transaktion (Pflichtauswahl)]],BTT[Verantwortliches TP
(automatisch)],"&lt;&gt;"&amp;BTT[[#This Row],[Verantwortliches TP
(automatisch)]])&gt;0,"Transaktion mehrfach","okay"),"")</f>
        <v>okay</v>
      </c>
      <c r="AR104" s="10" t="str">
        <f>IFERROR(IF(COUNTIFS(BTT[Verwendete Transaktion (Pflichtauswahl)],BTT[[#This Row],[Verwendete Transaktion (Pflichtauswahl)]],BTT[Verantwortliches TP
(automatisch)],"&lt;&gt;"&amp;VLOOKUP(aktives_Teilprojekt,Teilprojekte[[Teilprojekte]:[Kürzel]],2,FALSE))&gt;0,"Transaktion mehrfach","okay"),"")</f>
        <v>okay</v>
      </c>
      <c r="AS104" s="10" t="s">
        <v>9727</v>
      </c>
      <c r="AT104" s="10"/>
    </row>
    <row r="105" spans="1:46" x14ac:dyDescent="0.25">
      <c r="A105" s="14" t="str">
        <f>IFERROR(IF(BTT[[#This Row],[Lfd Nr. 
(aus konsolidierter Datei)]]&lt;&gt;"",BTT[[#This Row],[Lfd Nr. 
(aus konsolidierter Datei)]],VLOOKUP(aktives_Teilprojekt,Teilprojekte[[Teilprojekte]:[Kürzel]],2,FALSE)&amp;ROW(BTT[[#This Row],[Lfd Nr.
(automatisch)]])-2),"")</f>
        <v>BLQ90</v>
      </c>
      <c r="B105" s="15" t="s">
        <v>5482</v>
      </c>
      <c r="C105" s="15"/>
      <c r="D105" t="s">
        <v>9721</v>
      </c>
      <c r="E105" s="10" t="str">
        <f>IFERROR(IF(NOT(BTT[[#This Row],[Manuelle Änderung des Verantwortliches TP
(Auswahl - bei Bedarf)]]=""),BTT[[#This Row],[Manuelle Änderung des Verantwortliches TP
(Auswahl - bei Bedarf)]],VLOOKUP(BTT[[#This Row],[Hauptprozess
(Pflichtauswahl)]],Hauptprozesse[],3,FALSE)),"")</f>
        <v>BLQ</v>
      </c>
      <c r="H105" s="10" t="s">
        <v>6038</v>
      </c>
      <c r="I105" t="s">
        <v>3269</v>
      </c>
      <c r="J105" s="10" t="str">
        <f>IFERROR(VLOOKUP(BTT[[#This Row],[Verwendete Transaktion (Pflichtauswahl)]],Transaktionen[[Transaktionen]:[Langtext]],2,FALSE),"")</f>
        <v>Inventurbeleg nachzählen</v>
      </c>
      <c r="O105" t="s">
        <v>6052</v>
      </c>
      <c r="T105" t="s">
        <v>6060</v>
      </c>
      <c r="V105" s="10" t="str">
        <f>IFERROR(VLOOKUP(BTT[[#This Row],[Verwendetes Formular
(Auswahl falls relevant)]],Formulare[[Formularbezeichnung]:[Formularname (technisch)]],2,FALSE),"")</f>
        <v/>
      </c>
      <c r="X105" t="s">
        <v>6052</v>
      </c>
      <c r="Y105" s="4"/>
      <c r="AB105" t="s">
        <v>6052</v>
      </c>
      <c r="AD105" t="s">
        <v>6063</v>
      </c>
      <c r="AF105" t="s">
        <v>6064</v>
      </c>
      <c r="AI105" t="s">
        <v>6052</v>
      </c>
      <c r="AJ105" t="s">
        <v>6052</v>
      </c>
      <c r="AK105" s="10" t="str">
        <f>IF(BTT[[#This Row],[Subprozess
(optionale Auswahl)]]="","okay",IF(VLOOKUP(BTT[[#This Row],[Subprozess
(optionale Auswahl)]],BPML[[Subprozess]:[Zugeordneter Hauptprozess]],3,FALSE)=BTT[[#This Row],[Hauptprozess
(Pflichtauswahl)]],"okay","falscher Subprozess"))</f>
        <v>okay</v>
      </c>
      <c r="AL105" t="str">
        <f>IF(aktives_Teilprojekt="Master","",IF(BTT[[#This Row],[Verantwortliches TP
(automatisch)]]=VLOOKUP(aktives_Teilprojekt,Teilprojekte[[Teilprojekte]:[Kürzel]],2,FALSE),"okay","Hauptprozess anderes TP"))</f>
        <v>okay</v>
      </c>
      <c r="AM1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5" s="10" t="str">
        <f>IFERROR(IF(BTT[[#This Row],[SAP-Modul
(Pflichtauswahl)]]&lt;&gt;VLOOKUP(BTT[[#This Row],[Verwendete Transaktion (Pflichtauswahl)]],Transaktionen[[Transaktionen]:[Modul]],3,FALSE),"Modul anders","okay"),"")</f>
        <v>okay</v>
      </c>
      <c r="AP105" s="10" t="str">
        <f>IFERROR(IF(COUNTIFS(BTT[Verwendete Transaktion (Pflichtauswahl)],BTT[[#This Row],[Verwendete Transaktion (Pflichtauswahl)]],BTT[SAP-Modul
(Pflichtauswahl)],"&lt;&gt;"&amp;BTT[[#This Row],[SAP-Modul
(Pflichtauswahl)]])&gt;0,"Modul anders","okay"),"")</f>
        <v>okay</v>
      </c>
      <c r="AQ105" s="10" t="str">
        <f>IFERROR(IF(COUNTIFS(BTT[Verwendete Transaktion (Pflichtauswahl)],BTT[[#This Row],[Verwendete Transaktion (Pflichtauswahl)]],BTT[Verantwortliches TP
(automatisch)],"&lt;&gt;"&amp;BTT[[#This Row],[Verantwortliches TP
(automatisch)]])&gt;0,"Transaktion mehrfach","okay"),"")</f>
        <v>okay</v>
      </c>
      <c r="AR105" s="10" t="str">
        <f>IFERROR(IF(COUNTIFS(BTT[Verwendete Transaktion (Pflichtauswahl)],BTT[[#This Row],[Verwendete Transaktion (Pflichtauswahl)]],BTT[Verantwortliches TP
(automatisch)],"&lt;&gt;"&amp;VLOOKUP(aktives_Teilprojekt,Teilprojekte[[Teilprojekte]:[Kürzel]],2,FALSE))&gt;0,"Transaktion mehrfach","okay"),"")</f>
        <v>okay</v>
      </c>
      <c r="AS105" s="10" t="s">
        <v>9728</v>
      </c>
      <c r="AT105" s="10"/>
    </row>
    <row r="106" spans="1:46" x14ac:dyDescent="0.25">
      <c r="A106" s="14" t="str">
        <f>IFERROR(IF(BTT[[#This Row],[Lfd Nr. 
(aus konsolidierter Datei)]]&lt;&gt;"",BTT[[#This Row],[Lfd Nr. 
(aus konsolidierter Datei)]],VLOOKUP(aktives_Teilprojekt,Teilprojekte[[Teilprojekte]:[Kürzel]],2,FALSE)&amp;ROW(BTT[[#This Row],[Lfd Nr.
(automatisch)]])-2),"")</f>
        <v>BLQ91</v>
      </c>
      <c r="B106" s="15" t="s">
        <v>5482</v>
      </c>
      <c r="C106" s="15"/>
      <c r="D106" t="s">
        <v>9721</v>
      </c>
      <c r="E106" s="10" t="str">
        <f>IFERROR(IF(NOT(BTT[[#This Row],[Manuelle Änderung des Verantwortliches TP
(Auswahl - bei Bedarf)]]=""),BTT[[#This Row],[Manuelle Änderung des Verantwortliches TP
(Auswahl - bei Bedarf)]],VLOOKUP(BTT[[#This Row],[Hauptprozess
(Pflichtauswahl)]],Hauptprozesse[],3,FALSE)),"")</f>
        <v>BLQ</v>
      </c>
      <c r="H106" s="10" t="s">
        <v>6038</v>
      </c>
      <c r="I106" t="s">
        <v>3271</v>
      </c>
      <c r="J106" s="10" t="str">
        <f>IFERROR(VLOOKUP(BTT[[#This Row],[Verwendete Transaktion (Pflichtauswahl)]],Transaktionen[[Transaktionen]:[Langtext]],2,FALSE),"")</f>
        <v>Änderungen anzeigen</v>
      </c>
      <c r="O106" t="s">
        <v>6052</v>
      </c>
      <c r="T106" t="s">
        <v>6060</v>
      </c>
      <c r="V106" s="10" t="str">
        <f>IFERROR(VLOOKUP(BTT[[#This Row],[Verwendetes Formular
(Auswahl falls relevant)]],Formulare[[Formularbezeichnung]:[Formularname (technisch)]],2,FALSE),"")</f>
        <v/>
      </c>
      <c r="X106" t="s">
        <v>6052</v>
      </c>
      <c r="Y106" s="4"/>
      <c r="AB106" t="s">
        <v>6052</v>
      </c>
      <c r="AD106" t="s">
        <v>6063</v>
      </c>
      <c r="AF106" t="s">
        <v>6064</v>
      </c>
      <c r="AI106" t="s">
        <v>6052</v>
      </c>
      <c r="AJ106" t="s">
        <v>6052</v>
      </c>
      <c r="AK106" s="10" t="str">
        <f>IF(BTT[[#This Row],[Subprozess
(optionale Auswahl)]]="","okay",IF(VLOOKUP(BTT[[#This Row],[Subprozess
(optionale Auswahl)]],BPML[[Subprozess]:[Zugeordneter Hauptprozess]],3,FALSE)=BTT[[#This Row],[Hauptprozess
(Pflichtauswahl)]],"okay","falscher Subprozess"))</f>
        <v>okay</v>
      </c>
      <c r="AL106" t="str">
        <f>IF(aktives_Teilprojekt="Master","",IF(BTT[[#This Row],[Verantwortliches TP
(automatisch)]]=VLOOKUP(aktives_Teilprojekt,Teilprojekte[[Teilprojekte]:[Kürzel]],2,FALSE),"okay","Hauptprozess anderes TP"))</f>
        <v>okay</v>
      </c>
      <c r="AM1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6" s="10" t="str">
        <f>IFERROR(IF(BTT[[#This Row],[SAP-Modul
(Pflichtauswahl)]]&lt;&gt;VLOOKUP(BTT[[#This Row],[Verwendete Transaktion (Pflichtauswahl)]],Transaktionen[[Transaktionen]:[Modul]],3,FALSE),"Modul anders","okay"),"")</f>
        <v>okay</v>
      </c>
      <c r="AP106" s="10" t="str">
        <f>IFERROR(IF(COUNTIFS(BTT[Verwendete Transaktion (Pflichtauswahl)],BTT[[#This Row],[Verwendete Transaktion (Pflichtauswahl)]],BTT[SAP-Modul
(Pflichtauswahl)],"&lt;&gt;"&amp;BTT[[#This Row],[SAP-Modul
(Pflichtauswahl)]])&gt;0,"Modul anders","okay"),"")</f>
        <v>okay</v>
      </c>
      <c r="AQ106" s="10" t="str">
        <f>IFERROR(IF(COUNTIFS(BTT[Verwendete Transaktion (Pflichtauswahl)],BTT[[#This Row],[Verwendete Transaktion (Pflichtauswahl)]],BTT[Verantwortliches TP
(automatisch)],"&lt;&gt;"&amp;BTT[[#This Row],[Verantwortliches TP
(automatisch)]])&gt;0,"Transaktion mehrfach","okay"),"")</f>
        <v>okay</v>
      </c>
      <c r="AR106" s="10" t="str">
        <f>IFERROR(IF(COUNTIFS(BTT[Verwendete Transaktion (Pflichtauswahl)],BTT[[#This Row],[Verwendete Transaktion (Pflichtauswahl)]],BTT[Verantwortliches TP
(automatisch)],"&lt;&gt;"&amp;VLOOKUP(aktives_Teilprojekt,Teilprojekte[[Teilprojekte]:[Kürzel]],2,FALSE))&gt;0,"Transaktion mehrfach","okay"),"")</f>
        <v>okay</v>
      </c>
      <c r="AS106" s="10" t="s">
        <v>9729</v>
      </c>
      <c r="AT106" s="10"/>
    </row>
    <row r="107" spans="1:46" x14ac:dyDescent="0.25">
      <c r="A107" s="14" t="str">
        <f>IFERROR(IF(BTT[[#This Row],[Lfd Nr. 
(aus konsolidierter Datei)]]&lt;&gt;"",BTT[[#This Row],[Lfd Nr. 
(aus konsolidierter Datei)]],VLOOKUP(aktives_Teilprojekt,Teilprojekte[[Teilprojekte]:[Kürzel]],2,FALSE)&amp;ROW(BTT[[#This Row],[Lfd Nr.
(automatisch)]])-2),"")</f>
        <v>BLQ92</v>
      </c>
      <c r="B107" s="15" t="s">
        <v>5482</v>
      </c>
      <c r="C107" s="15"/>
      <c r="D107" t="s">
        <v>9721</v>
      </c>
      <c r="E107" s="10" t="str">
        <f>IFERROR(IF(NOT(BTT[[#This Row],[Manuelle Änderung des Verantwortliches TP
(Auswahl - bei Bedarf)]]=""),BTT[[#This Row],[Manuelle Änderung des Verantwortliches TP
(Auswahl - bei Bedarf)]],VLOOKUP(BTT[[#This Row],[Hauptprozess
(Pflichtauswahl)]],Hauptprozesse[],3,FALSE)),"")</f>
        <v>BLQ</v>
      </c>
      <c r="H107" s="10" t="s">
        <v>6038</v>
      </c>
      <c r="I107" t="s">
        <v>3273</v>
      </c>
      <c r="J107" s="10" t="str">
        <f>IFERROR(VLOOKUP(BTT[[#This Row],[Verwendete Transaktion (Pflichtauswahl)]],Transaktionen[[Transaktionen]:[Langtext]],2,FALSE),"")</f>
        <v>Differenzenliste drucken</v>
      </c>
      <c r="O107" t="s">
        <v>6052</v>
      </c>
      <c r="T107" t="s">
        <v>6060</v>
      </c>
      <c r="V107" s="10" t="str">
        <f>IFERROR(VLOOKUP(BTT[[#This Row],[Verwendetes Formular
(Auswahl falls relevant)]],Formulare[[Formularbezeichnung]:[Formularname (technisch)]],2,FALSE),"")</f>
        <v/>
      </c>
      <c r="X107" t="s">
        <v>6052</v>
      </c>
      <c r="Y107" s="4"/>
      <c r="AB107" t="s">
        <v>6052</v>
      </c>
      <c r="AD107" t="s">
        <v>6063</v>
      </c>
      <c r="AF107" t="s">
        <v>6064</v>
      </c>
      <c r="AI107" t="s">
        <v>6052</v>
      </c>
      <c r="AJ107" t="s">
        <v>6052</v>
      </c>
      <c r="AK107" s="10" t="str">
        <f>IF(BTT[[#This Row],[Subprozess
(optionale Auswahl)]]="","okay",IF(VLOOKUP(BTT[[#This Row],[Subprozess
(optionale Auswahl)]],BPML[[Subprozess]:[Zugeordneter Hauptprozess]],3,FALSE)=BTT[[#This Row],[Hauptprozess
(Pflichtauswahl)]],"okay","falscher Subprozess"))</f>
        <v>okay</v>
      </c>
      <c r="AL107" t="str">
        <f>IF(aktives_Teilprojekt="Master","",IF(BTT[[#This Row],[Verantwortliches TP
(automatisch)]]=VLOOKUP(aktives_Teilprojekt,Teilprojekte[[Teilprojekte]:[Kürzel]],2,FALSE),"okay","Hauptprozess anderes TP"))</f>
        <v>okay</v>
      </c>
      <c r="AM1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7" s="10" t="str">
        <f>IFERROR(IF(BTT[[#This Row],[SAP-Modul
(Pflichtauswahl)]]&lt;&gt;VLOOKUP(BTT[[#This Row],[Verwendete Transaktion (Pflichtauswahl)]],Transaktionen[[Transaktionen]:[Modul]],3,FALSE),"Modul anders","okay"),"")</f>
        <v>okay</v>
      </c>
      <c r="AP107" s="10" t="str">
        <f>IFERROR(IF(COUNTIFS(BTT[Verwendete Transaktion (Pflichtauswahl)],BTT[[#This Row],[Verwendete Transaktion (Pflichtauswahl)]],BTT[SAP-Modul
(Pflichtauswahl)],"&lt;&gt;"&amp;BTT[[#This Row],[SAP-Modul
(Pflichtauswahl)]])&gt;0,"Modul anders","okay"),"")</f>
        <v>okay</v>
      </c>
      <c r="AQ107" s="10" t="str">
        <f>IFERROR(IF(COUNTIFS(BTT[Verwendete Transaktion (Pflichtauswahl)],BTT[[#This Row],[Verwendete Transaktion (Pflichtauswahl)]],BTT[Verantwortliches TP
(automatisch)],"&lt;&gt;"&amp;BTT[[#This Row],[Verantwortliches TP
(automatisch)]])&gt;0,"Transaktion mehrfach","okay"),"")</f>
        <v>okay</v>
      </c>
      <c r="AR107" s="10" t="str">
        <f>IFERROR(IF(COUNTIFS(BTT[Verwendete Transaktion (Pflichtauswahl)],BTT[[#This Row],[Verwendete Transaktion (Pflichtauswahl)]],BTT[Verantwortliches TP
(automatisch)],"&lt;&gt;"&amp;VLOOKUP(aktives_Teilprojekt,Teilprojekte[[Teilprojekte]:[Kürzel]],2,FALSE))&gt;0,"Transaktion mehrfach","okay"),"")</f>
        <v>okay</v>
      </c>
      <c r="AS107" s="10" t="s">
        <v>9730</v>
      </c>
      <c r="AT107" s="10"/>
    </row>
    <row r="108" spans="1:46" x14ac:dyDescent="0.25">
      <c r="A108" s="14" t="str">
        <f>IFERROR(IF(BTT[[#This Row],[Lfd Nr. 
(aus konsolidierter Datei)]]&lt;&gt;"",BTT[[#This Row],[Lfd Nr. 
(aus konsolidierter Datei)]],VLOOKUP(aktives_Teilprojekt,Teilprojekte[[Teilprojekte]:[Kürzel]],2,FALSE)&amp;ROW(BTT[[#This Row],[Lfd Nr.
(automatisch)]])-2),"")</f>
        <v>BLQ93</v>
      </c>
      <c r="B108" s="15" t="s">
        <v>5482</v>
      </c>
      <c r="C108" s="15"/>
      <c r="D108" t="s">
        <v>9721</v>
      </c>
      <c r="E108" s="10" t="str">
        <f>IFERROR(IF(NOT(BTT[[#This Row],[Manuelle Änderung des Verantwortliches TP
(Auswahl - bei Bedarf)]]=""),BTT[[#This Row],[Manuelle Änderung des Verantwortliches TP
(Auswahl - bei Bedarf)]],VLOOKUP(BTT[[#This Row],[Hauptprozess
(Pflichtauswahl)]],Hauptprozesse[],3,FALSE)),"")</f>
        <v>BLQ</v>
      </c>
      <c r="H108" s="10" t="s">
        <v>6038</v>
      </c>
      <c r="I108" t="s">
        <v>3275</v>
      </c>
      <c r="J108" s="10" t="str">
        <f>IFERROR(VLOOKUP(BTT[[#This Row],[Verwendete Transaktion (Pflichtauswahl)]],Transaktionen[[Transaktionen]:[Langtext]],2,FALSE),"")</f>
        <v>Inventurbeleg drucken</v>
      </c>
      <c r="O108" t="s">
        <v>6052</v>
      </c>
      <c r="T108" t="s">
        <v>6060</v>
      </c>
      <c r="V108" s="10" t="str">
        <f>IFERROR(VLOOKUP(BTT[[#This Row],[Verwendetes Formular
(Auswahl falls relevant)]],Formulare[[Formularbezeichnung]:[Formularname (technisch)]],2,FALSE),"")</f>
        <v/>
      </c>
      <c r="X108" t="s">
        <v>6052</v>
      </c>
      <c r="Y108" s="4"/>
      <c r="AB108" t="s">
        <v>6052</v>
      </c>
      <c r="AD108" t="s">
        <v>6063</v>
      </c>
      <c r="AF108" t="s">
        <v>6064</v>
      </c>
      <c r="AI108" t="s">
        <v>6052</v>
      </c>
      <c r="AJ108" t="s">
        <v>6052</v>
      </c>
      <c r="AK108" s="10" t="str">
        <f>IF(BTT[[#This Row],[Subprozess
(optionale Auswahl)]]="","okay",IF(VLOOKUP(BTT[[#This Row],[Subprozess
(optionale Auswahl)]],BPML[[Subprozess]:[Zugeordneter Hauptprozess]],3,FALSE)=BTT[[#This Row],[Hauptprozess
(Pflichtauswahl)]],"okay","falscher Subprozess"))</f>
        <v>okay</v>
      </c>
      <c r="AL108" t="str">
        <f>IF(aktives_Teilprojekt="Master","",IF(BTT[[#This Row],[Verantwortliches TP
(automatisch)]]=VLOOKUP(aktives_Teilprojekt,Teilprojekte[[Teilprojekte]:[Kürzel]],2,FALSE),"okay","Hauptprozess anderes TP"))</f>
        <v>okay</v>
      </c>
      <c r="AM1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8" s="10" t="str">
        <f>IFERROR(IF(BTT[[#This Row],[SAP-Modul
(Pflichtauswahl)]]&lt;&gt;VLOOKUP(BTT[[#This Row],[Verwendete Transaktion (Pflichtauswahl)]],Transaktionen[[Transaktionen]:[Modul]],3,FALSE),"Modul anders","okay"),"")</f>
        <v>okay</v>
      </c>
      <c r="AP108" s="10" t="str">
        <f>IFERROR(IF(COUNTIFS(BTT[Verwendete Transaktion (Pflichtauswahl)],BTT[[#This Row],[Verwendete Transaktion (Pflichtauswahl)]],BTT[SAP-Modul
(Pflichtauswahl)],"&lt;&gt;"&amp;BTT[[#This Row],[SAP-Modul
(Pflichtauswahl)]])&gt;0,"Modul anders","okay"),"")</f>
        <v>okay</v>
      </c>
      <c r="AQ108" s="10" t="str">
        <f>IFERROR(IF(COUNTIFS(BTT[Verwendete Transaktion (Pflichtauswahl)],BTT[[#This Row],[Verwendete Transaktion (Pflichtauswahl)]],BTT[Verantwortliches TP
(automatisch)],"&lt;&gt;"&amp;BTT[[#This Row],[Verantwortliches TP
(automatisch)]])&gt;0,"Transaktion mehrfach","okay"),"")</f>
        <v>okay</v>
      </c>
      <c r="AR108" s="10" t="str">
        <f>IFERROR(IF(COUNTIFS(BTT[Verwendete Transaktion (Pflichtauswahl)],BTT[[#This Row],[Verwendete Transaktion (Pflichtauswahl)]],BTT[Verantwortliches TP
(automatisch)],"&lt;&gt;"&amp;VLOOKUP(aktives_Teilprojekt,Teilprojekte[[Teilprojekte]:[Kürzel]],2,FALSE))&gt;0,"Transaktion mehrfach","okay"),"")</f>
        <v>okay</v>
      </c>
      <c r="AS108" s="10" t="s">
        <v>9731</v>
      </c>
      <c r="AT108" s="10"/>
    </row>
    <row r="109" spans="1:46" x14ac:dyDescent="0.25">
      <c r="A109" s="14" t="str">
        <f>IFERROR(IF(BTT[[#This Row],[Lfd Nr. 
(aus konsolidierter Datei)]]&lt;&gt;"",BTT[[#This Row],[Lfd Nr. 
(aus konsolidierter Datei)]],VLOOKUP(aktives_Teilprojekt,Teilprojekte[[Teilprojekte]:[Kürzel]],2,FALSE)&amp;ROW(BTT[[#This Row],[Lfd Nr.
(automatisch)]])-2),"")</f>
        <v>BLQ94</v>
      </c>
      <c r="B109" s="15" t="s">
        <v>5482</v>
      </c>
      <c r="C109" s="15"/>
      <c r="D109" t="s">
        <v>9721</v>
      </c>
      <c r="E109" s="10" t="str">
        <f>IFERROR(IF(NOT(BTT[[#This Row],[Manuelle Änderung des Verantwortliches TP
(Auswahl - bei Bedarf)]]=""),BTT[[#This Row],[Manuelle Änderung des Verantwortliches TP
(Auswahl - bei Bedarf)]],VLOOKUP(BTT[[#This Row],[Hauptprozess
(Pflichtauswahl)]],Hauptprozesse[],3,FALSE)),"")</f>
        <v>BLQ</v>
      </c>
      <c r="H109" s="10" t="s">
        <v>6038</v>
      </c>
      <c r="I109" t="s">
        <v>3277</v>
      </c>
      <c r="J109" s="10" t="str">
        <f>IFERROR(VLOOKUP(BTT[[#This Row],[Verwendete Transaktion (Pflichtauswahl)]],Transaktionen[[Transaktionen]:[Langtext]],2,FALSE),"")</f>
        <v>Inventurbelege zum Material anzeigen</v>
      </c>
      <c r="O109" t="s">
        <v>6052</v>
      </c>
      <c r="T109" t="s">
        <v>6060</v>
      </c>
      <c r="V109" s="10" t="str">
        <f>IFERROR(VLOOKUP(BTT[[#This Row],[Verwendetes Formular
(Auswahl falls relevant)]],Formulare[[Formularbezeichnung]:[Formularname (technisch)]],2,FALSE),"")</f>
        <v/>
      </c>
      <c r="X109" t="s">
        <v>6052</v>
      </c>
      <c r="Y109" s="4"/>
      <c r="AB109" t="s">
        <v>6052</v>
      </c>
      <c r="AD109" t="s">
        <v>6063</v>
      </c>
      <c r="AF109" t="s">
        <v>6064</v>
      </c>
      <c r="AI109" t="s">
        <v>6052</v>
      </c>
      <c r="AJ109" t="s">
        <v>6052</v>
      </c>
      <c r="AK109" s="10" t="str">
        <f>IF(BTT[[#This Row],[Subprozess
(optionale Auswahl)]]="","okay",IF(VLOOKUP(BTT[[#This Row],[Subprozess
(optionale Auswahl)]],BPML[[Subprozess]:[Zugeordneter Hauptprozess]],3,FALSE)=BTT[[#This Row],[Hauptprozess
(Pflichtauswahl)]],"okay","falscher Subprozess"))</f>
        <v>okay</v>
      </c>
      <c r="AL109" t="str">
        <f>IF(aktives_Teilprojekt="Master","",IF(BTT[[#This Row],[Verantwortliches TP
(automatisch)]]=VLOOKUP(aktives_Teilprojekt,Teilprojekte[[Teilprojekte]:[Kürzel]],2,FALSE),"okay","Hauptprozess anderes TP"))</f>
        <v>okay</v>
      </c>
      <c r="AM1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09" s="10" t="str">
        <f>IFERROR(IF(BTT[[#This Row],[SAP-Modul
(Pflichtauswahl)]]&lt;&gt;VLOOKUP(BTT[[#This Row],[Verwendete Transaktion (Pflichtauswahl)]],Transaktionen[[Transaktionen]:[Modul]],3,FALSE),"Modul anders","okay"),"")</f>
        <v>okay</v>
      </c>
      <c r="AP109" s="10" t="str">
        <f>IFERROR(IF(COUNTIFS(BTT[Verwendete Transaktion (Pflichtauswahl)],BTT[[#This Row],[Verwendete Transaktion (Pflichtauswahl)]],BTT[SAP-Modul
(Pflichtauswahl)],"&lt;&gt;"&amp;BTT[[#This Row],[SAP-Modul
(Pflichtauswahl)]])&gt;0,"Modul anders","okay"),"")</f>
        <v>okay</v>
      </c>
      <c r="AQ109" s="10" t="str">
        <f>IFERROR(IF(COUNTIFS(BTT[Verwendete Transaktion (Pflichtauswahl)],BTT[[#This Row],[Verwendete Transaktion (Pflichtauswahl)]],BTT[Verantwortliches TP
(automatisch)],"&lt;&gt;"&amp;BTT[[#This Row],[Verantwortliches TP
(automatisch)]])&gt;0,"Transaktion mehrfach","okay"),"")</f>
        <v>okay</v>
      </c>
      <c r="AR109" s="10" t="str">
        <f>IFERROR(IF(COUNTIFS(BTT[Verwendete Transaktion (Pflichtauswahl)],BTT[[#This Row],[Verwendete Transaktion (Pflichtauswahl)]],BTT[Verantwortliches TP
(automatisch)],"&lt;&gt;"&amp;VLOOKUP(aktives_Teilprojekt,Teilprojekte[[Teilprojekte]:[Kürzel]],2,FALSE))&gt;0,"Transaktion mehrfach","okay"),"")</f>
        <v>okay</v>
      </c>
      <c r="AS109" s="10" t="s">
        <v>9732</v>
      </c>
      <c r="AT109" s="10"/>
    </row>
    <row r="110" spans="1:46" x14ac:dyDescent="0.25">
      <c r="A110" s="14" t="str">
        <f>IFERROR(IF(BTT[[#This Row],[Lfd Nr. 
(aus konsolidierter Datei)]]&lt;&gt;"",BTT[[#This Row],[Lfd Nr. 
(aus konsolidierter Datei)]],VLOOKUP(aktives_Teilprojekt,Teilprojekte[[Teilprojekte]:[Kürzel]],2,FALSE)&amp;ROW(BTT[[#This Row],[Lfd Nr.
(automatisch)]])-2),"")</f>
        <v>BLQ95</v>
      </c>
      <c r="B110" s="15" t="s">
        <v>5482</v>
      </c>
      <c r="C110" s="15"/>
      <c r="D110" t="s">
        <v>9721</v>
      </c>
      <c r="E110" s="10" t="str">
        <f>IFERROR(IF(NOT(BTT[[#This Row],[Manuelle Änderung des Verantwortliches TP
(Auswahl - bei Bedarf)]]=""),BTT[[#This Row],[Manuelle Änderung des Verantwortliches TP
(Auswahl - bei Bedarf)]],VLOOKUP(BTT[[#This Row],[Hauptprozess
(Pflichtauswahl)]],Hauptprozesse[],3,FALSE)),"")</f>
        <v>BLQ</v>
      </c>
      <c r="H110" s="10" t="s">
        <v>6038</v>
      </c>
      <c r="I110" t="s">
        <v>3279</v>
      </c>
      <c r="J110" s="10" t="str">
        <f>IFERROR(VLOOKUP(BTT[[#This Row],[Verwendete Transaktion (Pflichtauswahl)]],Transaktionen[[Transaktionen]:[Langtext]],2,FALSE),"")</f>
        <v>Inventurdaten zum Material anzeigen</v>
      </c>
      <c r="O110" t="s">
        <v>6052</v>
      </c>
      <c r="T110" t="s">
        <v>6060</v>
      </c>
      <c r="V110" s="10" t="str">
        <f>IFERROR(VLOOKUP(BTT[[#This Row],[Verwendetes Formular
(Auswahl falls relevant)]],Formulare[[Formularbezeichnung]:[Formularname (technisch)]],2,FALSE),"")</f>
        <v/>
      </c>
      <c r="X110" t="s">
        <v>6052</v>
      </c>
      <c r="Y110" s="4"/>
      <c r="AB110" t="s">
        <v>6052</v>
      </c>
      <c r="AD110" t="s">
        <v>6063</v>
      </c>
      <c r="AF110" t="s">
        <v>6064</v>
      </c>
      <c r="AI110" t="s">
        <v>6052</v>
      </c>
      <c r="AJ110" t="s">
        <v>6052</v>
      </c>
      <c r="AK110" s="10" t="str">
        <f>IF(BTT[[#This Row],[Subprozess
(optionale Auswahl)]]="","okay",IF(VLOOKUP(BTT[[#This Row],[Subprozess
(optionale Auswahl)]],BPML[[Subprozess]:[Zugeordneter Hauptprozess]],3,FALSE)=BTT[[#This Row],[Hauptprozess
(Pflichtauswahl)]],"okay","falscher Subprozess"))</f>
        <v>okay</v>
      </c>
      <c r="AL110" t="str">
        <f>IF(aktives_Teilprojekt="Master","",IF(BTT[[#This Row],[Verantwortliches TP
(automatisch)]]=VLOOKUP(aktives_Teilprojekt,Teilprojekte[[Teilprojekte]:[Kürzel]],2,FALSE),"okay","Hauptprozess anderes TP"))</f>
        <v>okay</v>
      </c>
      <c r="AM1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0" s="10" t="str">
        <f>IFERROR(IF(BTT[[#This Row],[SAP-Modul
(Pflichtauswahl)]]&lt;&gt;VLOOKUP(BTT[[#This Row],[Verwendete Transaktion (Pflichtauswahl)]],Transaktionen[[Transaktionen]:[Modul]],3,FALSE),"Modul anders","okay"),"")</f>
        <v>okay</v>
      </c>
      <c r="AP110" s="10" t="str">
        <f>IFERROR(IF(COUNTIFS(BTT[Verwendete Transaktion (Pflichtauswahl)],BTT[[#This Row],[Verwendete Transaktion (Pflichtauswahl)]],BTT[SAP-Modul
(Pflichtauswahl)],"&lt;&gt;"&amp;BTT[[#This Row],[SAP-Modul
(Pflichtauswahl)]])&gt;0,"Modul anders","okay"),"")</f>
        <v>okay</v>
      </c>
      <c r="AQ110" s="10" t="str">
        <f>IFERROR(IF(COUNTIFS(BTT[Verwendete Transaktion (Pflichtauswahl)],BTT[[#This Row],[Verwendete Transaktion (Pflichtauswahl)]],BTT[Verantwortliches TP
(automatisch)],"&lt;&gt;"&amp;BTT[[#This Row],[Verantwortliches TP
(automatisch)]])&gt;0,"Transaktion mehrfach","okay"),"")</f>
        <v>okay</v>
      </c>
      <c r="AR110" s="10" t="str">
        <f>IFERROR(IF(COUNTIFS(BTT[Verwendete Transaktion (Pflichtauswahl)],BTT[[#This Row],[Verwendete Transaktion (Pflichtauswahl)]],BTT[Verantwortliches TP
(automatisch)],"&lt;&gt;"&amp;VLOOKUP(aktives_Teilprojekt,Teilprojekte[[Teilprojekte]:[Kürzel]],2,FALSE))&gt;0,"Transaktion mehrfach","okay"),"")</f>
        <v>okay</v>
      </c>
      <c r="AS110" s="10" t="s">
        <v>9733</v>
      </c>
      <c r="AT110" s="10"/>
    </row>
    <row r="111" spans="1:46" x14ac:dyDescent="0.25">
      <c r="A111" s="14" t="str">
        <f>IFERROR(IF(BTT[[#This Row],[Lfd Nr. 
(aus konsolidierter Datei)]]&lt;&gt;"",BTT[[#This Row],[Lfd Nr. 
(aus konsolidierter Datei)]],VLOOKUP(aktives_Teilprojekt,Teilprojekte[[Teilprojekte]:[Kürzel]],2,FALSE)&amp;ROW(BTT[[#This Row],[Lfd Nr.
(automatisch)]])-2),"")</f>
        <v>BLQ96</v>
      </c>
      <c r="B111" s="15" t="s">
        <v>5482</v>
      </c>
      <c r="C111" s="15"/>
      <c r="D111" t="s">
        <v>9721</v>
      </c>
      <c r="E111" s="10" t="str">
        <f>IFERROR(IF(NOT(BTT[[#This Row],[Manuelle Änderung des Verantwortliches TP
(Auswahl - bei Bedarf)]]=""),BTT[[#This Row],[Manuelle Änderung des Verantwortliches TP
(Auswahl - bei Bedarf)]],VLOOKUP(BTT[[#This Row],[Hauptprozess
(Pflichtauswahl)]],Hauptprozesse[],3,FALSE)),"")</f>
        <v>BLQ</v>
      </c>
      <c r="H111" s="10" t="s">
        <v>6038</v>
      </c>
      <c r="I111" t="s">
        <v>3281</v>
      </c>
      <c r="J111" s="10" t="str">
        <f>IFERROR(VLOOKUP(BTT[[#This Row],[Verwendete Transaktion (Pflichtauswahl)]],Transaktionen[[Transaktionen]:[Langtext]],2,FALSE),"")</f>
        <v>Inventurliste</v>
      </c>
      <c r="O111" t="s">
        <v>6052</v>
      </c>
      <c r="T111" t="s">
        <v>6060</v>
      </c>
      <c r="V111" s="10" t="str">
        <f>IFERROR(VLOOKUP(BTT[[#This Row],[Verwendetes Formular
(Auswahl falls relevant)]],Formulare[[Formularbezeichnung]:[Formularname (technisch)]],2,FALSE),"")</f>
        <v/>
      </c>
      <c r="X111" t="s">
        <v>6052</v>
      </c>
      <c r="Y111" s="4"/>
      <c r="AB111" t="s">
        <v>6052</v>
      </c>
      <c r="AD111" t="s">
        <v>6063</v>
      </c>
      <c r="AF111" t="s">
        <v>6064</v>
      </c>
      <c r="AI111" t="s">
        <v>6052</v>
      </c>
      <c r="AJ111" t="s">
        <v>6052</v>
      </c>
      <c r="AK111" s="10" t="str">
        <f>IF(BTT[[#This Row],[Subprozess
(optionale Auswahl)]]="","okay",IF(VLOOKUP(BTT[[#This Row],[Subprozess
(optionale Auswahl)]],BPML[[Subprozess]:[Zugeordneter Hauptprozess]],3,FALSE)=BTT[[#This Row],[Hauptprozess
(Pflichtauswahl)]],"okay","falscher Subprozess"))</f>
        <v>okay</v>
      </c>
      <c r="AL111" t="str">
        <f>IF(aktives_Teilprojekt="Master","",IF(BTT[[#This Row],[Verantwortliches TP
(automatisch)]]=VLOOKUP(aktives_Teilprojekt,Teilprojekte[[Teilprojekte]:[Kürzel]],2,FALSE),"okay","Hauptprozess anderes TP"))</f>
        <v>okay</v>
      </c>
      <c r="AM1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1" s="10" t="str">
        <f>IFERROR(IF(BTT[[#This Row],[SAP-Modul
(Pflichtauswahl)]]&lt;&gt;VLOOKUP(BTT[[#This Row],[Verwendete Transaktion (Pflichtauswahl)]],Transaktionen[[Transaktionen]:[Modul]],3,FALSE),"Modul anders","okay"),"")</f>
        <v>okay</v>
      </c>
      <c r="AP111" s="10" t="str">
        <f>IFERROR(IF(COUNTIFS(BTT[Verwendete Transaktion (Pflichtauswahl)],BTT[[#This Row],[Verwendete Transaktion (Pflichtauswahl)]],BTT[SAP-Modul
(Pflichtauswahl)],"&lt;&gt;"&amp;BTT[[#This Row],[SAP-Modul
(Pflichtauswahl)]])&gt;0,"Modul anders","okay"),"")</f>
        <v>okay</v>
      </c>
      <c r="AQ111" s="10" t="str">
        <f>IFERROR(IF(COUNTIFS(BTT[Verwendete Transaktion (Pflichtauswahl)],BTT[[#This Row],[Verwendete Transaktion (Pflichtauswahl)]],BTT[Verantwortliches TP
(automatisch)],"&lt;&gt;"&amp;BTT[[#This Row],[Verantwortliches TP
(automatisch)]])&gt;0,"Transaktion mehrfach","okay"),"")</f>
        <v>okay</v>
      </c>
      <c r="AR111" s="10" t="str">
        <f>IFERROR(IF(COUNTIFS(BTT[Verwendete Transaktion (Pflichtauswahl)],BTT[[#This Row],[Verwendete Transaktion (Pflichtauswahl)]],BTT[Verantwortliches TP
(automatisch)],"&lt;&gt;"&amp;VLOOKUP(aktives_Teilprojekt,Teilprojekte[[Teilprojekte]:[Kürzel]],2,FALSE))&gt;0,"Transaktion mehrfach","okay"),"")</f>
        <v>okay</v>
      </c>
      <c r="AS111" s="10" t="s">
        <v>9734</v>
      </c>
      <c r="AT111" s="10"/>
    </row>
    <row r="112" spans="1:46" x14ac:dyDescent="0.25">
      <c r="A112" s="14" t="str">
        <f>IFERROR(IF(BTT[[#This Row],[Lfd Nr. 
(aus konsolidierter Datei)]]&lt;&gt;"",BTT[[#This Row],[Lfd Nr. 
(aus konsolidierter Datei)]],VLOOKUP(aktives_Teilprojekt,Teilprojekte[[Teilprojekte]:[Kürzel]],2,FALSE)&amp;ROW(BTT[[#This Row],[Lfd Nr.
(automatisch)]])-2),"")</f>
        <v>BLQ97</v>
      </c>
      <c r="B112" s="15" t="s">
        <v>5482</v>
      </c>
      <c r="C112" s="15"/>
      <c r="D112" t="s">
        <v>9721</v>
      </c>
      <c r="E112" s="10" t="str">
        <f>IFERROR(IF(NOT(BTT[[#This Row],[Manuelle Änderung des Verantwortliches TP
(Auswahl - bei Bedarf)]]=""),BTT[[#This Row],[Manuelle Änderung des Verantwortliches TP
(Auswahl - bei Bedarf)]],VLOOKUP(BTT[[#This Row],[Hauptprozess
(Pflichtauswahl)]],Hauptprozesse[],3,FALSE)),"")</f>
        <v>BLQ</v>
      </c>
      <c r="H112" s="10" t="s">
        <v>6038</v>
      </c>
      <c r="I112" t="s">
        <v>3283</v>
      </c>
      <c r="J112" s="10" t="str">
        <f>IFERROR(VLOOKUP(BTT[[#This Row],[Verwendete Transaktion (Pflichtauswahl)]],Transaktionen[[Transaktionen]:[Langtext]],2,FALSE),"")</f>
        <v>Batch-Input: InvBeleg anlegen</v>
      </c>
      <c r="O112" t="s">
        <v>6052</v>
      </c>
      <c r="T112" t="s">
        <v>6060</v>
      </c>
      <c r="V112" s="10" t="str">
        <f>IFERROR(VLOOKUP(BTT[[#This Row],[Verwendetes Formular
(Auswahl falls relevant)]],Formulare[[Formularbezeichnung]:[Formularname (technisch)]],2,FALSE),"")</f>
        <v/>
      </c>
      <c r="X112" t="s">
        <v>6052</v>
      </c>
      <c r="Y112" s="4"/>
      <c r="AB112" t="s">
        <v>6052</v>
      </c>
      <c r="AD112" t="s">
        <v>6063</v>
      </c>
      <c r="AF112" t="s">
        <v>6064</v>
      </c>
      <c r="AI112" t="s">
        <v>6052</v>
      </c>
      <c r="AJ112" t="s">
        <v>6052</v>
      </c>
      <c r="AK112" s="10" t="str">
        <f>IF(BTT[[#This Row],[Subprozess
(optionale Auswahl)]]="","okay",IF(VLOOKUP(BTT[[#This Row],[Subprozess
(optionale Auswahl)]],BPML[[Subprozess]:[Zugeordneter Hauptprozess]],3,FALSE)=BTT[[#This Row],[Hauptprozess
(Pflichtauswahl)]],"okay","falscher Subprozess"))</f>
        <v>okay</v>
      </c>
      <c r="AL112" t="str">
        <f>IF(aktives_Teilprojekt="Master","",IF(BTT[[#This Row],[Verantwortliches TP
(automatisch)]]=VLOOKUP(aktives_Teilprojekt,Teilprojekte[[Teilprojekte]:[Kürzel]],2,FALSE),"okay","Hauptprozess anderes TP"))</f>
        <v>okay</v>
      </c>
      <c r="AM1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2" s="10" t="str">
        <f>IFERROR(IF(BTT[[#This Row],[SAP-Modul
(Pflichtauswahl)]]&lt;&gt;VLOOKUP(BTT[[#This Row],[Verwendete Transaktion (Pflichtauswahl)]],Transaktionen[[Transaktionen]:[Modul]],3,FALSE),"Modul anders","okay"),"")</f>
        <v>okay</v>
      </c>
      <c r="AP112" s="10" t="str">
        <f>IFERROR(IF(COUNTIFS(BTT[Verwendete Transaktion (Pflichtauswahl)],BTT[[#This Row],[Verwendete Transaktion (Pflichtauswahl)]],BTT[SAP-Modul
(Pflichtauswahl)],"&lt;&gt;"&amp;BTT[[#This Row],[SAP-Modul
(Pflichtauswahl)]])&gt;0,"Modul anders","okay"),"")</f>
        <v>okay</v>
      </c>
      <c r="AQ112" s="10" t="str">
        <f>IFERROR(IF(COUNTIFS(BTT[Verwendete Transaktion (Pflichtauswahl)],BTT[[#This Row],[Verwendete Transaktion (Pflichtauswahl)]],BTT[Verantwortliches TP
(automatisch)],"&lt;&gt;"&amp;BTT[[#This Row],[Verantwortliches TP
(automatisch)]])&gt;0,"Transaktion mehrfach","okay"),"")</f>
        <v>okay</v>
      </c>
      <c r="AR112" s="10" t="str">
        <f>IFERROR(IF(COUNTIFS(BTT[Verwendete Transaktion (Pflichtauswahl)],BTT[[#This Row],[Verwendete Transaktion (Pflichtauswahl)]],BTT[Verantwortliches TP
(automatisch)],"&lt;&gt;"&amp;VLOOKUP(aktives_Teilprojekt,Teilprojekte[[Teilprojekte]:[Kürzel]],2,FALSE))&gt;0,"Transaktion mehrfach","okay"),"")</f>
        <v>okay</v>
      </c>
      <c r="AS112" s="10" t="s">
        <v>9735</v>
      </c>
      <c r="AT112" s="10"/>
    </row>
    <row r="113" spans="1:46" x14ac:dyDescent="0.25">
      <c r="A113" s="14" t="str">
        <f>IFERROR(IF(BTT[[#This Row],[Lfd Nr. 
(aus konsolidierter Datei)]]&lt;&gt;"",BTT[[#This Row],[Lfd Nr. 
(aus konsolidierter Datei)]],VLOOKUP(aktives_Teilprojekt,Teilprojekte[[Teilprojekte]:[Kürzel]],2,FALSE)&amp;ROW(BTT[[#This Row],[Lfd Nr.
(automatisch)]])-2),"")</f>
        <v>BLQ98</v>
      </c>
      <c r="B113" s="15" t="s">
        <v>5482</v>
      </c>
      <c r="C113" s="15"/>
      <c r="D113" t="s">
        <v>9721</v>
      </c>
      <c r="E113" s="10" t="str">
        <f>IFERROR(IF(NOT(BTT[[#This Row],[Manuelle Änderung des Verantwortliches TP
(Auswahl - bei Bedarf)]]=""),BTT[[#This Row],[Manuelle Änderung des Verantwortliches TP
(Auswahl - bei Bedarf)]],VLOOKUP(BTT[[#This Row],[Hauptprozess
(Pflichtauswahl)]],Hauptprozesse[],3,FALSE)),"")</f>
        <v>BLQ</v>
      </c>
      <c r="H113" s="10" t="s">
        <v>6038</v>
      </c>
      <c r="I113" t="s">
        <v>3285</v>
      </c>
      <c r="J113" s="10" t="str">
        <f>IFERROR(VLOOKUP(BTT[[#This Row],[Verwendete Transaktion (Pflichtauswahl)]],Transaktionen[[Transaktionen]:[Langtext]],2,FALSE),"")</f>
        <v>Batch-Input: Material sperren</v>
      </c>
      <c r="O113" t="s">
        <v>6052</v>
      </c>
      <c r="T113" t="s">
        <v>6060</v>
      </c>
      <c r="V113" s="10" t="str">
        <f>IFERROR(VLOOKUP(BTT[[#This Row],[Verwendetes Formular
(Auswahl falls relevant)]],Formulare[[Formularbezeichnung]:[Formularname (technisch)]],2,FALSE),"")</f>
        <v/>
      </c>
      <c r="X113" t="s">
        <v>6052</v>
      </c>
      <c r="Y113" s="4"/>
      <c r="AB113" t="s">
        <v>6052</v>
      </c>
      <c r="AD113" t="s">
        <v>6063</v>
      </c>
      <c r="AF113" t="s">
        <v>6064</v>
      </c>
      <c r="AI113" t="s">
        <v>6052</v>
      </c>
      <c r="AJ113" t="s">
        <v>6052</v>
      </c>
      <c r="AK113" s="10" t="str">
        <f>IF(BTT[[#This Row],[Subprozess
(optionale Auswahl)]]="","okay",IF(VLOOKUP(BTT[[#This Row],[Subprozess
(optionale Auswahl)]],BPML[[Subprozess]:[Zugeordneter Hauptprozess]],3,FALSE)=BTT[[#This Row],[Hauptprozess
(Pflichtauswahl)]],"okay","falscher Subprozess"))</f>
        <v>okay</v>
      </c>
      <c r="AL113" t="str">
        <f>IF(aktives_Teilprojekt="Master","",IF(BTT[[#This Row],[Verantwortliches TP
(automatisch)]]=VLOOKUP(aktives_Teilprojekt,Teilprojekte[[Teilprojekte]:[Kürzel]],2,FALSE),"okay","Hauptprozess anderes TP"))</f>
        <v>okay</v>
      </c>
      <c r="AM1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3" s="10" t="str">
        <f>IFERROR(IF(BTT[[#This Row],[SAP-Modul
(Pflichtauswahl)]]&lt;&gt;VLOOKUP(BTT[[#This Row],[Verwendete Transaktion (Pflichtauswahl)]],Transaktionen[[Transaktionen]:[Modul]],3,FALSE),"Modul anders","okay"),"")</f>
        <v>okay</v>
      </c>
      <c r="AP113" s="10" t="str">
        <f>IFERROR(IF(COUNTIFS(BTT[Verwendete Transaktion (Pflichtauswahl)],BTT[[#This Row],[Verwendete Transaktion (Pflichtauswahl)]],BTT[SAP-Modul
(Pflichtauswahl)],"&lt;&gt;"&amp;BTT[[#This Row],[SAP-Modul
(Pflichtauswahl)]])&gt;0,"Modul anders","okay"),"")</f>
        <v>okay</v>
      </c>
      <c r="AQ113" s="10" t="str">
        <f>IFERROR(IF(COUNTIFS(BTT[Verwendete Transaktion (Pflichtauswahl)],BTT[[#This Row],[Verwendete Transaktion (Pflichtauswahl)]],BTT[Verantwortliches TP
(automatisch)],"&lt;&gt;"&amp;BTT[[#This Row],[Verantwortliches TP
(automatisch)]])&gt;0,"Transaktion mehrfach","okay"),"")</f>
        <v>okay</v>
      </c>
      <c r="AR113" s="10" t="str">
        <f>IFERROR(IF(COUNTIFS(BTT[Verwendete Transaktion (Pflichtauswahl)],BTT[[#This Row],[Verwendete Transaktion (Pflichtauswahl)]],BTT[Verantwortliches TP
(automatisch)],"&lt;&gt;"&amp;VLOOKUP(aktives_Teilprojekt,Teilprojekte[[Teilprojekte]:[Kürzel]],2,FALSE))&gt;0,"Transaktion mehrfach","okay"),"")</f>
        <v>okay</v>
      </c>
      <c r="AS113" s="10" t="s">
        <v>9736</v>
      </c>
      <c r="AT113" s="10"/>
    </row>
    <row r="114" spans="1:46" x14ac:dyDescent="0.25">
      <c r="A114" s="14" t="str">
        <f>IFERROR(IF(BTT[[#This Row],[Lfd Nr. 
(aus konsolidierter Datei)]]&lt;&gt;"",BTT[[#This Row],[Lfd Nr. 
(aus konsolidierter Datei)]],VLOOKUP(aktives_Teilprojekt,Teilprojekte[[Teilprojekte]:[Kürzel]],2,FALSE)&amp;ROW(BTT[[#This Row],[Lfd Nr.
(automatisch)]])-2),"")</f>
        <v>BLQ99</v>
      </c>
      <c r="B114" s="15" t="s">
        <v>5482</v>
      </c>
      <c r="C114" s="15"/>
      <c r="D114" t="s">
        <v>9721</v>
      </c>
      <c r="E114" s="10" t="str">
        <f>IFERROR(IF(NOT(BTT[[#This Row],[Manuelle Änderung des Verantwortliches TP
(Auswahl - bei Bedarf)]]=""),BTT[[#This Row],[Manuelle Änderung des Verantwortliches TP
(Auswahl - bei Bedarf)]],VLOOKUP(BTT[[#This Row],[Hauptprozess
(Pflichtauswahl)]],Hauptprozesse[],3,FALSE)),"")</f>
        <v>BLQ</v>
      </c>
      <c r="H114" s="10" t="s">
        <v>6038</v>
      </c>
      <c r="I114" t="s">
        <v>3287</v>
      </c>
      <c r="J114" s="10" t="str">
        <f>IFERROR(VLOOKUP(BTT[[#This Row],[Verwendete Transaktion (Pflichtauswahl)]],Transaktionen[[Transaktionen]:[Langtext]],2,FALSE),"")</f>
        <v>Batch-Input: Buchbestand fixieren</v>
      </c>
      <c r="O114" t="s">
        <v>6052</v>
      </c>
      <c r="T114" t="s">
        <v>6060</v>
      </c>
      <c r="V114" s="10" t="str">
        <f>IFERROR(VLOOKUP(BTT[[#This Row],[Verwendetes Formular
(Auswahl falls relevant)]],Formulare[[Formularbezeichnung]:[Formularname (technisch)]],2,FALSE),"")</f>
        <v/>
      </c>
      <c r="X114" t="s">
        <v>6052</v>
      </c>
      <c r="Y114" s="4"/>
      <c r="AB114" t="s">
        <v>6052</v>
      </c>
      <c r="AD114" t="s">
        <v>6063</v>
      </c>
      <c r="AF114" t="s">
        <v>6064</v>
      </c>
      <c r="AI114" t="s">
        <v>6052</v>
      </c>
      <c r="AJ114" t="s">
        <v>6052</v>
      </c>
      <c r="AK114" s="10" t="str">
        <f>IF(BTT[[#This Row],[Subprozess
(optionale Auswahl)]]="","okay",IF(VLOOKUP(BTT[[#This Row],[Subprozess
(optionale Auswahl)]],BPML[[Subprozess]:[Zugeordneter Hauptprozess]],3,FALSE)=BTT[[#This Row],[Hauptprozess
(Pflichtauswahl)]],"okay","falscher Subprozess"))</f>
        <v>okay</v>
      </c>
      <c r="AL114" t="str">
        <f>IF(aktives_Teilprojekt="Master","",IF(BTT[[#This Row],[Verantwortliches TP
(automatisch)]]=VLOOKUP(aktives_Teilprojekt,Teilprojekte[[Teilprojekte]:[Kürzel]],2,FALSE),"okay","Hauptprozess anderes TP"))</f>
        <v>okay</v>
      </c>
      <c r="AM1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4" s="10" t="str">
        <f>IFERROR(IF(BTT[[#This Row],[SAP-Modul
(Pflichtauswahl)]]&lt;&gt;VLOOKUP(BTT[[#This Row],[Verwendete Transaktion (Pflichtauswahl)]],Transaktionen[[Transaktionen]:[Modul]],3,FALSE),"Modul anders","okay"),"")</f>
        <v>okay</v>
      </c>
      <c r="AP114" s="10" t="str">
        <f>IFERROR(IF(COUNTIFS(BTT[Verwendete Transaktion (Pflichtauswahl)],BTT[[#This Row],[Verwendete Transaktion (Pflichtauswahl)]],BTT[SAP-Modul
(Pflichtauswahl)],"&lt;&gt;"&amp;BTT[[#This Row],[SAP-Modul
(Pflichtauswahl)]])&gt;0,"Modul anders","okay"),"")</f>
        <v>okay</v>
      </c>
      <c r="AQ114" s="10" t="str">
        <f>IFERROR(IF(COUNTIFS(BTT[Verwendete Transaktion (Pflichtauswahl)],BTT[[#This Row],[Verwendete Transaktion (Pflichtauswahl)]],BTT[Verantwortliches TP
(automatisch)],"&lt;&gt;"&amp;BTT[[#This Row],[Verantwortliches TP
(automatisch)]])&gt;0,"Transaktion mehrfach","okay"),"")</f>
        <v>okay</v>
      </c>
      <c r="AR114" s="10" t="str">
        <f>IFERROR(IF(COUNTIFS(BTT[Verwendete Transaktion (Pflichtauswahl)],BTT[[#This Row],[Verwendete Transaktion (Pflichtauswahl)]],BTT[Verantwortliches TP
(automatisch)],"&lt;&gt;"&amp;VLOOKUP(aktives_Teilprojekt,Teilprojekte[[Teilprojekte]:[Kürzel]],2,FALSE))&gt;0,"Transaktion mehrfach","okay"),"")</f>
        <v>okay</v>
      </c>
      <c r="AS114" s="10" t="s">
        <v>9737</v>
      </c>
      <c r="AT114" s="10"/>
    </row>
    <row r="115" spans="1:46" x14ac:dyDescent="0.25">
      <c r="A115" s="14" t="str">
        <f>IFERROR(IF(BTT[[#This Row],[Lfd Nr. 
(aus konsolidierter Datei)]]&lt;&gt;"",BTT[[#This Row],[Lfd Nr. 
(aus konsolidierter Datei)]],VLOOKUP(aktives_Teilprojekt,Teilprojekte[[Teilprojekte]:[Kürzel]],2,FALSE)&amp;ROW(BTT[[#This Row],[Lfd Nr.
(automatisch)]])-2),"")</f>
        <v>BLQ100</v>
      </c>
      <c r="B115" s="15" t="s">
        <v>5482</v>
      </c>
      <c r="C115" s="15"/>
      <c r="D115" t="s">
        <v>9721</v>
      </c>
      <c r="E115" s="10" t="str">
        <f>IFERROR(IF(NOT(BTT[[#This Row],[Manuelle Änderung des Verantwortliches TP
(Auswahl - bei Bedarf)]]=""),BTT[[#This Row],[Manuelle Änderung des Verantwortliches TP
(Auswahl - bei Bedarf)]],VLOOKUP(BTT[[#This Row],[Hauptprozess
(Pflichtauswahl)]],Hauptprozesse[],3,FALSE)),"")</f>
        <v>BLQ</v>
      </c>
      <c r="H115" s="10" t="s">
        <v>6038</v>
      </c>
      <c r="I115" t="s">
        <v>3289</v>
      </c>
      <c r="J115" s="10" t="str">
        <f>IFERROR(VLOOKUP(BTT[[#This Row],[Verwendete Transaktion (Pflichtauswahl)]],Transaktionen[[Transaktionen]:[Langtext]],2,FALSE),"")</f>
        <v>Batch-Input: Beleg und Zählung</v>
      </c>
      <c r="O115" t="s">
        <v>6052</v>
      </c>
      <c r="T115" t="s">
        <v>6060</v>
      </c>
      <c r="V115" s="10" t="str">
        <f>IFERROR(VLOOKUP(BTT[[#This Row],[Verwendetes Formular
(Auswahl falls relevant)]],Formulare[[Formularbezeichnung]:[Formularname (technisch)]],2,FALSE),"")</f>
        <v/>
      </c>
      <c r="X115" t="s">
        <v>6052</v>
      </c>
      <c r="Y115" s="4"/>
      <c r="AB115" t="s">
        <v>6052</v>
      </c>
      <c r="AD115" t="s">
        <v>6063</v>
      </c>
      <c r="AF115" t="s">
        <v>6064</v>
      </c>
      <c r="AI115" t="s">
        <v>6052</v>
      </c>
      <c r="AJ115" t="s">
        <v>6052</v>
      </c>
      <c r="AK115" s="10" t="str">
        <f>IF(BTT[[#This Row],[Subprozess
(optionale Auswahl)]]="","okay",IF(VLOOKUP(BTT[[#This Row],[Subprozess
(optionale Auswahl)]],BPML[[Subprozess]:[Zugeordneter Hauptprozess]],3,FALSE)=BTT[[#This Row],[Hauptprozess
(Pflichtauswahl)]],"okay","falscher Subprozess"))</f>
        <v>okay</v>
      </c>
      <c r="AL115" t="str">
        <f>IF(aktives_Teilprojekt="Master","",IF(BTT[[#This Row],[Verantwortliches TP
(automatisch)]]=VLOOKUP(aktives_Teilprojekt,Teilprojekte[[Teilprojekte]:[Kürzel]],2,FALSE),"okay","Hauptprozess anderes TP"))</f>
        <v>okay</v>
      </c>
      <c r="AM1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5" s="10" t="str">
        <f>IFERROR(IF(BTT[[#This Row],[SAP-Modul
(Pflichtauswahl)]]&lt;&gt;VLOOKUP(BTT[[#This Row],[Verwendete Transaktion (Pflichtauswahl)]],Transaktionen[[Transaktionen]:[Modul]],3,FALSE),"Modul anders","okay"),"")</f>
        <v>okay</v>
      </c>
      <c r="AP115" s="10" t="str">
        <f>IFERROR(IF(COUNTIFS(BTT[Verwendete Transaktion (Pflichtauswahl)],BTT[[#This Row],[Verwendete Transaktion (Pflichtauswahl)]],BTT[SAP-Modul
(Pflichtauswahl)],"&lt;&gt;"&amp;BTT[[#This Row],[SAP-Modul
(Pflichtauswahl)]])&gt;0,"Modul anders","okay"),"")</f>
        <v>okay</v>
      </c>
      <c r="AQ115" s="10" t="str">
        <f>IFERROR(IF(COUNTIFS(BTT[Verwendete Transaktion (Pflichtauswahl)],BTT[[#This Row],[Verwendete Transaktion (Pflichtauswahl)]],BTT[Verantwortliches TP
(automatisch)],"&lt;&gt;"&amp;BTT[[#This Row],[Verantwortliches TP
(automatisch)]])&gt;0,"Transaktion mehrfach","okay"),"")</f>
        <v>okay</v>
      </c>
      <c r="AR115" s="10" t="str">
        <f>IFERROR(IF(COUNTIFS(BTT[Verwendete Transaktion (Pflichtauswahl)],BTT[[#This Row],[Verwendete Transaktion (Pflichtauswahl)]],BTT[Verantwortliches TP
(automatisch)],"&lt;&gt;"&amp;VLOOKUP(aktives_Teilprojekt,Teilprojekte[[Teilprojekte]:[Kürzel]],2,FALSE))&gt;0,"Transaktion mehrfach","okay"),"")</f>
        <v>okay</v>
      </c>
      <c r="AS115" s="10" t="s">
        <v>9738</v>
      </c>
      <c r="AT115" s="10"/>
    </row>
    <row r="116" spans="1:46" x14ac:dyDescent="0.25">
      <c r="A116" s="14" t="str">
        <f>IFERROR(IF(BTT[[#This Row],[Lfd Nr. 
(aus konsolidierter Datei)]]&lt;&gt;"",BTT[[#This Row],[Lfd Nr. 
(aus konsolidierter Datei)]],VLOOKUP(aktives_Teilprojekt,Teilprojekte[[Teilprojekte]:[Kürzel]],2,FALSE)&amp;ROW(BTT[[#This Row],[Lfd Nr.
(automatisch)]])-2),"")</f>
        <v>BLQ101</v>
      </c>
      <c r="B116" s="15" t="s">
        <v>5482</v>
      </c>
      <c r="C116" s="15"/>
      <c r="D116" t="s">
        <v>9721</v>
      </c>
      <c r="E116" s="10" t="str">
        <f>IFERROR(IF(NOT(BTT[[#This Row],[Manuelle Änderung des Verantwortliches TP
(Auswahl - bei Bedarf)]]=""),BTT[[#This Row],[Manuelle Änderung des Verantwortliches TP
(Auswahl - bei Bedarf)]],VLOOKUP(BTT[[#This Row],[Hauptprozess
(Pflichtauswahl)]],Hauptprozesse[],3,FALSE)),"")</f>
        <v>BLQ</v>
      </c>
      <c r="H116" s="10" t="s">
        <v>6038</v>
      </c>
      <c r="I116" t="s">
        <v>3291</v>
      </c>
      <c r="J116" s="10" t="str">
        <f>IFERROR(VLOOKUP(BTT[[#This Row],[Verwendete Transaktion (Pflichtauswahl)]],Transaktionen[[Transaktionen]:[Langtext]],2,FALSE),"")</f>
        <v>Inventurbelege Archiv lesen</v>
      </c>
      <c r="O116" t="s">
        <v>6052</v>
      </c>
      <c r="T116" t="s">
        <v>6060</v>
      </c>
      <c r="V116" s="10" t="str">
        <f>IFERROR(VLOOKUP(BTT[[#This Row],[Verwendetes Formular
(Auswahl falls relevant)]],Formulare[[Formularbezeichnung]:[Formularname (technisch)]],2,FALSE),"")</f>
        <v/>
      </c>
      <c r="X116" t="s">
        <v>6052</v>
      </c>
      <c r="Y116" s="4"/>
      <c r="AB116" t="s">
        <v>6052</v>
      </c>
      <c r="AD116" t="s">
        <v>6063</v>
      </c>
      <c r="AF116" t="s">
        <v>6064</v>
      </c>
      <c r="AI116" t="s">
        <v>6052</v>
      </c>
      <c r="AJ116" t="s">
        <v>6052</v>
      </c>
      <c r="AK116" s="10" t="str">
        <f>IF(BTT[[#This Row],[Subprozess
(optionale Auswahl)]]="","okay",IF(VLOOKUP(BTT[[#This Row],[Subprozess
(optionale Auswahl)]],BPML[[Subprozess]:[Zugeordneter Hauptprozess]],3,FALSE)=BTT[[#This Row],[Hauptprozess
(Pflichtauswahl)]],"okay","falscher Subprozess"))</f>
        <v>okay</v>
      </c>
      <c r="AL116" t="str">
        <f>IF(aktives_Teilprojekt="Master","",IF(BTT[[#This Row],[Verantwortliches TP
(automatisch)]]=VLOOKUP(aktives_Teilprojekt,Teilprojekte[[Teilprojekte]:[Kürzel]],2,FALSE),"okay","Hauptprozess anderes TP"))</f>
        <v>okay</v>
      </c>
      <c r="AM1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6" s="10" t="str">
        <f>IFERROR(IF(BTT[[#This Row],[SAP-Modul
(Pflichtauswahl)]]&lt;&gt;VLOOKUP(BTT[[#This Row],[Verwendete Transaktion (Pflichtauswahl)]],Transaktionen[[Transaktionen]:[Modul]],3,FALSE),"Modul anders","okay"),"")</f>
        <v>okay</v>
      </c>
      <c r="AP116" s="10" t="str">
        <f>IFERROR(IF(COUNTIFS(BTT[Verwendete Transaktion (Pflichtauswahl)],BTT[[#This Row],[Verwendete Transaktion (Pflichtauswahl)]],BTT[SAP-Modul
(Pflichtauswahl)],"&lt;&gt;"&amp;BTT[[#This Row],[SAP-Modul
(Pflichtauswahl)]])&gt;0,"Modul anders","okay"),"")</f>
        <v>okay</v>
      </c>
      <c r="AQ116" s="10" t="str">
        <f>IFERROR(IF(COUNTIFS(BTT[Verwendete Transaktion (Pflichtauswahl)],BTT[[#This Row],[Verwendete Transaktion (Pflichtauswahl)]],BTT[Verantwortliches TP
(automatisch)],"&lt;&gt;"&amp;BTT[[#This Row],[Verantwortliches TP
(automatisch)]])&gt;0,"Transaktion mehrfach","okay"),"")</f>
        <v>okay</v>
      </c>
      <c r="AR116" s="10" t="str">
        <f>IFERROR(IF(COUNTIFS(BTT[Verwendete Transaktion (Pflichtauswahl)],BTT[[#This Row],[Verwendete Transaktion (Pflichtauswahl)]],BTT[Verantwortliches TP
(automatisch)],"&lt;&gt;"&amp;VLOOKUP(aktives_Teilprojekt,Teilprojekte[[Teilprojekte]:[Kürzel]],2,FALSE))&gt;0,"Transaktion mehrfach","okay"),"")</f>
        <v>okay</v>
      </c>
      <c r="AS116" s="10" t="s">
        <v>9739</v>
      </c>
      <c r="AT116" s="10"/>
    </row>
    <row r="117" spans="1:46" x14ac:dyDescent="0.25">
      <c r="A117" s="14" t="str">
        <f>IFERROR(IF(BTT[[#This Row],[Lfd Nr. 
(aus konsolidierter Datei)]]&lt;&gt;"",BTT[[#This Row],[Lfd Nr. 
(aus konsolidierter Datei)]],VLOOKUP(aktives_Teilprojekt,Teilprojekte[[Teilprojekte]:[Kürzel]],2,FALSE)&amp;ROW(BTT[[#This Row],[Lfd Nr.
(automatisch)]])-2),"")</f>
        <v>BLQ102</v>
      </c>
      <c r="B117" s="15" t="s">
        <v>5482</v>
      </c>
      <c r="C117" s="15"/>
      <c r="D117" t="s">
        <v>9721</v>
      </c>
      <c r="E117" s="10" t="str">
        <f>IFERROR(IF(NOT(BTT[[#This Row],[Manuelle Änderung des Verantwortliches TP
(Auswahl - bei Bedarf)]]=""),BTT[[#This Row],[Manuelle Änderung des Verantwortliches TP
(Auswahl - bei Bedarf)]],VLOOKUP(BTT[[#This Row],[Hauptprozess
(Pflichtauswahl)]],Hauptprozesse[],3,FALSE)),"")</f>
        <v>BLQ</v>
      </c>
      <c r="H117" s="10" t="s">
        <v>6038</v>
      </c>
      <c r="I117" t="s">
        <v>3293</v>
      </c>
      <c r="J117" s="10" t="str">
        <f>IFERROR(VLOOKUP(BTT[[#This Row],[Verwendete Transaktion (Pflichtauswahl)]],Transaktionen[[Transaktionen]:[Langtext]],2,FALSE),"")</f>
        <v>Inventurübersicht</v>
      </c>
      <c r="O117" t="s">
        <v>6052</v>
      </c>
      <c r="T117" t="s">
        <v>6060</v>
      </c>
      <c r="V117" s="10" t="str">
        <f>IFERROR(VLOOKUP(BTT[[#This Row],[Verwendetes Formular
(Auswahl falls relevant)]],Formulare[[Formularbezeichnung]:[Formularname (technisch)]],2,FALSE),"")</f>
        <v/>
      </c>
      <c r="X117" t="s">
        <v>6052</v>
      </c>
      <c r="Y117" s="4"/>
      <c r="AB117" t="s">
        <v>6052</v>
      </c>
      <c r="AD117" t="s">
        <v>6063</v>
      </c>
      <c r="AF117" t="s">
        <v>6064</v>
      </c>
      <c r="AI117" t="s">
        <v>6052</v>
      </c>
      <c r="AJ117" t="s">
        <v>6052</v>
      </c>
      <c r="AK117" s="10" t="str">
        <f>IF(BTT[[#This Row],[Subprozess
(optionale Auswahl)]]="","okay",IF(VLOOKUP(BTT[[#This Row],[Subprozess
(optionale Auswahl)]],BPML[[Subprozess]:[Zugeordneter Hauptprozess]],3,FALSE)=BTT[[#This Row],[Hauptprozess
(Pflichtauswahl)]],"okay","falscher Subprozess"))</f>
        <v>okay</v>
      </c>
      <c r="AL117" t="str">
        <f>IF(aktives_Teilprojekt="Master","",IF(BTT[[#This Row],[Verantwortliches TP
(automatisch)]]=VLOOKUP(aktives_Teilprojekt,Teilprojekte[[Teilprojekte]:[Kürzel]],2,FALSE),"okay","Hauptprozess anderes TP"))</f>
        <v>okay</v>
      </c>
      <c r="AM1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7" s="10" t="str">
        <f>IFERROR(IF(BTT[[#This Row],[SAP-Modul
(Pflichtauswahl)]]&lt;&gt;VLOOKUP(BTT[[#This Row],[Verwendete Transaktion (Pflichtauswahl)]],Transaktionen[[Transaktionen]:[Modul]],3,FALSE),"Modul anders","okay"),"")</f>
        <v>okay</v>
      </c>
      <c r="AP117" s="10" t="str">
        <f>IFERROR(IF(COUNTIFS(BTT[Verwendete Transaktion (Pflichtauswahl)],BTT[[#This Row],[Verwendete Transaktion (Pflichtauswahl)]],BTT[SAP-Modul
(Pflichtauswahl)],"&lt;&gt;"&amp;BTT[[#This Row],[SAP-Modul
(Pflichtauswahl)]])&gt;0,"Modul anders","okay"),"")</f>
        <v>okay</v>
      </c>
      <c r="AQ117" s="10" t="str">
        <f>IFERROR(IF(COUNTIFS(BTT[Verwendete Transaktion (Pflichtauswahl)],BTT[[#This Row],[Verwendete Transaktion (Pflichtauswahl)]],BTT[Verantwortliches TP
(automatisch)],"&lt;&gt;"&amp;BTT[[#This Row],[Verantwortliches TP
(automatisch)]])&gt;0,"Transaktion mehrfach","okay"),"")</f>
        <v>okay</v>
      </c>
      <c r="AR117" s="10" t="str">
        <f>IFERROR(IF(COUNTIFS(BTT[Verwendete Transaktion (Pflichtauswahl)],BTT[[#This Row],[Verwendete Transaktion (Pflichtauswahl)]],BTT[Verantwortliches TP
(automatisch)],"&lt;&gt;"&amp;VLOOKUP(aktives_Teilprojekt,Teilprojekte[[Teilprojekte]:[Kürzel]],2,FALSE))&gt;0,"Transaktion mehrfach","okay"),"")</f>
        <v>okay</v>
      </c>
      <c r="AS117" s="10" t="s">
        <v>9740</v>
      </c>
      <c r="AT117" s="10"/>
    </row>
    <row r="118" spans="1:46" x14ac:dyDescent="0.25">
      <c r="A118" s="14" t="str">
        <f>IFERROR(IF(BTT[[#This Row],[Lfd Nr. 
(aus konsolidierter Datei)]]&lt;&gt;"",BTT[[#This Row],[Lfd Nr. 
(aus konsolidierter Datei)]],VLOOKUP(aktives_Teilprojekt,Teilprojekte[[Teilprojekte]:[Kürzel]],2,FALSE)&amp;ROW(BTT[[#This Row],[Lfd Nr.
(automatisch)]])-2),"")</f>
        <v>BLQ103</v>
      </c>
      <c r="B118" t="s">
        <v>9539</v>
      </c>
      <c r="C118" s="15"/>
      <c r="D118" t="s">
        <v>9742</v>
      </c>
      <c r="E118" s="10" t="str">
        <f>IFERROR(IF(NOT(BTT[[#This Row],[Manuelle Änderung des Verantwortliches TP
(Auswahl - bei Bedarf)]]=""),BTT[[#This Row],[Manuelle Änderung des Verantwortliches TP
(Auswahl - bei Bedarf)]],VLOOKUP(BTT[[#This Row],[Hauptprozess
(Pflichtauswahl)]],Hauptprozesse[],3,FALSE)),"")</f>
        <v>BLQ</v>
      </c>
      <c r="H118" s="10" t="s">
        <v>6038</v>
      </c>
      <c r="I118" t="s">
        <v>3295</v>
      </c>
      <c r="J118" s="10" t="str">
        <f>IFERROR(VLOOKUP(BTT[[#This Row],[Verwendete Transaktion (Pflichtauswahl)]],Transaktionen[[Transaktionen]:[Langtext]],2,FALSE),"")</f>
        <v>Warenbewegung</v>
      </c>
      <c r="O118" t="s">
        <v>6052</v>
      </c>
      <c r="T118" t="s">
        <v>6060</v>
      </c>
      <c r="V118" s="10" t="str">
        <f>IFERROR(VLOOKUP(BTT[[#This Row],[Verwendetes Formular
(Auswahl falls relevant)]],Formulare[[Formularbezeichnung]:[Formularname (technisch)]],2,FALSE),"")</f>
        <v/>
      </c>
      <c r="X118" t="s">
        <v>6052</v>
      </c>
      <c r="Y118" s="4"/>
      <c r="AB118" t="s">
        <v>6052</v>
      </c>
      <c r="AD118" t="s">
        <v>6063</v>
      </c>
      <c r="AF118" t="s">
        <v>10155</v>
      </c>
      <c r="AI118" t="s">
        <v>6051</v>
      </c>
      <c r="AK118" s="10" t="str">
        <f>IF(BTT[[#This Row],[Subprozess
(optionale Auswahl)]]="","okay",IF(VLOOKUP(BTT[[#This Row],[Subprozess
(optionale Auswahl)]],BPML[[Subprozess]:[Zugeordneter Hauptprozess]],3,FALSE)=BTT[[#This Row],[Hauptprozess
(Pflichtauswahl)]],"okay","falscher Subprozess"))</f>
        <v>okay</v>
      </c>
      <c r="AL118" t="str">
        <f>IF(aktives_Teilprojekt="Master","",IF(BTT[[#This Row],[Verantwortliches TP
(automatisch)]]=VLOOKUP(aktives_Teilprojekt,Teilprojekte[[Teilprojekte]:[Kürzel]],2,FALSE),"okay","Hauptprozess anderes TP"))</f>
        <v>okay</v>
      </c>
      <c r="AM1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18" s="10" t="str">
        <f>IFERROR(IF(BTT[[#This Row],[SAP-Modul
(Pflichtauswahl)]]&lt;&gt;VLOOKUP(BTT[[#This Row],[Verwendete Transaktion (Pflichtauswahl)]],Transaktionen[[Transaktionen]:[Modul]],3,FALSE),"Modul anders","okay"),"")</f>
        <v>okay</v>
      </c>
      <c r="AP118" s="10" t="str">
        <f>IFERROR(IF(COUNTIFS(BTT[Verwendete Transaktion (Pflichtauswahl)],BTT[[#This Row],[Verwendete Transaktion (Pflichtauswahl)]],BTT[SAP-Modul
(Pflichtauswahl)],"&lt;&gt;"&amp;BTT[[#This Row],[SAP-Modul
(Pflichtauswahl)]])&gt;0,"Modul anders","okay"),"")</f>
        <v>okay</v>
      </c>
      <c r="AQ118" s="10" t="str">
        <f>IFERROR(IF(COUNTIFS(BTT[Verwendete Transaktion (Pflichtauswahl)],BTT[[#This Row],[Verwendete Transaktion (Pflichtauswahl)]],BTT[Verantwortliches TP
(automatisch)],"&lt;&gt;"&amp;BTT[[#This Row],[Verantwortliches TP
(automatisch)]])&gt;0,"Transaktion mehrfach","okay"),"")</f>
        <v>okay</v>
      </c>
      <c r="AR118" s="10" t="str">
        <f>IFERROR(IF(COUNTIFS(BTT[Verwendete Transaktion (Pflichtauswahl)],BTT[[#This Row],[Verwendete Transaktion (Pflichtauswahl)]],BTT[Verantwortliches TP
(automatisch)],"&lt;&gt;"&amp;VLOOKUP(aktives_Teilprojekt,Teilprojekte[[Teilprojekte]:[Kürzel]],2,FALSE))&gt;0,"Transaktion mehrfach","okay"),"")</f>
        <v>okay</v>
      </c>
      <c r="AS118" s="10" t="s">
        <v>9741</v>
      </c>
      <c r="AT118" s="10"/>
    </row>
    <row r="119" spans="1:46" x14ac:dyDescent="0.25">
      <c r="A119" s="14" t="str">
        <f>IFERROR(IF(BTT[[#This Row],[Lfd Nr. 
(aus konsolidierter Datei)]]&lt;&gt;"",BTT[[#This Row],[Lfd Nr. 
(aus konsolidierter Datei)]],VLOOKUP(aktives_Teilprojekt,Teilprojekte[[Teilprojekte]:[Kürzel]],2,FALSE)&amp;ROW(BTT[[#This Row],[Lfd Nr.
(automatisch)]])-2),"")</f>
        <v>BLQ104</v>
      </c>
      <c r="B119" s="15" t="s">
        <v>53</v>
      </c>
      <c r="C119" s="15"/>
      <c r="D119" t="s">
        <v>9742</v>
      </c>
      <c r="E119" s="10" t="str">
        <f>IFERROR(IF(NOT(BTT[[#This Row],[Manuelle Änderung des Verantwortliches TP
(Auswahl - bei Bedarf)]]=""),BTT[[#This Row],[Manuelle Änderung des Verantwortliches TP
(Auswahl - bei Bedarf)]],VLOOKUP(BTT[[#This Row],[Hauptprozess
(Pflichtauswahl)]],Hauptprozesse[],3,FALSE)),"")</f>
        <v>BLQ</v>
      </c>
      <c r="H119" s="10" t="s">
        <v>6038</v>
      </c>
      <c r="I119" t="s">
        <v>3295</v>
      </c>
      <c r="J119" s="10" t="str">
        <f>IFERROR(VLOOKUP(BTT[[#This Row],[Verwendete Transaktion (Pflichtauswahl)]],Transaktionen[[Transaktionen]:[Langtext]],2,FALSE),"")</f>
        <v>Warenbewegung</v>
      </c>
      <c r="O119" t="s">
        <v>6052</v>
      </c>
      <c r="T119" t="s">
        <v>6060</v>
      </c>
      <c r="V119" s="10" t="str">
        <f>IFERROR(VLOOKUP(BTT[[#This Row],[Verwendetes Formular
(Auswahl falls relevant)]],Formulare[[Formularbezeichnung]:[Formularname (technisch)]],2,FALSE),"")</f>
        <v/>
      </c>
      <c r="X119" t="s">
        <v>6052</v>
      </c>
      <c r="Y119" s="4"/>
      <c r="AB119" t="s">
        <v>6052</v>
      </c>
      <c r="AD119" t="s">
        <v>6063</v>
      </c>
      <c r="AF119" t="s">
        <v>10155</v>
      </c>
      <c r="AI119" t="s">
        <v>6052</v>
      </c>
      <c r="AJ119" t="s">
        <v>6052</v>
      </c>
      <c r="AK119" s="10" t="str">
        <f>IF(BTT[[#This Row],[Subprozess
(optionale Auswahl)]]="","okay",IF(VLOOKUP(BTT[[#This Row],[Subprozess
(optionale Auswahl)]],BPML[[Subprozess]:[Zugeordneter Hauptprozess]],3,FALSE)=BTT[[#This Row],[Hauptprozess
(Pflichtauswahl)]],"okay","falscher Subprozess"))</f>
        <v>okay</v>
      </c>
      <c r="AL119" t="str">
        <f>IF(aktives_Teilprojekt="Master","",IF(BTT[[#This Row],[Verantwortliches TP
(automatisch)]]=VLOOKUP(aktives_Teilprojekt,Teilprojekte[[Teilprojekte]:[Kürzel]],2,FALSE),"okay","Hauptprozess anderes TP"))</f>
        <v>okay</v>
      </c>
      <c r="AM1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19" s="10" t="str">
        <f>IFERROR(IF(BTT[[#This Row],[SAP-Modul
(Pflichtauswahl)]]&lt;&gt;VLOOKUP(BTT[[#This Row],[Verwendete Transaktion (Pflichtauswahl)]],Transaktionen[[Transaktionen]:[Modul]],3,FALSE),"Modul anders","okay"),"")</f>
        <v>okay</v>
      </c>
      <c r="AP119" s="10" t="str">
        <f>IFERROR(IF(COUNTIFS(BTT[Verwendete Transaktion (Pflichtauswahl)],BTT[[#This Row],[Verwendete Transaktion (Pflichtauswahl)]],BTT[SAP-Modul
(Pflichtauswahl)],"&lt;&gt;"&amp;BTT[[#This Row],[SAP-Modul
(Pflichtauswahl)]])&gt;0,"Modul anders","okay"),"")</f>
        <v>okay</v>
      </c>
      <c r="AQ119" s="10" t="str">
        <f>IFERROR(IF(COUNTIFS(BTT[Verwendete Transaktion (Pflichtauswahl)],BTT[[#This Row],[Verwendete Transaktion (Pflichtauswahl)]],BTT[Verantwortliches TP
(automatisch)],"&lt;&gt;"&amp;BTT[[#This Row],[Verantwortliches TP
(automatisch)]])&gt;0,"Transaktion mehrfach","okay"),"")</f>
        <v>okay</v>
      </c>
      <c r="AR119" s="10" t="str">
        <f>IFERROR(IF(COUNTIFS(BTT[Verwendete Transaktion (Pflichtauswahl)],BTT[[#This Row],[Verwendete Transaktion (Pflichtauswahl)]],BTT[Verantwortliches TP
(automatisch)],"&lt;&gt;"&amp;VLOOKUP(aktives_Teilprojekt,Teilprojekte[[Teilprojekte]:[Kürzel]],2,FALSE))&gt;0,"Transaktion mehrfach","okay"),"")</f>
        <v>okay</v>
      </c>
      <c r="AS119" s="10" t="s">
        <v>9743</v>
      </c>
      <c r="AT119" s="10"/>
    </row>
    <row r="120" spans="1:46" x14ac:dyDescent="0.25">
      <c r="A120" s="14" t="str">
        <f>IFERROR(IF(BTT[[#This Row],[Lfd Nr. 
(aus konsolidierter Datei)]]&lt;&gt;"",BTT[[#This Row],[Lfd Nr. 
(aus konsolidierter Datei)]],VLOOKUP(aktives_Teilprojekt,Teilprojekte[[Teilprojekte]:[Kürzel]],2,FALSE)&amp;ROW(BTT[[#This Row],[Lfd Nr.
(automatisch)]])-2),"")</f>
        <v>BLQ105</v>
      </c>
      <c r="B120" s="15" t="s">
        <v>53</v>
      </c>
      <c r="C120" s="15"/>
      <c r="D120" t="s">
        <v>9742</v>
      </c>
      <c r="E120" s="10" t="str">
        <f>IFERROR(IF(NOT(BTT[[#This Row],[Manuelle Änderung des Verantwortliches TP
(Auswahl - bei Bedarf)]]=""),BTT[[#This Row],[Manuelle Änderung des Verantwortliches TP
(Auswahl - bei Bedarf)]],VLOOKUP(BTT[[#This Row],[Hauptprozess
(Pflichtauswahl)]],Hauptprozesse[],3,FALSE)),"")</f>
        <v>BLQ</v>
      </c>
      <c r="H120" s="10" t="s">
        <v>6038</v>
      </c>
      <c r="I120" t="s">
        <v>3297</v>
      </c>
      <c r="J120" s="10" t="str">
        <f>IFERROR(VLOOKUP(BTT[[#This Row],[Verwendete Transaktion (Pflichtauswahl)]],Transaktionen[[Transaktionen]:[Langtext]],2,FALSE),"")</f>
        <v>Warenbewegung</v>
      </c>
      <c r="O120" t="s">
        <v>6052</v>
      </c>
      <c r="T120" t="s">
        <v>6060</v>
      </c>
      <c r="V120" s="10" t="str">
        <f>IFERROR(VLOOKUP(BTT[[#This Row],[Verwendetes Formular
(Auswahl falls relevant)]],Formulare[[Formularbezeichnung]:[Formularname (technisch)]],2,FALSE),"")</f>
        <v/>
      </c>
      <c r="X120" t="s">
        <v>6052</v>
      </c>
      <c r="Y120" s="4"/>
      <c r="AB120" t="s">
        <v>6052</v>
      </c>
      <c r="AD120" t="s">
        <v>6063</v>
      </c>
      <c r="AF120" t="s">
        <v>3297</v>
      </c>
      <c r="AI120" t="s">
        <v>6052</v>
      </c>
      <c r="AJ120" t="s">
        <v>6052</v>
      </c>
      <c r="AK120" s="10" t="str">
        <f>IF(BTT[[#This Row],[Subprozess
(optionale Auswahl)]]="","okay",IF(VLOOKUP(BTT[[#This Row],[Subprozess
(optionale Auswahl)]],BPML[[Subprozess]:[Zugeordneter Hauptprozess]],3,FALSE)=BTT[[#This Row],[Hauptprozess
(Pflichtauswahl)]],"okay","falscher Subprozess"))</f>
        <v>okay</v>
      </c>
      <c r="AL120" t="str">
        <f>IF(aktives_Teilprojekt="Master","",IF(BTT[[#This Row],[Verantwortliches TP
(automatisch)]]=VLOOKUP(aktives_Teilprojekt,Teilprojekte[[Teilprojekte]:[Kürzel]],2,FALSE),"okay","Hauptprozess anderes TP"))</f>
        <v>okay</v>
      </c>
      <c r="AM1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0" s="10" t="str">
        <f>IFERROR(IF(BTT[[#This Row],[SAP-Modul
(Pflichtauswahl)]]&lt;&gt;VLOOKUP(BTT[[#This Row],[Verwendete Transaktion (Pflichtauswahl)]],Transaktionen[[Transaktionen]:[Modul]],3,FALSE),"Modul anders","okay"),"")</f>
        <v>okay</v>
      </c>
      <c r="AP120" s="10" t="str">
        <f>IFERROR(IF(COUNTIFS(BTT[Verwendete Transaktion (Pflichtauswahl)],BTT[[#This Row],[Verwendete Transaktion (Pflichtauswahl)]],BTT[SAP-Modul
(Pflichtauswahl)],"&lt;&gt;"&amp;BTT[[#This Row],[SAP-Modul
(Pflichtauswahl)]])&gt;0,"Modul anders","okay"),"")</f>
        <v>okay</v>
      </c>
      <c r="AQ120" s="10" t="str">
        <f>IFERROR(IF(COUNTIFS(BTT[Verwendete Transaktion (Pflichtauswahl)],BTT[[#This Row],[Verwendete Transaktion (Pflichtauswahl)]],BTT[Verantwortliches TP
(automatisch)],"&lt;&gt;"&amp;BTT[[#This Row],[Verantwortliches TP
(automatisch)]])&gt;0,"Transaktion mehrfach","okay"),"")</f>
        <v>okay</v>
      </c>
      <c r="AR120" s="10" t="str">
        <f>IFERROR(IF(COUNTIFS(BTT[Verwendete Transaktion (Pflichtauswahl)],BTT[[#This Row],[Verwendete Transaktion (Pflichtauswahl)]],BTT[Verantwortliches TP
(automatisch)],"&lt;&gt;"&amp;VLOOKUP(aktives_Teilprojekt,Teilprojekte[[Teilprojekte]:[Kürzel]],2,FALSE))&gt;0,"Transaktion mehrfach","okay"),"")</f>
        <v>okay</v>
      </c>
      <c r="AS120" s="10" t="s">
        <v>9744</v>
      </c>
      <c r="AT120" s="10"/>
    </row>
    <row r="121" spans="1:46" x14ac:dyDescent="0.25">
      <c r="A121" s="14" t="str">
        <f>IFERROR(IF(BTT[[#This Row],[Lfd Nr. 
(aus konsolidierter Datei)]]&lt;&gt;"",BTT[[#This Row],[Lfd Nr. 
(aus konsolidierter Datei)]],VLOOKUP(aktives_Teilprojekt,Teilprojekte[[Teilprojekte]:[Kürzel]],2,FALSE)&amp;ROW(BTT[[#This Row],[Lfd Nr.
(automatisch)]])-2),"")</f>
        <v>BLQ106</v>
      </c>
      <c r="B121" s="15" t="s">
        <v>53</v>
      </c>
      <c r="C121" s="15"/>
      <c r="D121" t="s">
        <v>9742</v>
      </c>
      <c r="E121" s="10" t="str">
        <f>IFERROR(IF(NOT(BTT[[#This Row],[Manuelle Änderung des Verantwortliches TP
(Auswahl - bei Bedarf)]]=""),BTT[[#This Row],[Manuelle Änderung des Verantwortliches TP
(Auswahl - bei Bedarf)]],VLOOKUP(BTT[[#This Row],[Hauptprozess
(Pflichtauswahl)]],Hauptprozesse[],3,FALSE)),"")</f>
        <v>BLQ</v>
      </c>
      <c r="H121" s="10" t="s">
        <v>6038</v>
      </c>
      <c r="I121" t="s">
        <v>3298</v>
      </c>
      <c r="J121" s="10" t="str">
        <f>IFERROR(VLOOKUP(BTT[[#This Row],[Verwendete Transaktion (Pflichtauswahl)]],Transaktionen[[Transaktionen]:[Langtext]],2,FALSE),"")</f>
        <v>Warenbewegung</v>
      </c>
      <c r="O121" t="s">
        <v>6052</v>
      </c>
      <c r="T121" t="s">
        <v>6060</v>
      </c>
      <c r="V121" s="10" t="str">
        <f>IFERROR(VLOOKUP(BTT[[#This Row],[Verwendetes Formular
(Auswahl falls relevant)]],Formulare[[Formularbezeichnung]:[Formularname (technisch)]],2,FALSE),"")</f>
        <v/>
      </c>
      <c r="X121" t="s">
        <v>6052</v>
      </c>
      <c r="Y121" s="4"/>
      <c r="AB121" t="s">
        <v>6052</v>
      </c>
      <c r="AD121" t="s">
        <v>6063</v>
      </c>
      <c r="AF121" t="s">
        <v>3298</v>
      </c>
      <c r="AI121" t="s">
        <v>6052</v>
      </c>
      <c r="AJ121" t="s">
        <v>6052</v>
      </c>
      <c r="AK121" s="10" t="str">
        <f>IF(BTT[[#This Row],[Subprozess
(optionale Auswahl)]]="","okay",IF(VLOOKUP(BTT[[#This Row],[Subprozess
(optionale Auswahl)]],BPML[[Subprozess]:[Zugeordneter Hauptprozess]],3,FALSE)=BTT[[#This Row],[Hauptprozess
(Pflichtauswahl)]],"okay","falscher Subprozess"))</f>
        <v>okay</v>
      </c>
      <c r="AL121" t="str">
        <f>IF(aktives_Teilprojekt="Master","",IF(BTT[[#This Row],[Verantwortliches TP
(automatisch)]]=VLOOKUP(aktives_Teilprojekt,Teilprojekte[[Teilprojekte]:[Kürzel]],2,FALSE),"okay","Hauptprozess anderes TP"))</f>
        <v>okay</v>
      </c>
      <c r="AM1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1" s="10" t="str">
        <f>IFERROR(IF(BTT[[#This Row],[SAP-Modul
(Pflichtauswahl)]]&lt;&gt;VLOOKUP(BTT[[#This Row],[Verwendete Transaktion (Pflichtauswahl)]],Transaktionen[[Transaktionen]:[Modul]],3,FALSE),"Modul anders","okay"),"")</f>
        <v>okay</v>
      </c>
      <c r="AP121" s="10" t="str">
        <f>IFERROR(IF(COUNTIFS(BTT[Verwendete Transaktion (Pflichtauswahl)],BTT[[#This Row],[Verwendete Transaktion (Pflichtauswahl)]],BTT[SAP-Modul
(Pflichtauswahl)],"&lt;&gt;"&amp;BTT[[#This Row],[SAP-Modul
(Pflichtauswahl)]])&gt;0,"Modul anders","okay"),"")</f>
        <v>okay</v>
      </c>
      <c r="AQ121" s="10" t="str">
        <f>IFERROR(IF(COUNTIFS(BTT[Verwendete Transaktion (Pflichtauswahl)],BTT[[#This Row],[Verwendete Transaktion (Pflichtauswahl)]],BTT[Verantwortliches TP
(automatisch)],"&lt;&gt;"&amp;BTT[[#This Row],[Verantwortliches TP
(automatisch)]])&gt;0,"Transaktion mehrfach","okay"),"")</f>
        <v>okay</v>
      </c>
      <c r="AR121" s="10" t="str">
        <f>IFERROR(IF(COUNTIFS(BTT[Verwendete Transaktion (Pflichtauswahl)],BTT[[#This Row],[Verwendete Transaktion (Pflichtauswahl)]],BTT[Verantwortliches TP
(automatisch)],"&lt;&gt;"&amp;VLOOKUP(aktives_Teilprojekt,Teilprojekte[[Teilprojekte]:[Kürzel]],2,FALSE))&gt;0,"Transaktion mehrfach","okay"),"")</f>
        <v>okay</v>
      </c>
      <c r="AS121" s="10" t="s">
        <v>9745</v>
      </c>
      <c r="AT121" s="10"/>
    </row>
    <row r="122" spans="1:46" x14ac:dyDescent="0.25">
      <c r="A122" s="14" t="str">
        <f>IFERROR(IF(BTT[[#This Row],[Lfd Nr. 
(aus konsolidierter Datei)]]&lt;&gt;"",BTT[[#This Row],[Lfd Nr. 
(aus konsolidierter Datei)]],VLOOKUP(aktives_Teilprojekt,Teilprojekte[[Teilprojekte]:[Kürzel]],2,FALSE)&amp;ROW(BTT[[#This Row],[Lfd Nr.
(automatisch)]])-2),"")</f>
        <v>BLQ107</v>
      </c>
      <c r="B122" t="s">
        <v>9539</v>
      </c>
      <c r="C122" s="15"/>
      <c r="D122" t="s">
        <v>9742</v>
      </c>
      <c r="E122" s="10" t="str">
        <f>IFERROR(IF(NOT(BTT[[#This Row],[Manuelle Änderung des Verantwortliches TP
(Auswahl - bei Bedarf)]]=""),BTT[[#This Row],[Manuelle Änderung des Verantwortliches TP
(Auswahl - bei Bedarf)]],VLOOKUP(BTT[[#This Row],[Hauptprozess
(Pflichtauswahl)]],Hauptprozesse[],3,FALSE)),"")</f>
        <v>BLQ</v>
      </c>
      <c r="H122" s="10" t="s">
        <v>6038</v>
      </c>
      <c r="I122" t="s">
        <v>3297</v>
      </c>
      <c r="J122" s="10" t="str">
        <f>IFERROR(VLOOKUP(BTT[[#This Row],[Verwendete Transaktion (Pflichtauswahl)]],Transaktionen[[Transaktionen]:[Langtext]],2,FALSE),"")</f>
        <v>Warenbewegung</v>
      </c>
      <c r="O122" t="s">
        <v>6052</v>
      </c>
      <c r="T122" t="s">
        <v>8525</v>
      </c>
      <c r="U122" t="s">
        <v>8728</v>
      </c>
      <c r="V122" t="s">
        <v>8729</v>
      </c>
      <c r="X122" t="s">
        <v>6052</v>
      </c>
      <c r="Y122" s="4"/>
      <c r="Z122" t="s">
        <v>6046</v>
      </c>
      <c r="AB122" t="s">
        <v>6052</v>
      </c>
      <c r="AD122" t="s">
        <v>6063</v>
      </c>
      <c r="AF122" t="s">
        <v>3297</v>
      </c>
      <c r="AI122" t="s">
        <v>6051</v>
      </c>
      <c r="AK122" s="10" t="str">
        <f>IF(BTT[[#This Row],[Subprozess
(optionale Auswahl)]]="","okay",IF(VLOOKUP(BTT[[#This Row],[Subprozess
(optionale Auswahl)]],BPML[[Subprozess]:[Zugeordneter Hauptprozess]],3,FALSE)=BTT[[#This Row],[Hauptprozess
(Pflichtauswahl)]],"okay","falscher Subprozess"))</f>
        <v>okay</v>
      </c>
      <c r="AL122" t="str">
        <f>IF(aktives_Teilprojekt="Master","",IF(BTT[[#This Row],[Verantwortliches TP
(automatisch)]]=VLOOKUP(aktives_Teilprojekt,Teilprojekte[[Teilprojekte]:[Kürzel]],2,FALSE),"okay","Hauptprozess anderes TP"))</f>
        <v>okay</v>
      </c>
      <c r="AM1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2" s="10" t="str">
        <f>IFERROR(IF(BTT[[#This Row],[SAP-Modul
(Pflichtauswahl)]]&lt;&gt;VLOOKUP(BTT[[#This Row],[Verwendete Transaktion (Pflichtauswahl)]],Transaktionen[[Transaktionen]:[Modul]],3,FALSE),"Modul anders","okay"),"")</f>
        <v>okay</v>
      </c>
      <c r="AP122" s="10" t="str">
        <f>IFERROR(IF(COUNTIFS(BTT[Verwendete Transaktion (Pflichtauswahl)],BTT[[#This Row],[Verwendete Transaktion (Pflichtauswahl)]],BTT[SAP-Modul
(Pflichtauswahl)],"&lt;&gt;"&amp;BTT[[#This Row],[SAP-Modul
(Pflichtauswahl)]])&gt;0,"Modul anders","okay"),"")</f>
        <v>okay</v>
      </c>
      <c r="AQ122" s="10" t="str">
        <f>IFERROR(IF(COUNTIFS(BTT[Verwendete Transaktion (Pflichtauswahl)],BTT[[#This Row],[Verwendete Transaktion (Pflichtauswahl)]],BTT[Verantwortliches TP
(automatisch)],"&lt;&gt;"&amp;BTT[[#This Row],[Verantwortliches TP
(automatisch)]])&gt;0,"Transaktion mehrfach","okay"),"")</f>
        <v>okay</v>
      </c>
      <c r="AR122" s="10" t="str">
        <f>IFERROR(IF(COUNTIFS(BTT[Verwendete Transaktion (Pflichtauswahl)],BTT[[#This Row],[Verwendete Transaktion (Pflichtauswahl)]],BTT[Verantwortliches TP
(automatisch)],"&lt;&gt;"&amp;VLOOKUP(aktives_Teilprojekt,Teilprojekte[[Teilprojekte]:[Kürzel]],2,FALSE))&gt;0,"Transaktion mehrfach","okay"),"")</f>
        <v>okay</v>
      </c>
      <c r="AS122" s="10" t="s">
        <v>9746</v>
      </c>
      <c r="AT122" s="10"/>
    </row>
    <row r="123" spans="1:46" x14ac:dyDescent="0.25">
      <c r="A123" s="14" t="str">
        <f>IFERROR(IF(BTT[[#This Row],[Lfd Nr. 
(aus konsolidierter Datei)]]&lt;&gt;"",BTT[[#This Row],[Lfd Nr. 
(aus konsolidierter Datei)]],VLOOKUP(aktives_Teilprojekt,Teilprojekte[[Teilprojekte]:[Kürzel]],2,FALSE)&amp;ROW(BTT[[#This Row],[Lfd Nr.
(automatisch)]])-2),"")</f>
        <v>BLQ108</v>
      </c>
      <c r="B123" t="s">
        <v>9539</v>
      </c>
      <c r="C123" s="15"/>
      <c r="D123" t="s">
        <v>9742</v>
      </c>
      <c r="E123" s="10" t="str">
        <f>IFERROR(IF(NOT(BTT[[#This Row],[Manuelle Änderung des Verantwortliches TP
(Auswahl - bei Bedarf)]]=""),BTT[[#This Row],[Manuelle Änderung des Verantwortliches TP
(Auswahl - bei Bedarf)]],VLOOKUP(BTT[[#This Row],[Hauptprozess
(Pflichtauswahl)]],Hauptprozesse[],3,FALSE)),"")</f>
        <v>BLQ</v>
      </c>
      <c r="H123" s="10" t="s">
        <v>6038</v>
      </c>
      <c r="I123" t="s">
        <v>3298</v>
      </c>
      <c r="J123" s="10" t="str">
        <f>IFERROR(VLOOKUP(BTT[[#This Row],[Verwendete Transaktion (Pflichtauswahl)]],Transaktionen[[Transaktionen]:[Langtext]],2,FALSE),"")</f>
        <v>Warenbewegung</v>
      </c>
      <c r="O123" t="s">
        <v>6052</v>
      </c>
      <c r="T123" t="s">
        <v>6060</v>
      </c>
      <c r="V123" s="10" t="str">
        <f>IFERROR(VLOOKUP(BTT[[#This Row],[Verwendetes Formular
(Auswahl falls relevant)]],Formulare[[Formularbezeichnung]:[Formularname (technisch)]],2,FALSE),"")</f>
        <v/>
      </c>
      <c r="X123" t="s">
        <v>6052</v>
      </c>
      <c r="Y123" s="4"/>
      <c r="AB123" t="s">
        <v>6052</v>
      </c>
      <c r="AD123" t="s">
        <v>6063</v>
      </c>
      <c r="AF123" t="s">
        <v>3298</v>
      </c>
      <c r="AI123" t="s">
        <v>6051</v>
      </c>
      <c r="AK123" s="10" t="str">
        <f>IF(BTT[[#This Row],[Subprozess
(optionale Auswahl)]]="","okay",IF(VLOOKUP(BTT[[#This Row],[Subprozess
(optionale Auswahl)]],BPML[[Subprozess]:[Zugeordneter Hauptprozess]],3,FALSE)=BTT[[#This Row],[Hauptprozess
(Pflichtauswahl)]],"okay","falscher Subprozess"))</f>
        <v>okay</v>
      </c>
      <c r="AL123" t="str">
        <f>IF(aktives_Teilprojekt="Master","",IF(BTT[[#This Row],[Verantwortliches TP
(automatisch)]]=VLOOKUP(aktives_Teilprojekt,Teilprojekte[[Teilprojekte]:[Kürzel]],2,FALSE),"okay","Hauptprozess anderes TP"))</f>
        <v>okay</v>
      </c>
      <c r="AM1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3" s="10" t="str">
        <f>IFERROR(IF(BTT[[#This Row],[SAP-Modul
(Pflichtauswahl)]]&lt;&gt;VLOOKUP(BTT[[#This Row],[Verwendete Transaktion (Pflichtauswahl)]],Transaktionen[[Transaktionen]:[Modul]],3,FALSE),"Modul anders","okay"),"")</f>
        <v>okay</v>
      </c>
      <c r="AP123" s="10" t="str">
        <f>IFERROR(IF(COUNTIFS(BTT[Verwendete Transaktion (Pflichtauswahl)],BTT[[#This Row],[Verwendete Transaktion (Pflichtauswahl)]],BTT[SAP-Modul
(Pflichtauswahl)],"&lt;&gt;"&amp;BTT[[#This Row],[SAP-Modul
(Pflichtauswahl)]])&gt;0,"Modul anders","okay"),"")</f>
        <v>okay</v>
      </c>
      <c r="AQ123" s="10" t="str">
        <f>IFERROR(IF(COUNTIFS(BTT[Verwendete Transaktion (Pflichtauswahl)],BTT[[#This Row],[Verwendete Transaktion (Pflichtauswahl)]],BTT[Verantwortliches TP
(automatisch)],"&lt;&gt;"&amp;BTT[[#This Row],[Verantwortliches TP
(automatisch)]])&gt;0,"Transaktion mehrfach","okay"),"")</f>
        <v>okay</v>
      </c>
      <c r="AR123" s="10" t="str">
        <f>IFERROR(IF(COUNTIFS(BTT[Verwendete Transaktion (Pflichtauswahl)],BTT[[#This Row],[Verwendete Transaktion (Pflichtauswahl)]],BTT[Verantwortliches TP
(automatisch)],"&lt;&gt;"&amp;VLOOKUP(aktives_Teilprojekt,Teilprojekte[[Teilprojekte]:[Kürzel]],2,FALSE))&gt;0,"Transaktion mehrfach","okay"),"")</f>
        <v>okay</v>
      </c>
      <c r="AS123" s="10" t="s">
        <v>9747</v>
      </c>
      <c r="AT123" s="10"/>
    </row>
    <row r="124" spans="1:46" x14ac:dyDescent="0.25">
      <c r="A124" s="14" t="str">
        <f>IFERROR(IF(BTT[[#This Row],[Lfd Nr. 
(aus konsolidierter Datei)]]&lt;&gt;"",BTT[[#This Row],[Lfd Nr. 
(aus konsolidierter Datei)]],VLOOKUP(aktives_Teilprojekt,Teilprojekte[[Teilprojekte]:[Kürzel]],2,FALSE)&amp;ROW(BTT[[#This Row],[Lfd Nr.
(automatisch)]])-2),"")</f>
        <v>BLQ109</v>
      </c>
      <c r="B124" s="15" t="s">
        <v>6127</v>
      </c>
      <c r="C124" s="15"/>
      <c r="D124" t="s">
        <v>19</v>
      </c>
      <c r="E124" s="10" t="str">
        <f>IFERROR(IF(NOT(BTT[[#This Row],[Manuelle Änderung des Verantwortliches TP
(Auswahl - bei Bedarf)]]=""),BTT[[#This Row],[Manuelle Änderung des Verantwortliches TP
(Auswahl - bei Bedarf)]],VLOOKUP(BTT[[#This Row],[Hauptprozess
(Pflichtauswahl)]],Hauptprozesse[],3,FALSE)),"")</f>
        <v>BLQ</v>
      </c>
      <c r="H124" s="10" t="s">
        <v>6038</v>
      </c>
      <c r="I124" t="s">
        <v>3299</v>
      </c>
      <c r="J124" s="10" t="str">
        <f>IFERROR(VLOOKUP(BTT[[#This Row],[Verwendete Transaktion (Pflichtauswahl)]],Transaktionen[[Transaktionen]:[Langtext]],2,FALSE),"")</f>
        <v>Aufruf der MIRO - Status Ändern</v>
      </c>
      <c r="O124" t="s">
        <v>6052</v>
      </c>
      <c r="T124" t="s">
        <v>6060</v>
      </c>
      <c r="V124" s="10" t="str">
        <f>IFERROR(VLOOKUP(BTT[[#This Row],[Verwendetes Formular
(Auswahl falls relevant)]],Formulare[[Formularbezeichnung]:[Formularname (technisch)]],2,FALSE),"")</f>
        <v/>
      </c>
      <c r="X124" t="s">
        <v>6052</v>
      </c>
      <c r="Y124" s="4"/>
      <c r="AB124" t="s">
        <v>6052</v>
      </c>
      <c r="AD124" t="s">
        <v>6063</v>
      </c>
      <c r="AF124" t="s">
        <v>3299</v>
      </c>
      <c r="AI124" t="s">
        <v>6052</v>
      </c>
      <c r="AJ124" t="s">
        <v>6052</v>
      </c>
      <c r="AK124" s="10" t="str">
        <f>IF(BTT[[#This Row],[Subprozess
(optionale Auswahl)]]="","okay",IF(VLOOKUP(BTT[[#This Row],[Subprozess
(optionale Auswahl)]],BPML[[Subprozess]:[Zugeordneter Hauptprozess]],3,FALSE)=BTT[[#This Row],[Hauptprozess
(Pflichtauswahl)]],"okay","falscher Subprozess"))</f>
        <v>okay</v>
      </c>
      <c r="AL124" t="str">
        <f>IF(aktives_Teilprojekt="Master","",IF(BTT[[#This Row],[Verantwortliches TP
(automatisch)]]=VLOOKUP(aktives_Teilprojekt,Teilprojekte[[Teilprojekte]:[Kürzel]],2,FALSE),"okay","Hauptprozess anderes TP"))</f>
        <v>okay</v>
      </c>
      <c r="AM1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4" s="10" t="str">
        <f>IFERROR(IF(BTT[[#This Row],[SAP-Modul
(Pflichtauswahl)]]&lt;&gt;VLOOKUP(BTT[[#This Row],[Verwendete Transaktion (Pflichtauswahl)]],Transaktionen[[Transaktionen]:[Modul]],3,FALSE),"Modul anders","okay"),"")</f>
        <v>okay</v>
      </c>
      <c r="AP124" s="10" t="str">
        <f>IFERROR(IF(COUNTIFS(BTT[Verwendete Transaktion (Pflichtauswahl)],BTT[[#This Row],[Verwendete Transaktion (Pflichtauswahl)]],BTT[SAP-Modul
(Pflichtauswahl)],"&lt;&gt;"&amp;BTT[[#This Row],[SAP-Modul
(Pflichtauswahl)]])&gt;0,"Modul anders","okay"),"")</f>
        <v>okay</v>
      </c>
      <c r="AQ124" s="10" t="str">
        <f>IFERROR(IF(COUNTIFS(BTT[Verwendete Transaktion (Pflichtauswahl)],BTT[[#This Row],[Verwendete Transaktion (Pflichtauswahl)]],BTT[Verantwortliches TP
(automatisch)],"&lt;&gt;"&amp;BTT[[#This Row],[Verantwortliches TP
(automatisch)]])&gt;0,"Transaktion mehrfach","okay"),"")</f>
        <v>okay</v>
      </c>
      <c r="AR124" s="10" t="str">
        <f>IFERROR(IF(COUNTIFS(BTT[Verwendete Transaktion (Pflichtauswahl)],BTT[[#This Row],[Verwendete Transaktion (Pflichtauswahl)]],BTT[Verantwortliches TP
(automatisch)],"&lt;&gt;"&amp;VLOOKUP(aktives_Teilprojekt,Teilprojekte[[Teilprojekte]:[Kürzel]],2,FALSE))&gt;0,"Transaktion mehrfach","okay"),"")</f>
        <v>okay</v>
      </c>
      <c r="AS124" s="10" t="s">
        <v>9748</v>
      </c>
      <c r="AT124" s="10"/>
    </row>
    <row r="125" spans="1:46" x14ac:dyDescent="0.25">
      <c r="A125" s="14" t="str">
        <f>IFERROR(IF(BTT[[#This Row],[Lfd Nr. 
(aus konsolidierter Datei)]]&lt;&gt;"",BTT[[#This Row],[Lfd Nr. 
(aus konsolidierter Datei)]],VLOOKUP(aktives_Teilprojekt,Teilprojekte[[Teilprojekte]:[Kürzel]],2,FALSE)&amp;ROW(BTT[[#This Row],[Lfd Nr.
(automatisch)]])-2),"")</f>
        <v>BLQ110</v>
      </c>
      <c r="B125" s="15" t="s">
        <v>6127</v>
      </c>
      <c r="C125" s="15"/>
      <c r="D125" t="s">
        <v>19</v>
      </c>
      <c r="E125" s="10" t="str">
        <f>IFERROR(IF(NOT(BTT[[#This Row],[Manuelle Änderung des Verantwortliches TP
(Auswahl - bei Bedarf)]]=""),BTT[[#This Row],[Manuelle Änderung des Verantwortliches TP
(Auswahl - bei Bedarf)]],VLOOKUP(BTT[[#This Row],[Hauptprozess
(Pflichtauswahl)]],Hauptprozesse[],3,FALSE)),"")</f>
        <v>BLQ</v>
      </c>
      <c r="H125" s="10" t="s">
        <v>6038</v>
      </c>
      <c r="I125" t="s">
        <v>3300</v>
      </c>
      <c r="J125" s="10" t="str">
        <f>IFERROR(VLOOKUP(BTT[[#This Row],[Verwendete Transaktion (Pflichtauswahl)]],Transaktionen[[Transaktionen]:[Langtext]],2,FALSE),"")</f>
        <v>Liste Rechnungsbelege anzeigen</v>
      </c>
      <c r="O125" t="s">
        <v>6052</v>
      </c>
      <c r="T125" t="s">
        <v>6060</v>
      </c>
      <c r="V125" s="10" t="str">
        <f>IFERROR(VLOOKUP(BTT[[#This Row],[Verwendetes Formular
(Auswahl falls relevant)]],Formulare[[Formularbezeichnung]:[Formularname (technisch)]],2,FALSE),"")</f>
        <v/>
      </c>
      <c r="X125" t="s">
        <v>6052</v>
      </c>
      <c r="Y125" s="4"/>
      <c r="AB125" t="s">
        <v>6052</v>
      </c>
      <c r="AD125" t="s">
        <v>6063</v>
      </c>
      <c r="AF125" t="s">
        <v>3300</v>
      </c>
      <c r="AI125" t="s">
        <v>6051</v>
      </c>
      <c r="AK125" s="10" t="str">
        <f>IF(BTT[[#This Row],[Subprozess
(optionale Auswahl)]]="","okay",IF(VLOOKUP(BTT[[#This Row],[Subprozess
(optionale Auswahl)]],BPML[[Subprozess]:[Zugeordneter Hauptprozess]],3,FALSE)=BTT[[#This Row],[Hauptprozess
(Pflichtauswahl)]],"okay","falscher Subprozess"))</f>
        <v>okay</v>
      </c>
      <c r="AL125" t="str">
        <f>IF(aktives_Teilprojekt="Master","",IF(BTT[[#This Row],[Verantwortliches TP
(automatisch)]]=VLOOKUP(aktives_Teilprojekt,Teilprojekte[[Teilprojekte]:[Kürzel]],2,FALSE),"okay","Hauptprozess anderes TP"))</f>
        <v>okay</v>
      </c>
      <c r="AM1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5" s="10" t="str">
        <f>IFERROR(IF(BTT[[#This Row],[SAP-Modul
(Pflichtauswahl)]]&lt;&gt;VLOOKUP(BTT[[#This Row],[Verwendete Transaktion (Pflichtauswahl)]],Transaktionen[[Transaktionen]:[Modul]],3,FALSE),"Modul anders","okay"),"")</f>
        <v>okay</v>
      </c>
      <c r="AP125" s="10" t="str">
        <f>IFERROR(IF(COUNTIFS(BTT[Verwendete Transaktion (Pflichtauswahl)],BTT[[#This Row],[Verwendete Transaktion (Pflichtauswahl)]],BTT[SAP-Modul
(Pflichtauswahl)],"&lt;&gt;"&amp;BTT[[#This Row],[SAP-Modul
(Pflichtauswahl)]])&gt;0,"Modul anders","okay"),"")</f>
        <v>okay</v>
      </c>
      <c r="AQ125" s="10" t="str">
        <f>IFERROR(IF(COUNTIFS(BTT[Verwendete Transaktion (Pflichtauswahl)],BTT[[#This Row],[Verwendete Transaktion (Pflichtauswahl)]],BTT[Verantwortliches TP
(automatisch)],"&lt;&gt;"&amp;BTT[[#This Row],[Verantwortliches TP
(automatisch)]])&gt;0,"Transaktion mehrfach","okay"),"")</f>
        <v>okay</v>
      </c>
      <c r="AR125" s="10" t="str">
        <f>IFERROR(IF(COUNTIFS(BTT[Verwendete Transaktion (Pflichtauswahl)],BTT[[#This Row],[Verwendete Transaktion (Pflichtauswahl)]],BTT[Verantwortliches TP
(automatisch)],"&lt;&gt;"&amp;VLOOKUP(aktives_Teilprojekt,Teilprojekte[[Teilprojekte]:[Kürzel]],2,FALSE))&gt;0,"Transaktion mehrfach","okay"),"")</f>
        <v>okay</v>
      </c>
      <c r="AS125" s="10" t="s">
        <v>9749</v>
      </c>
      <c r="AT125" s="10"/>
    </row>
    <row r="126" spans="1:46" x14ac:dyDescent="0.25">
      <c r="A126" s="14" t="str">
        <f>IFERROR(IF(BTT[[#This Row],[Lfd Nr. 
(aus konsolidierter Datei)]]&lt;&gt;"",BTT[[#This Row],[Lfd Nr. 
(aus konsolidierter Datei)]],VLOOKUP(aktives_Teilprojekt,Teilprojekte[[Teilprojekte]:[Kürzel]],2,FALSE)&amp;ROW(BTT[[#This Row],[Lfd Nr.
(automatisch)]])-2),"")</f>
        <v>BLQ111</v>
      </c>
      <c r="B126" s="15" t="s">
        <v>6127</v>
      </c>
      <c r="C126" s="15"/>
      <c r="D126" t="s">
        <v>19</v>
      </c>
      <c r="E126" s="10" t="str">
        <f>IFERROR(IF(NOT(BTT[[#This Row],[Manuelle Änderung des Verantwortliches TP
(Auswahl - bei Bedarf)]]=""),BTT[[#This Row],[Manuelle Änderung des Verantwortliches TP
(Auswahl - bei Bedarf)]],VLOOKUP(BTT[[#This Row],[Hauptprozess
(Pflichtauswahl)]],Hauptprozesse[],3,FALSE)),"")</f>
        <v>BLQ</v>
      </c>
      <c r="H126" s="10" t="s">
        <v>6038</v>
      </c>
      <c r="I126" t="s">
        <v>3302</v>
      </c>
      <c r="J126" s="10" t="str">
        <f>IFERROR(VLOOKUP(BTT[[#This Row],[Verwendete Transaktion (Pflichtauswahl)]],Transaktionen[[Transaktionen]:[Langtext]],2,FALSE),"")</f>
        <v>Übersicht Rechnungen</v>
      </c>
      <c r="O126" t="s">
        <v>6052</v>
      </c>
      <c r="T126" t="s">
        <v>6060</v>
      </c>
      <c r="V126" s="10" t="str">
        <f>IFERROR(VLOOKUP(BTT[[#This Row],[Verwendetes Formular
(Auswahl falls relevant)]],Formulare[[Formularbezeichnung]:[Formularname (technisch)]],2,FALSE),"")</f>
        <v/>
      </c>
      <c r="X126" t="s">
        <v>6052</v>
      </c>
      <c r="Y126" s="4"/>
      <c r="AB126" t="s">
        <v>6052</v>
      </c>
      <c r="AD126" t="s">
        <v>6063</v>
      </c>
      <c r="AF126" t="s">
        <v>10166</v>
      </c>
      <c r="AI126" t="s">
        <v>6051</v>
      </c>
      <c r="AK126" s="10" t="str">
        <f>IF(BTT[[#This Row],[Subprozess
(optionale Auswahl)]]="","okay",IF(VLOOKUP(BTT[[#This Row],[Subprozess
(optionale Auswahl)]],BPML[[Subprozess]:[Zugeordneter Hauptprozess]],3,FALSE)=BTT[[#This Row],[Hauptprozess
(Pflichtauswahl)]],"okay","falscher Subprozess"))</f>
        <v>okay</v>
      </c>
      <c r="AL126" t="str">
        <f>IF(aktives_Teilprojekt="Master","",IF(BTT[[#This Row],[Verantwortliches TP
(automatisch)]]=VLOOKUP(aktives_Teilprojekt,Teilprojekte[[Teilprojekte]:[Kürzel]],2,FALSE),"okay","Hauptprozess anderes TP"))</f>
        <v>okay</v>
      </c>
      <c r="AM1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6" s="10" t="str">
        <f>IFERROR(IF(BTT[[#This Row],[SAP-Modul
(Pflichtauswahl)]]&lt;&gt;VLOOKUP(BTT[[#This Row],[Verwendete Transaktion (Pflichtauswahl)]],Transaktionen[[Transaktionen]:[Modul]],3,FALSE),"Modul anders","okay"),"")</f>
        <v>okay</v>
      </c>
      <c r="AP126" s="10" t="str">
        <f>IFERROR(IF(COUNTIFS(BTT[Verwendete Transaktion (Pflichtauswahl)],BTT[[#This Row],[Verwendete Transaktion (Pflichtauswahl)]],BTT[SAP-Modul
(Pflichtauswahl)],"&lt;&gt;"&amp;BTT[[#This Row],[SAP-Modul
(Pflichtauswahl)]])&gt;0,"Modul anders","okay"),"")</f>
        <v>okay</v>
      </c>
      <c r="AQ126" s="10" t="str">
        <f>IFERROR(IF(COUNTIFS(BTT[Verwendete Transaktion (Pflichtauswahl)],BTT[[#This Row],[Verwendete Transaktion (Pflichtauswahl)]],BTT[Verantwortliches TP
(automatisch)],"&lt;&gt;"&amp;BTT[[#This Row],[Verantwortliches TP
(automatisch)]])&gt;0,"Transaktion mehrfach","okay"),"")</f>
        <v>okay</v>
      </c>
      <c r="AR126" s="10" t="str">
        <f>IFERROR(IF(COUNTIFS(BTT[Verwendete Transaktion (Pflichtauswahl)],BTT[[#This Row],[Verwendete Transaktion (Pflichtauswahl)]],BTT[Verantwortliches TP
(automatisch)],"&lt;&gt;"&amp;VLOOKUP(aktives_Teilprojekt,Teilprojekte[[Teilprojekte]:[Kürzel]],2,FALSE))&gt;0,"Transaktion mehrfach","okay"),"")</f>
        <v>okay</v>
      </c>
      <c r="AS126" s="10" t="s">
        <v>9750</v>
      </c>
      <c r="AT126" s="10"/>
    </row>
    <row r="127" spans="1:46" x14ac:dyDescent="0.25">
      <c r="A127" s="14" t="str">
        <f>IFERROR(IF(BTT[[#This Row],[Lfd Nr. 
(aus konsolidierter Datei)]]&lt;&gt;"",BTT[[#This Row],[Lfd Nr. 
(aus konsolidierter Datei)]],VLOOKUP(aktives_Teilprojekt,Teilprojekte[[Teilprojekte]:[Kürzel]],2,FALSE)&amp;ROW(BTT[[#This Row],[Lfd Nr.
(automatisch)]])-2),"")</f>
        <v>BLQ112</v>
      </c>
      <c r="B127" s="15" t="s">
        <v>6127</v>
      </c>
      <c r="C127" s="15"/>
      <c r="D127" t="s">
        <v>19</v>
      </c>
      <c r="E127" s="10" t="str">
        <f>IFERROR(IF(NOT(BTT[[#This Row],[Manuelle Änderung des Verantwortliches TP
(Auswahl - bei Bedarf)]]=""),BTT[[#This Row],[Manuelle Änderung des Verantwortliches TP
(Auswahl - bei Bedarf)]],VLOOKUP(BTT[[#This Row],[Hauptprozess
(Pflichtauswahl)]],Hauptprozesse[],3,FALSE)),"")</f>
        <v>BLQ</v>
      </c>
      <c r="H127" s="10" t="s">
        <v>6038</v>
      </c>
      <c r="I127" t="s">
        <v>3304</v>
      </c>
      <c r="J127" s="10" t="str">
        <f>IFERROR(VLOOKUP(BTT[[#This Row],[Verwendete Transaktion (Pflichtauswahl)]],Transaktionen[[Transaktionen]:[Langtext]],2,FALSE),"")</f>
        <v>Eingangsrechnung vorerfassen</v>
      </c>
      <c r="O127" t="s">
        <v>6052</v>
      </c>
      <c r="T127" t="s">
        <v>6060</v>
      </c>
      <c r="V127" s="10" t="str">
        <f>IFERROR(VLOOKUP(BTT[[#This Row],[Verwendetes Formular
(Auswahl falls relevant)]],Formulare[[Formularbezeichnung]:[Formularname (technisch)]],2,FALSE),"")</f>
        <v/>
      </c>
      <c r="X127" t="s">
        <v>6052</v>
      </c>
      <c r="Y127" s="4"/>
      <c r="AB127" t="s">
        <v>6052</v>
      </c>
      <c r="AD127" t="s">
        <v>6063</v>
      </c>
      <c r="AF127" t="s">
        <v>3304</v>
      </c>
      <c r="AI127" t="s">
        <v>6051</v>
      </c>
      <c r="AK127" s="10" t="str">
        <f>IF(BTT[[#This Row],[Subprozess
(optionale Auswahl)]]="","okay",IF(VLOOKUP(BTT[[#This Row],[Subprozess
(optionale Auswahl)]],BPML[[Subprozess]:[Zugeordneter Hauptprozess]],3,FALSE)=BTT[[#This Row],[Hauptprozess
(Pflichtauswahl)]],"okay","falscher Subprozess"))</f>
        <v>okay</v>
      </c>
      <c r="AL127" t="str">
        <f>IF(aktives_Teilprojekt="Master","",IF(BTT[[#This Row],[Verantwortliches TP
(automatisch)]]=VLOOKUP(aktives_Teilprojekt,Teilprojekte[[Teilprojekte]:[Kürzel]],2,FALSE),"okay","Hauptprozess anderes TP"))</f>
        <v>okay</v>
      </c>
      <c r="AM1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7" s="10" t="str">
        <f>IFERROR(IF(BTT[[#This Row],[SAP-Modul
(Pflichtauswahl)]]&lt;&gt;VLOOKUP(BTT[[#This Row],[Verwendete Transaktion (Pflichtauswahl)]],Transaktionen[[Transaktionen]:[Modul]],3,FALSE),"Modul anders","okay"),"")</f>
        <v>okay</v>
      </c>
      <c r="AP127" s="10" t="str">
        <f>IFERROR(IF(COUNTIFS(BTT[Verwendete Transaktion (Pflichtauswahl)],BTT[[#This Row],[Verwendete Transaktion (Pflichtauswahl)]],BTT[SAP-Modul
(Pflichtauswahl)],"&lt;&gt;"&amp;BTT[[#This Row],[SAP-Modul
(Pflichtauswahl)]])&gt;0,"Modul anders","okay"),"")</f>
        <v>okay</v>
      </c>
      <c r="AQ127" s="10" t="str">
        <f>IFERROR(IF(COUNTIFS(BTT[Verwendete Transaktion (Pflichtauswahl)],BTT[[#This Row],[Verwendete Transaktion (Pflichtauswahl)]],BTT[Verantwortliches TP
(automatisch)],"&lt;&gt;"&amp;BTT[[#This Row],[Verantwortliches TP
(automatisch)]])&gt;0,"Transaktion mehrfach","okay"),"")</f>
        <v>okay</v>
      </c>
      <c r="AR127" s="10" t="str">
        <f>IFERROR(IF(COUNTIFS(BTT[Verwendete Transaktion (Pflichtauswahl)],BTT[[#This Row],[Verwendete Transaktion (Pflichtauswahl)]],BTT[Verantwortliches TP
(automatisch)],"&lt;&gt;"&amp;VLOOKUP(aktives_Teilprojekt,Teilprojekte[[Teilprojekte]:[Kürzel]],2,FALSE))&gt;0,"Transaktion mehrfach","okay"),"")</f>
        <v>okay</v>
      </c>
      <c r="AS127" s="10" t="s">
        <v>9751</v>
      </c>
      <c r="AT127" s="10"/>
    </row>
    <row r="128" spans="1:46" x14ac:dyDescent="0.25">
      <c r="A128" s="14" t="str">
        <f>IFERROR(IF(BTT[[#This Row],[Lfd Nr. 
(aus konsolidierter Datei)]]&lt;&gt;"",BTT[[#This Row],[Lfd Nr. 
(aus konsolidierter Datei)]],VLOOKUP(aktives_Teilprojekt,Teilprojekte[[Teilprojekte]:[Kürzel]],2,FALSE)&amp;ROW(BTT[[#This Row],[Lfd Nr.
(automatisch)]])-2),"")</f>
        <v>BLQ113</v>
      </c>
      <c r="B128" s="15" t="s">
        <v>6127</v>
      </c>
      <c r="C128" s="15"/>
      <c r="D128" t="s">
        <v>19</v>
      </c>
      <c r="E128" s="10" t="str">
        <f>IFERROR(IF(NOT(BTT[[#This Row],[Manuelle Änderung des Verantwortliches TP
(Auswahl - bei Bedarf)]]=""),BTT[[#This Row],[Manuelle Änderung des Verantwortliches TP
(Auswahl - bei Bedarf)]],VLOOKUP(BTT[[#This Row],[Hauptprozess
(Pflichtauswahl)]],Hauptprozesse[],3,FALSE)),"")</f>
        <v>BLQ</v>
      </c>
      <c r="H128" s="10" t="s">
        <v>6038</v>
      </c>
      <c r="I128" t="s">
        <v>3306</v>
      </c>
      <c r="J128" s="10" t="str">
        <f>IFERROR(VLOOKUP(BTT[[#This Row],[Verwendete Transaktion (Pflichtauswahl)]],Transaktionen[[Transaktionen]:[Langtext]],2,FALSE),"")</f>
        <v>Eingangsrechnung erfassen</v>
      </c>
      <c r="O128" t="s">
        <v>6052</v>
      </c>
      <c r="T128" t="s">
        <v>6060</v>
      </c>
      <c r="V128" s="10" t="str">
        <f>IFERROR(VLOOKUP(BTT[[#This Row],[Verwendetes Formular
(Auswahl falls relevant)]],Formulare[[Formularbezeichnung]:[Formularname (technisch)]],2,FALSE),"")</f>
        <v/>
      </c>
      <c r="X128" t="s">
        <v>6052</v>
      </c>
      <c r="Y128" s="4"/>
      <c r="AB128" t="s">
        <v>6052</v>
      </c>
      <c r="AD128" t="s">
        <v>6063</v>
      </c>
      <c r="AF128" t="s">
        <v>3306</v>
      </c>
      <c r="AI128" t="s">
        <v>6051</v>
      </c>
      <c r="AK128" s="10" t="str">
        <f>IF(BTT[[#This Row],[Subprozess
(optionale Auswahl)]]="","okay",IF(VLOOKUP(BTT[[#This Row],[Subprozess
(optionale Auswahl)]],BPML[[Subprozess]:[Zugeordneter Hauptprozess]],3,FALSE)=BTT[[#This Row],[Hauptprozess
(Pflichtauswahl)]],"okay","falscher Subprozess"))</f>
        <v>okay</v>
      </c>
      <c r="AL128" t="str">
        <f>IF(aktives_Teilprojekt="Master","",IF(BTT[[#This Row],[Verantwortliches TP
(automatisch)]]=VLOOKUP(aktives_Teilprojekt,Teilprojekte[[Teilprojekte]:[Kürzel]],2,FALSE),"okay","Hauptprozess anderes TP"))</f>
        <v>okay</v>
      </c>
      <c r="AM1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28" s="10" t="str">
        <f>IFERROR(IF(BTT[[#This Row],[SAP-Modul
(Pflichtauswahl)]]&lt;&gt;VLOOKUP(BTT[[#This Row],[Verwendete Transaktion (Pflichtauswahl)]],Transaktionen[[Transaktionen]:[Modul]],3,FALSE),"Modul anders","okay"),"")</f>
        <v>okay</v>
      </c>
      <c r="AP128" s="10" t="str">
        <f>IFERROR(IF(COUNTIFS(BTT[Verwendete Transaktion (Pflichtauswahl)],BTT[[#This Row],[Verwendete Transaktion (Pflichtauswahl)]],BTT[SAP-Modul
(Pflichtauswahl)],"&lt;&gt;"&amp;BTT[[#This Row],[SAP-Modul
(Pflichtauswahl)]])&gt;0,"Modul anders","okay"),"")</f>
        <v>okay</v>
      </c>
      <c r="AQ128" s="10" t="str">
        <f>IFERROR(IF(COUNTIFS(BTT[Verwendete Transaktion (Pflichtauswahl)],BTT[[#This Row],[Verwendete Transaktion (Pflichtauswahl)]],BTT[Verantwortliches TP
(automatisch)],"&lt;&gt;"&amp;BTT[[#This Row],[Verantwortliches TP
(automatisch)]])&gt;0,"Transaktion mehrfach","okay"),"")</f>
        <v>okay</v>
      </c>
      <c r="AR128" s="10" t="str">
        <f>IFERROR(IF(COUNTIFS(BTT[Verwendete Transaktion (Pflichtauswahl)],BTT[[#This Row],[Verwendete Transaktion (Pflichtauswahl)]],BTT[Verantwortliches TP
(automatisch)],"&lt;&gt;"&amp;VLOOKUP(aktives_Teilprojekt,Teilprojekte[[Teilprojekte]:[Kürzel]],2,FALSE))&gt;0,"Transaktion mehrfach","okay"),"")</f>
        <v>okay</v>
      </c>
      <c r="AS128" s="10" t="s">
        <v>9752</v>
      </c>
      <c r="AT128" s="10"/>
    </row>
    <row r="129" spans="1:46" x14ac:dyDescent="0.25">
      <c r="A129" s="14" t="str">
        <f>IFERROR(IF(BTT[[#This Row],[Lfd Nr. 
(aus konsolidierter Datei)]]&lt;&gt;"",BTT[[#This Row],[Lfd Nr. 
(aus konsolidierter Datei)]],VLOOKUP(aktives_Teilprojekt,Teilprojekte[[Teilprojekte]:[Kürzel]],2,FALSE)&amp;ROW(BTT[[#This Row],[Lfd Nr.
(automatisch)]])-2),"")</f>
        <v>BLQ114</v>
      </c>
      <c r="B129" s="15" t="s">
        <v>6125</v>
      </c>
      <c r="C129" s="15"/>
      <c r="D129" t="s">
        <v>9634</v>
      </c>
      <c r="E129" s="10" t="str">
        <f>IFERROR(IF(NOT(BTT[[#This Row],[Manuelle Änderung des Verantwortliches TP
(Auswahl - bei Bedarf)]]=""),BTT[[#This Row],[Manuelle Änderung des Verantwortliches TP
(Auswahl - bei Bedarf)]],VLOOKUP(BTT[[#This Row],[Hauptprozess
(Pflichtauswahl)]],Hauptprozesse[],3,FALSE)),"")</f>
        <v>BLQ</v>
      </c>
      <c r="H129" s="10" t="s">
        <v>6092</v>
      </c>
      <c r="I129" t="s">
        <v>3308</v>
      </c>
      <c r="J129" s="10" t="str">
        <f>IFERROR(VLOOKUP(BTT[[#This Row],[Verwendete Transaktion (Pflichtauswahl)]],Transaktionen[[Transaktionen]:[Langtext]],2,FALSE),"")</f>
        <v>Anlegen Kreditor (Einkauf)</v>
      </c>
      <c r="O129" t="s">
        <v>6052</v>
      </c>
      <c r="T129" t="s">
        <v>6060</v>
      </c>
      <c r="V129" s="10" t="str">
        <f>IFERROR(VLOOKUP(BTT[[#This Row],[Verwendetes Formular
(Auswahl falls relevant)]],Formulare[[Formularbezeichnung]:[Formularname (technisch)]],2,FALSE),"")</f>
        <v/>
      </c>
      <c r="X129" t="s">
        <v>6052</v>
      </c>
      <c r="Y129" s="4"/>
      <c r="AB129" t="s">
        <v>6051</v>
      </c>
      <c r="AD129" t="s">
        <v>6063</v>
      </c>
      <c r="AE129" t="s">
        <v>1174</v>
      </c>
      <c r="AF129" t="s">
        <v>10156</v>
      </c>
      <c r="AI129" t="s">
        <v>6052</v>
      </c>
      <c r="AJ129" t="s">
        <v>6052</v>
      </c>
      <c r="AK129" s="10" t="str">
        <f>IF(BTT[[#This Row],[Subprozess
(optionale Auswahl)]]="","okay",IF(VLOOKUP(BTT[[#This Row],[Subprozess
(optionale Auswahl)]],BPML[[Subprozess]:[Zugeordneter Hauptprozess]],3,FALSE)=BTT[[#This Row],[Hauptprozess
(Pflichtauswahl)]],"okay","falscher Subprozess"))</f>
        <v>okay</v>
      </c>
      <c r="AL129" t="str">
        <f>IF(aktives_Teilprojekt="Master","",IF(BTT[[#This Row],[Verantwortliches TP
(automatisch)]]=VLOOKUP(aktives_Teilprojekt,Teilprojekte[[Teilprojekte]:[Kürzel]],2,FALSE),"okay","Hauptprozess anderes TP"))</f>
        <v>okay</v>
      </c>
      <c r="AM1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29" s="10" t="str">
        <f>IFERROR(IF(BTT[[#This Row],[SAP-Modul
(Pflichtauswahl)]]&lt;&gt;VLOOKUP(BTT[[#This Row],[Verwendete Transaktion (Pflichtauswahl)]],Transaktionen[[Transaktionen]:[Modul]],3,FALSE),"Modul anders","okay"),"")</f>
        <v>okay</v>
      </c>
      <c r="AP129" s="10" t="str">
        <f>IFERROR(IF(COUNTIFS(BTT[Verwendete Transaktion (Pflichtauswahl)],BTT[[#This Row],[Verwendete Transaktion (Pflichtauswahl)]],BTT[SAP-Modul
(Pflichtauswahl)],"&lt;&gt;"&amp;BTT[[#This Row],[SAP-Modul
(Pflichtauswahl)]])&gt;0,"Modul anders","okay"),"")</f>
        <v>okay</v>
      </c>
      <c r="AQ129" s="10" t="str">
        <f>IFERROR(IF(COUNTIFS(BTT[Verwendete Transaktion (Pflichtauswahl)],BTT[[#This Row],[Verwendete Transaktion (Pflichtauswahl)]],BTT[Verantwortliches TP
(automatisch)],"&lt;&gt;"&amp;BTT[[#This Row],[Verantwortliches TP
(automatisch)]])&gt;0,"Transaktion mehrfach","okay"),"")</f>
        <v>okay</v>
      </c>
      <c r="AR129" s="10" t="str">
        <f>IFERROR(IF(COUNTIFS(BTT[Verwendete Transaktion (Pflichtauswahl)],BTT[[#This Row],[Verwendete Transaktion (Pflichtauswahl)]],BTT[Verantwortliches TP
(automatisch)],"&lt;&gt;"&amp;VLOOKUP(aktives_Teilprojekt,Teilprojekte[[Teilprojekte]:[Kürzel]],2,FALSE))&gt;0,"Transaktion mehrfach","okay"),"")</f>
        <v>okay</v>
      </c>
      <c r="AS129" s="10" t="s">
        <v>9753</v>
      </c>
      <c r="AT129" s="10"/>
    </row>
    <row r="130" spans="1:46" x14ac:dyDescent="0.25">
      <c r="A130" s="14" t="str">
        <f>IFERROR(IF(BTT[[#This Row],[Lfd Nr. 
(aus konsolidierter Datei)]]&lt;&gt;"",BTT[[#This Row],[Lfd Nr. 
(aus konsolidierter Datei)]],VLOOKUP(aktives_Teilprojekt,Teilprojekte[[Teilprojekte]:[Kürzel]],2,FALSE)&amp;ROW(BTT[[#This Row],[Lfd Nr.
(automatisch)]])-2),"")</f>
        <v>BLQ115</v>
      </c>
      <c r="B130" s="15" t="s">
        <v>6125</v>
      </c>
      <c r="C130" s="15"/>
      <c r="D130" t="s">
        <v>9634</v>
      </c>
      <c r="E130" s="10" t="str">
        <f>IFERROR(IF(NOT(BTT[[#This Row],[Manuelle Änderung des Verantwortliches TP
(Auswahl - bei Bedarf)]]=""),BTT[[#This Row],[Manuelle Änderung des Verantwortliches TP
(Auswahl - bei Bedarf)]],VLOOKUP(BTT[[#This Row],[Hauptprozess
(Pflichtauswahl)]],Hauptprozesse[],3,FALSE)),"")</f>
        <v>BLQ</v>
      </c>
      <c r="H130" s="10" t="s">
        <v>6092</v>
      </c>
      <c r="I130" t="s">
        <v>3310</v>
      </c>
      <c r="J130" s="10" t="str">
        <f>IFERROR(VLOOKUP(BTT[[#This Row],[Verwendete Transaktion (Pflichtauswahl)]],Transaktionen[[Transaktionen]:[Langtext]],2,FALSE),"")</f>
        <v>Ändern Kreditor (Einkauf)</v>
      </c>
      <c r="O130" t="s">
        <v>6052</v>
      </c>
      <c r="T130" t="s">
        <v>6060</v>
      </c>
      <c r="V130" s="10" t="str">
        <f>IFERROR(VLOOKUP(BTT[[#This Row],[Verwendetes Formular
(Auswahl falls relevant)]],Formulare[[Formularbezeichnung]:[Formularname (technisch)]],2,FALSE),"")</f>
        <v/>
      </c>
      <c r="X130" t="s">
        <v>6052</v>
      </c>
      <c r="Y130" s="4"/>
      <c r="AB130" t="s">
        <v>6051</v>
      </c>
      <c r="AD130" t="s">
        <v>6063</v>
      </c>
      <c r="AE130" t="s">
        <v>1174</v>
      </c>
      <c r="AF130" t="s">
        <v>10156</v>
      </c>
      <c r="AI130" t="s">
        <v>6052</v>
      </c>
      <c r="AJ130" t="s">
        <v>6052</v>
      </c>
      <c r="AK130" s="10" t="str">
        <f>IF(BTT[[#This Row],[Subprozess
(optionale Auswahl)]]="","okay",IF(VLOOKUP(BTT[[#This Row],[Subprozess
(optionale Auswahl)]],BPML[[Subprozess]:[Zugeordneter Hauptprozess]],3,FALSE)=BTT[[#This Row],[Hauptprozess
(Pflichtauswahl)]],"okay","falscher Subprozess"))</f>
        <v>okay</v>
      </c>
      <c r="AL130" t="str">
        <f>IF(aktives_Teilprojekt="Master","",IF(BTT[[#This Row],[Verantwortliches TP
(automatisch)]]=VLOOKUP(aktives_Teilprojekt,Teilprojekte[[Teilprojekte]:[Kürzel]],2,FALSE),"okay","Hauptprozess anderes TP"))</f>
        <v>okay</v>
      </c>
      <c r="AM1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0" s="10" t="str">
        <f>IFERROR(IF(BTT[[#This Row],[SAP-Modul
(Pflichtauswahl)]]&lt;&gt;VLOOKUP(BTT[[#This Row],[Verwendete Transaktion (Pflichtauswahl)]],Transaktionen[[Transaktionen]:[Modul]],3,FALSE),"Modul anders","okay"),"")</f>
        <v>okay</v>
      </c>
      <c r="AP130" s="10" t="str">
        <f>IFERROR(IF(COUNTIFS(BTT[Verwendete Transaktion (Pflichtauswahl)],BTT[[#This Row],[Verwendete Transaktion (Pflichtauswahl)]],BTT[SAP-Modul
(Pflichtauswahl)],"&lt;&gt;"&amp;BTT[[#This Row],[SAP-Modul
(Pflichtauswahl)]])&gt;0,"Modul anders","okay"),"")</f>
        <v>okay</v>
      </c>
      <c r="AQ130" s="10" t="str">
        <f>IFERROR(IF(COUNTIFS(BTT[Verwendete Transaktion (Pflichtauswahl)],BTT[[#This Row],[Verwendete Transaktion (Pflichtauswahl)]],BTT[Verantwortliches TP
(automatisch)],"&lt;&gt;"&amp;BTT[[#This Row],[Verantwortliches TP
(automatisch)]])&gt;0,"Transaktion mehrfach","okay"),"")</f>
        <v>okay</v>
      </c>
      <c r="AR130" s="10" t="str">
        <f>IFERROR(IF(COUNTIFS(BTT[Verwendete Transaktion (Pflichtauswahl)],BTT[[#This Row],[Verwendete Transaktion (Pflichtauswahl)]],BTT[Verantwortliches TP
(automatisch)],"&lt;&gt;"&amp;VLOOKUP(aktives_Teilprojekt,Teilprojekte[[Teilprojekte]:[Kürzel]],2,FALSE))&gt;0,"Transaktion mehrfach","okay"),"")</f>
        <v>okay</v>
      </c>
      <c r="AS130" s="10" t="s">
        <v>9754</v>
      </c>
      <c r="AT130" s="10"/>
    </row>
    <row r="131" spans="1:46" x14ac:dyDescent="0.25">
      <c r="A131" s="14" t="str">
        <f>IFERROR(IF(BTT[[#This Row],[Lfd Nr. 
(aus konsolidierter Datei)]]&lt;&gt;"",BTT[[#This Row],[Lfd Nr. 
(aus konsolidierter Datei)]],VLOOKUP(aktives_Teilprojekt,Teilprojekte[[Teilprojekte]:[Kürzel]],2,FALSE)&amp;ROW(BTT[[#This Row],[Lfd Nr.
(automatisch)]])-2),"")</f>
        <v>BLQ116</v>
      </c>
      <c r="B131" s="15" t="s">
        <v>6125</v>
      </c>
      <c r="C131" s="15"/>
      <c r="D131" t="s">
        <v>9634</v>
      </c>
      <c r="E131" s="10" t="str">
        <f>IFERROR(IF(NOT(BTT[[#This Row],[Manuelle Änderung des Verantwortliches TP
(Auswahl - bei Bedarf)]]=""),BTT[[#This Row],[Manuelle Änderung des Verantwortliches TP
(Auswahl - bei Bedarf)]],VLOOKUP(BTT[[#This Row],[Hauptprozess
(Pflichtauswahl)]],Hauptprozesse[],3,FALSE)),"")</f>
        <v>BLQ</v>
      </c>
      <c r="H131" s="10" t="s">
        <v>6092</v>
      </c>
      <c r="I131" t="s">
        <v>3312</v>
      </c>
      <c r="J131" s="10" t="str">
        <f>IFERROR(VLOOKUP(BTT[[#This Row],[Verwendete Transaktion (Pflichtauswahl)]],Transaktionen[[Transaktionen]:[Langtext]],2,FALSE),"")</f>
        <v>Anzeigen Kreditor (Einkauf)</v>
      </c>
      <c r="O131" t="s">
        <v>6052</v>
      </c>
      <c r="T131" t="s">
        <v>6060</v>
      </c>
      <c r="V131" s="10" t="str">
        <f>IFERROR(VLOOKUP(BTT[[#This Row],[Verwendetes Formular
(Auswahl falls relevant)]],Formulare[[Formularbezeichnung]:[Formularname (technisch)]],2,FALSE),"")</f>
        <v/>
      </c>
      <c r="X131" t="s">
        <v>6052</v>
      </c>
      <c r="Y131" s="4"/>
      <c r="AB131" t="s">
        <v>6051</v>
      </c>
      <c r="AD131" t="s">
        <v>6063</v>
      </c>
      <c r="AE131" t="s">
        <v>1174</v>
      </c>
      <c r="AF131" t="s">
        <v>10156</v>
      </c>
      <c r="AI131" t="s">
        <v>6052</v>
      </c>
      <c r="AJ131" t="s">
        <v>6052</v>
      </c>
      <c r="AK131" s="10" t="str">
        <f>IF(BTT[[#This Row],[Subprozess
(optionale Auswahl)]]="","okay",IF(VLOOKUP(BTT[[#This Row],[Subprozess
(optionale Auswahl)]],BPML[[Subprozess]:[Zugeordneter Hauptprozess]],3,FALSE)=BTT[[#This Row],[Hauptprozess
(Pflichtauswahl)]],"okay","falscher Subprozess"))</f>
        <v>okay</v>
      </c>
      <c r="AL131" t="str">
        <f>IF(aktives_Teilprojekt="Master","",IF(BTT[[#This Row],[Verantwortliches TP
(automatisch)]]=VLOOKUP(aktives_Teilprojekt,Teilprojekte[[Teilprojekte]:[Kürzel]],2,FALSE),"okay","Hauptprozess anderes TP"))</f>
        <v>okay</v>
      </c>
      <c r="AM1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1" s="10" t="str">
        <f>IFERROR(IF(BTT[[#This Row],[SAP-Modul
(Pflichtauswahl)]]&lt;&gt;VLOOKUP(BTT[[#This Row],[Verwendete Transaktion (Pflichtauswahl)]],Transaktionen[[Transaktionen]:[Modul]],3,FALSE),"Modul anders","okay"),"")</f>
        <v>okay</v>
      </c>
      <c r="AP131" s="10" t="str">
        <f>IFERROR(IF(COUNTIFS(BTT[Verwendete Transaktion (Pflichtauswahl)],BTT[[#This Row],[Verwendete Transaktion (Pflichtauswahl)]],BTT[SAP-Modul
(Pflichtauswahl)],"&lt;&gt;"&amp;BTT[[#This Row],[SAP-Modul
(Pflichtauswahl)]])&gt;0,"Modul anders","okay"),"")</f>
        <v>okay</v>
      </c>
      <c r="AQ131" s="10" t="str">
        <f>IFERROR(IF(COUNTIFS(BTT[Verwendete Transaktion (Pflichtauswahl)],BTT[[#This Row],[Verwendete Transaktion (Pflichtauswahl)]],BTT[Verantwortliches TP
(automatisch)],"&lt;&gt;"&amp;BTT[[#This Row],[Verantwortliches TP
(automatisch)]])&gt;0,"Transaktion mehrfach","okay"),"")</f>
        <v>okay</v>
      </c>
      <c r="AR131" s="10" t="str">
        <f>IFERROR(IF(COUNTIFS(BTT[Verwendete Transaktion (Pflichtauswahl)],BTT[[#This Row],[Verwendete Transaktion (Pflichtauswahl)]],BTT[Verantwortliches TP
(automatisch)],"&lt;&gt;"&amp;VLOOKUP(aktives_Teilprojekt,Teilprojekte[[Teilprojekte]:[Kürzel]],2,FALSE))&gt;0,"Transaktion mehrfach","okay"),"")</f>
        <v>okay</v>
      </c>
      <c r="AS131" s="10" t="s">
        <v>9755</v>
      </c>
      <c r="AT131" s="10"/>
    </row>
    <row r="132" spans="1:46" x14ac:dyDescent="0.25">
      <c r="A132" s="14" t="str">
        <f>IFERROR(IF(BTT[[#This Row],[Lfd Nr. 
(aus konsolidierter Datei)]]&lt;&gt;"",BTT[[#This Row],[Lfd Nr. 
(aus konsolidierter Datei)]],VLOOKUP(aktives_Teilprojekt,Teilprojekte[[Teilprojekte]:[Kürzel]],2,FALSE)&amp;ROW(BTT[[#This Row],[Lfd Nr.
(automatisch)]])-2),"")</f>
        <v>BLQ117</v>
      </c>
      <c r="B132" s="15" t="s">
        <v>6125</v>
      </c>
      <c r="C132" s="15"/>
      <c r="D132" t="s">
        <v>9634</v>
      </c>
      <c r="E132" s="10" t="str">
        <f>IFERROR(IF(NOT(BTT[[#This Row],[Manuelle Änderung des Verantwortliches TP
(Auswahl - bei Bedarf)]]=""),BTT[[#This Row],[Manuelle Änderung des Verantwortliches TP
(Auswahl - bei Bedarf)]],VLOOKUP(BTT[[#This Row],[Hauptprozess
(Pflichtauswahl)]],Hauptprozesse[],3,FALSE)),"")</f>
        <v>BLQ</v>
      </c>
      <c r="H132" s="10" t="s">
        <v>6092</v>
      </c>
      <c r="I132" t="s">
        <v>3314</v>
      </c>
      <c r="J132" s="10" t="str">
        <f>IFERROR(VLOOKUP(BTT[[#This Row],[Verwendete Transaktion (Pflichtauswahl)]],Transaktionen[[Transaktionen]:[Langtext]],2,FALSE),"")</f>
        <v>Änderungen Kreditor (Einkauf)</v>
      </c>
      <c r="O132" t="s">
        <v>6052</v>
      </c>
      <c r="T132" t="s">
        <v>6060</v>
      </c>
      <c r="V132" s="10" t="str">
        <f>IFERROR(VLOOKUP(BTT[[#This Row],[Verwendetes Formular
(Auswahl falls relevant)]],Formulare[[Formularbezeichnung]:[Formularname (technisch)]],2,FALSE),"")</f>
        <v/>
      </c>
      <c r="X132" t="s">
        <v>6052</v>
      </c>
      <c r="Y132" s="4"/>
      <c r="AB132" t="s">
        <v>6051</v>
      </c>
      <c r="AD132" t="s">
        <v>6063</v>
      </c>
      <c r="AE132" t="s">
        <v>1174</v>
      </c>
      <c r="AF132" t="s">
        <v>10156</v>
      </c>
      <c r="AI132" t="s">
        <v>6052</v>
      </c>
      <c r="AJ132" t="s">
        <v>6052</v>
      </c>
      <c r="AK132" s="10" t="str">
        <f>IF(BTT[[#This Row],[Subprozess
(optionale Auswahl)]]="","okay",IF(VLOOKUP(BTT[[#This Row],[Subprozess
(optionale Auswahl)]],BPML[[Subprozess]:[Zugeordneter Hauptprozess]],3,FALSE)=BTT[[#This Row],[Hauptprozess
(Pflichtauswahl)]],"okay","falscher Subprozess"))</f>
        <v>okay</v>
      </c>
      <c r="AL132" t="str">
        <f>IF(aktives_Teilprojekt="Master","",IF(BTT[[#This Row],[Verantwortliches TP
(automatisch)]]=VLOOKUP(aktives_Teilprojekt,Teilprojekte[[Teilprojekte]:[Kürzel]],2,FALSE),"okay","Hauptprozess anderes TP"))</f>
        <v>okay</v>
      </c>
      <c r="AM1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2" s="10" t="str">
        <f>IFERROR(IF(BTT[[#This Row],[SAP-Modul
(Pflichtauswahl)]]&lt;&gt;VLOOKUP(BTT[[#This Row],[Verwendete Transaktion (Pflichtauswahl)]],Transaktionen[[Transaktionen]:[Modul]],3,FALSE),"Modul anders","okay"),"")</f>
        <v>okay</v>
      </c>
      <c r="AP132" s="10" t="str">
        <f>IFERROR(IF(COUNTIFS(BTT[Verwendete Transaktion (Pflichtauswahl)],BTT[[#This Row],[Verwendete Transaktion (Pflichtauswahl)]],BTT[SAP-Modul
(Pflichtauswahl)],"&lt;&gt;"&amp;BTT[[#This Row],[SAP-Modul
(Pflichtauswahl)]])&gt;0,"Modul anders","okay"),"")</f>
        <v>okay</v>
      </c>
      <c r="AQ132" s="10" t="str">
        <f>IFERROR(IF(COUNTIFS(BTT[Verwendete Transaktion (Pflichtauswahl)],BTT[[#This Row],[Verwendete Transaktion (Pflichtauswahl)]],BTT[Verantwortliches TP
(automatisch)],"&lt;&gt;"&amp;BTT[[#This Row],[Verantwortliches TP
(automatisch)]])&gt;0,"Transaktion mehrfach","okay"),"")</f>
        <v>okay</v>
      </c>
      <c r="AR132" s="10" t="str">
        <f>IFERROR(IF(COUNTIFS(BTT[Verwendete Transaktion (Pflichtauswahl)],BTT[[#This Row],[Verwendete Transaktion (Pflichtauswahl)]],BTT[Verantwortliches TP
(automatisch)],"&lt;&gt;"&amp;VLOOKUP(aktives_Teilprojekt,Teilprojekte[[Teilprojekte]:[Kürzel]],2,FALSE))&gt;0,"Transaktion mehrfach","okay"),"")</f>
        <v>okay</v>
      </c>
      <c r="AS132" s="10" t="s">
        <v>9756</v>
      </c>
      <c r="AT132" s="10"/>
    </row>
    <row r="133" spans="1:46" x14ac:dyDescent="0.25">
      <c r="A133" s="14" t="str">
        <f>IFERROR(IF(BTT[[#This Row],[Lfd Nr. 
(aus konsolidierter Datei)]]&lt;&gt;"",BTT[[#This Row],[Lfd Nr. 
(aus konsolidierter Datei)]],VLOOKUP(aktives_Teilprojekt,Teilprojekte[[Teilprojekte]:[Kürzel]],2,FALSE)&amp;ROW(BTT[[#This Row],[Lfd Nr.
(automatisch)]])-2),"")</f>
        <v>BLQ118</v>
      </c>
      <c r="B133" s="15" t="s">
        <v>6125</v>
      </c>
      <c r="C133" s="15"/>
      <c r="D133" t="s">
        <v>9634</v>
      </c>
      <c r="E133" s="10" t="str">
        <f>IFERROR(IF(NOT(BTT[[#This Row],[Manuelle Änderung des Verantwortliches TP
(Auswahl - bei Bedarf)]]=""),BTT[[#This Row],[Manuelle Änderung des Verantwortliches TP
(Auswahl - bei Bedarf)]],VLOOKUP(BTT[[#This Row],[Hauptprozess
(Pflichtauswahl)]],Hauptprozesse[],3,FALSE)),"")</f>
        <v>BLQ</v>
      </c>
      <c r="H133" s="10" t="s">
        <v>6092</v>
      </c>
      <c r="I133" t="s">
        <v>3316</v>
      </c>
      <c r="J133" s="10" t="str">
        <f>IFERROR(VLOOKUP(BTT[[#This Row],[Verwendete Transaktion (Pflichtauswahl)]],Transaktionen[[Transaktionen]:[Langtext]],2,FALSE),"")</f>
        <v>Anzeigen Kreditor (Einkauf) Zukunft</v>
      </c>
      <c r="O133" t="s">
        <v>6052</v>
      </c>
      <c r="T133" t="s">
        <v>6060</v>
      </c>
      <c r="V133" s="10" t="str">
        <f>IFERROR(VLOOKUP(BTT[[#This Row],[Verwendetes Formular
(Auswahl falls relevant)]],Formulare[[Formularbezeichnung]:[Formularname (technisch)]],2,FALSE),"")</f>
        <v/>
      </c>
      <c r="X133" t="s">
        <v>6052</v>
      </c>
      <c r="Y133" s="4"/>
      <c r="AB133" t="s">
        <v>6051</v>
      </c>
      <c r="AD133" t="s">
        <v>6063</v>
      </c>
      <c r="AE133" t="s">
        <v>1174</v>
      </c>
      <c r="AF133" t="s">
        <v>10156</v>
      </c>
      <c r="AI133" t="s">
        <v>6052</v>
      </c>
      <c r="AJ133" t="s">
        <v>6052</v>
      </c>
      <c r="AK133" s="10" t="str">
        <f>IF(BTT[[#This Row],[Subprozess
(optionale Auswahl)]]="","okay",IF(VLOOKUP(BTT[[#This Row],[Subprozess
(optionale Auswahl)]],BPML[[Subprozess]:[Zugeordneter Hauptprozess]],3,FALSE)=BTT[[#This Row],[Hauptprozess
(Pflichtauswahl)]],"okay","falscher Subprozess"))</f>
        <v>okay</v>
      </c>
      <c r="AL133" t="str">
        <f>IF(aktives_Teilprojekt="Master","",IF(BTT[[#This Row],[Verantwortliches TP
(automatisch)]]=VLOOKUP(aktives_Teilprojekt,Teilprojekte[[Teilprojekte]:[Kürzel]],2,FALSE),"okay","Hauptprozess anderes TP"))</f>
        <v>okay</v>
      </c>
      <c r="AM1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3" s="10" t="str">
        <f>IFERROR(IF(BTT[[#This Row],[SAP-Modul
(Pflichtauswahl)]]&lt;&gt;VLOOKUP(BTT[[#This Row],[Verwendete Transaktion (Pflichtauswahl)]],Transaktionen[[Transaktionen]:[Modul]],3,FALSE),"Modul anders","okay"),"")</f>
        <v>okay</v>
      </c>
      <c r="AP133" s="10" t="str">
        <f>IFERROR(IF(COUNTIFS(BTT[Verwendete Transaktion (Pflichtauswahl)],BTT[[#This Row],[Verwendete Transaktion (Pflichtauswahl)]],BTT[SAP-Modul
(Pflichtauswahl)],"&lt;&gt;"&amp;BTT[[#This Row],[SAP-Modul
(Pflichtauswahl)]])&gt;0,"Modul anders","okay"),"")</f>
        <v>okay</v>
      </c>
      <c r="AQ133" s="10" t="str">
        <f>IFERROR(IF(COUNTIFS(BTT[Verwendete Transaktion (Pflichtauswahl)],BTT[[#This Row],[Verwendete Transaktion (Pflichtauswahl)]],BTT[Verantwortliches TP
(automatisch)],"&lt;&gt;"&amp;BTT[[#This Row],[Verantwortliches TP
(automatisch)]])&gt;0,"Transaktion mehrfach","okay"),"")</f>
        <v>okay</v>
      </c>
      <c r="AR133" s="10" t="str">
        <f>IFERROR(IF(COUNTIFS(BTT[Verwendete Transaktion (Pflichtauswahl)],BTT[[#This Row],[Verwendete Transaktion (Pflichtauswahl)]],BTT[Verantwortliches TP
(automatisch)],"&lt;&gt;"&amp;VLOOKUP(aktives_Teilprojekt,Teilprojekte[[Teilprojekte]:[Kürzel]],2,FALSE))&gt;0,"Transaktion mehrfach","okay"),"")</f>
        <v>okay</v>
      </c>
      <c r="AS133" s="10" t="s">
        <v>9757</v>
      </c>
      <c r="AT133" s="10"/>
    </row>
    <row r="134" spans="1:46" x14ac:dyDescent="0.25">
      <c r="A134" s="14" t="str">
        <f>IFERROR(IF(BTT[[#This Row],[Lfd Nr. 
(aus konsolidierter Datei)]]&lt;&gt;"",BTT[[#This Row],[Lfd Nr. 
(aus konsolidierter Datei)]],VLOOKUP(aktives_Teilprojekt,Teilprojekte[[Teilprojekte]:[Kürzel]],2,FALSE)&amp;ROW(BTT[[#This Row],[Lfd Nr.
(automatisch)]])-2),"")</f>
        <v>BLQ119</v>
      </c>
      <c r="B134" s="15" t="s">
        <v>6125</v>
      </c>
      <c r="C134" s="15"/>
      <c r="D134" t="s">
        <v>9634</v>
      </c>
      <c r="E134" s="10" t="str">
        <f>IFERROR(IF(NOT(BTT[[#This Row],[Manuelle Änderung des Verantwortliches TP
(Auswahl - bei Bedarf)]]=""),BTT[[#This Row],[Manuelle Änderung des Verantwortliches TP
(Auswahl - bei Bedarf)]],VLOOKUP(BTT[[#This Row],[Hauptprozess
(Pflichtauswahl)]],Hauptprozesse[],3,FALSE)),"")</f>
        <v>BLQ</v>
      </c>
      <c r="H134" s="10" t="s">
        <v>6038</v>
      </c>
      <c r="I134" t="s">
        <v>3318</v>
      </c>
      <c r="J134" s="10" t="str">
        <f>IFERROR(VLOOKUP(BTT[[#This Row],[Verwendete Transaktion (Pflichtauswahl)]],Transaktionen[[Transaktionen]:[Langtext]],2,FALSE),"")</f>
        <v>Lieferantenverzeichnis Einkauf</v>
      </c>
      <c r="O134" t="s">
        <v>6052</v>
      </c>
      <c r="T134" t="s">
        <v>6060</v>
      </c>
      <c r="V134" s="10" t="str">
        <f>IFERROR(VLOOKUP(BTT[[#This Row],[Verwendetes Formular
(Auswahl falls relevant)]],Formulare[[Formularbezeichnung]:[Formularname (technisch)]],2,FALSE),"")</f>
        <v/>
      </c>
      <c r="X134" t="s">
        <v>6052</v>
      </c>
      <c r="Y134" s="4"/>
      <c r="AB134" t="s">
        <v>6051</v>
      </c>
      <c r="AD134" t="s">
        <v>6063</v>
      </c>
      <c r="AE134" t="s">
        <v>1174</v>
      </c>
      <c r="AF134" t="s">
        <v>10156</v>
      </c>
      <c r="AI134" t="s">
        <v>6052</v>
      </c>
      <c r="AJ134" t="s">
        <v>6052</v>
      </c>
      <c r="AK134" s="10" t="str">
        <f>IF(BTT[[#This Row],[Subprozess
(optionale Auswahl)]]="","okay",IF(VLOOKUP(BTT[[#This Row],[Subprozess
(optionale Auswahl)]],BPML[[Subprozess]:[Zugeordneter Hauptprozess]],3,FALSE)=BTT[[#This Row],[Hauptprozess
(Pflichtauswahl)]],"okay","falscher Subprozess"))</f>
        <v>okay</v>
      </c>
      <c r="AL134" t="str">
        <f>IF(aktives_Teilprojekt="Master","",IF(BTT[[#This Row],[Verantwortliches TP
(automatisch)]]=VLOOKUP(aktives_Teilprojekt,Teilprojekte[[Teilprojekte]:[Kürzel]],2,FALSE),"okay","Hauptprozess anderes TP"))</f>
        <v>okay</v>
      </c>
      <c r="AM1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4" s="10" t="str">
        <f>IFERROR(IF(BTT[[#This Row],[SAP-Modul
(Pflichtauswahl)]]&lt;&gt;VLOOKUP(BTT[[#This Row],[Verwendete Transaktion (Pflichtauswahl)]],Transaktionen[[Transaktionen]:[Modul]],3,FALSE),"Modul anders","okay"),"")</f>
        <v>okay</v>
      </c>
      <c r="AP134" s="10" t="str">
        <f>IFERROR(IF(COUNTIFS(BTT[Verwendete Transaktion (Pflichtauswahl)],BTT[[#This Row],[Verwendete Transaktion (Pflichtauswahl)]],BTT[SAP-Modul
(Pflichtauswahl)],"&lt;&gt;"&amp;BTT[[#This Row],[SAP-Modul
(Pflichtauswahl)]])&gt;0,"Modul anders","okay"),"")</f>
        <v>okay</v>
      </c>
      <c r="AQ134" s="10" t="str">
        <f>IFERROR(IF(COUNTIFS(BTT[Verwendete Transaktion (Pflichtauswahl)],BTT[[#This Row],[Verwendete Transaktion (Pflichtauswahl)]],BTT[Verantwortliches TP
(automatisch)],"&lt;&gt;"&amp;BTT[[#This Row],[Verantwortliches TP
(automatisch)]])&gt;0,"Transaktion mehrfach","okay"),"")</f>
        <v>okay</v>
      </c>
      <c r="AR134" s="10" t="str">
        <f>IFERROR(IF(COUNTIFS(BTT[Verwendete Transaktion (Pflichtauswahl)],BTT[[#This Row],[Verwendete Transaktion (Pflichtauswahl)]],BTT[Verantwortliches TP
(automatisch)],"&lt;&gt;"&amp;VLOOKUP(aktives_Teilprojekt,Teilprojekte[[Teilprojekte]:[Kürzel]],2,FALSE))&gt;0,"Transaktion mehrfach","okay"),"")</f>
        <v>okay</v>
      </c>
      <c r="AS134" s="10" t="s">
        <v>9758</v>
      </c>
      <c r="AT134" s="10"/>
    </row>
    <row r="135" spans="1:46" x14ac:dyDescent="0.25">
      <c r="A135" s="14" t="str">
        <f>IFERROR(IF(BTT[[#This Row],[Lfd Nr. 
(aus konsolidierter Datei)]]&lt;&gt;"",BTT[[#This Row],[Lfd Nr. 
(aus konsolidierter Datei)]],VLOOKUP(aktives_Teilprojekt,Teilprojekte[[Teilprojekte]:[Kürzel]],2,FALSE)&amp;ROW(BTT[[#This Row],[Lfd Nr.
(automatisch)]])-2),"")</f>
        <v>BLQ120</v>
      </c>
      <c r="B135" s="15" t="s">
        <v>6124</v>
      </c>
      <c r="C135" s="15"/>
      <c r="D135" t="s">
        <v>9634</v>
      </c>
      <c r="E135" s="10" t="str">
        <f>IFERROR(IF(NOT(BTT[[#This Row],[Manuelle Änderung des Verantwortliches TP
(Auswahl - bei Bedarf)]]=""),BTT[[#This Row],[Manuelle Änderung des Verantwortliches TP
(Auswahl - bei Bedarf)]],VLOOKUP(BTT[[#This Row],[Hauptprozess
(Pflichtauswahl)]],Hauptprozesse[],3,FALSE)),"")</f>
        <v>BLQ</v>
      </c>
      <c r="H135" s="10" t="s">
        <v>6092</v>
      </c>
      <c r="I135" t="s">
        <v>3308</v>
      </c>
      <c r="J135" s="10" t="str">
        <f>IFERROR(VLOOKUP(BTT[[#This Row],[Verwendete Transaktion (Pflichtauswahl)]],Transaktionen[[Transaktionen]:[Langtext]],2,FALSE),"")</f>
        <v>Anlegen Kreditor (Einkauf)</v>
      </c>
      <c r="O135" t="s">
        <v>6052</v>
      </c>
      <c r="T135" t="s">
        <v>6060</v>
      </c>
      <c r="V135" s="10" t="str">
        <f>IFERROR(VLOOKUP(BTT[[#This Row],[Verwendetes Formular
(Auswahl falls relevant)]],Formulare[[Formularbezeichnung]:[Formularname (technisch)]],2,FALSE),"")</f>
        <v/>
      </c>
      <c r="X135" t="s">
        <v>6052</v>
      </c>
      <c r="Y135" s="4"/>
      <c r="AB135" t="s">
        <v>6051</v>
      </c>
      <c r="AD135" t="s">
        <v>6063</v>
      </c>
      <c r="AE135" t="s">
        <v>1174</v>
      </c>
      <c r="AF135" t="s">
        <v>10156</v>
      </c>
      <c r="AI135" t="s">
        <v>6052</v>
      </c>
      <c r="AJ135" t="s">
        <v>6052</v>
      </c>
      <c r="AK135" s="10" t="str">
        <f>IF(BTT[[#This Row],[Subprozess
(optionale Auswahl)]]="","okay",IF(VLOOKUP(BTT[[#This Row],[Subprozess
(optionale Auswahl)]],BPML[[Subprozess]:[Zugeordneter Hauptprozess]],3,FALSE)=BTT[[#This Row],[Hauptprozess
(Pflichtauswahl)]],"okay","falscher Subprozess"))</f>
        <v>okay</v>
      </c>
      <c r="AL135" t="str">
        <f>IF(aktives_Teilprojekt="Master","",IF(BTT[[#This Row],[Verantwortliches TP
(automatisch)]]=VLOOKUP(aktives_Teilprojekt,Teilprojekte[[Teilprojekte]:[Kürzel]],2,FALSE),"okay","Hauptprozess anderes TP"))</f>
        <v>okay</v>
      </c>
      <c r="AM1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5" s="10" t="str">
        <f>IFERROR(IF(BTT[[#This Row],[SAP-Modul
(Pflichtauswahl)]]&lt;&gt;VLOOKUP(BTT[[#This Row],[Verwendete Transaktion (Pflichtauswahl)]],Transaktionen[[Transaktionen]:[Modul]],3,FALSE),"Modul anders","okay"),"")</f>
        <v>okay</v>
      </c>
      <c r="AP135" s="10" t="str">
        <f>IFERROR(IF(COUNTIFS(BTT[Verwendete Transaktion (Pflichtauswahl)],BTT[[#This Row],[Verwendete Transaktion (Pflichtauswahl)]],BTT[SAP-Modul
(Pflichtauswahl)],"&lt;&gt;"&amp;BTT[[#This Row],[SAP-Modul
(Pflichtauswahl)]])&gt;0,"Modul anders","okay"),"")</f>
        <v>okay</v>
      </c>
      <c r="AQ135" s="10" t="str">
        <f>IFERROR(IF(COUNTIFS(BTT[Verwendete Transaktion (Pflichtauswahl)],BTT[[#This Row],[Verwendete Transaktion (Pflichtauswahl)]],BTT[Verantwortliches TP
(automatisch)],"&lt;&gt;"&amp;BTT[[#This Row],[Verantwortliches TP
(automatisch)]])&gt;0,"Transaktion mehrfach","okay"),"")</f>
        <v>okay</v>
      </c>
      <c r="AR135" s="10" t="str">
        <f>IFERROR(IF(COUNTIFS(BTT[Verwendete Transaktion (Pflichtauswahl)],BTT[[#This Row],[Verwendete Transaktion (Pflichtauswahl)]],BTT[Verantwortliches TP
(automatisch)],"&lt;&gt;"&amp;VLOOKUP(aktives_Teilprojekt,Teilprojekte[[Teilprojekte]:[Kürzel]],2,FALSE))&gt;0,"Transaktion mehrfach","okay"),"")</f>
        <v>okay</v>
      </c>
      <c r="AS135" s="10" t="s">
        <v>9759</v>
      </c>
      <c r="AT135" s="10"/>
    </row>
    <row r="136" spans="1:46" x14ac:dyDescent="0.25">
      <c r="A136" s="14" t="str">
        <f>IFERROR(IF(BTT[[#This Row],[Lfd Nr. 
(aus konsolidierter Datei)]]&lt;&gt;"",BTT[[#This Row],[Lfd Nr. 
(aus konsolidierter Datei)]],VLOOKUP(aktives_Teilprojekt,Teilprojekte[[Teilprojekte]:[Kürzel]],2,FALSE)&amp;ROW(BTT[[#This Row],[Lfd Nr.
(automatisch)]])-2),"")</f>
        <v>BLQ121</v>
      </c>
      <c r="B136" s="15" t="s">
        <v>6124</v>
      </c>
      <c r="C136" s="15"/>
      <c r="D136" t="s">
        <v>9634</v>
      </c>
      <c r="E136" s="10" t="str">
        <f>IFERROR(IF(NOT(BTT[[#This Row],[Manuelle Änderung des Verantwortliches TP
(Auswahl - bei Bedarf)]]=""),BTT[[#This Row],[Manuelle Änderung des Verantwortliches TP
(Auswahl - bei Bedarf)]],VLOOKUP(BTT[[#This Row],[Hauptprozess
(Pflichtauswahl)]],Hauptprozesse[],3,FALSE)),"")</f>
        <v>BLQ</v>
      </c>
      <c r="H136" s="10" t="s">
        <v>6092</v>
      </c>
      <c r="I136" t="s">
        <v>3310</v>
      </c>
      <c r="J136" s="10" t="str">
        <f>IFERROR(VLOOKUP(BTT[[#This Row],[Verwendete Transaktion (Pflichtauswahl)]],Transaktionen[[Transaktionen]:[Langtext]],2,FALSE),"")</f>
        <v>Ändern Kreditor (Einkauf)</v>
      </c>
      <c r="O136" t="s">
        <v>6052</v>
      </c>
      <c r="T136" t="s">
        <v>6060</v>
      </c>
      <c r="V136" s="10" t="str">
        <f>IFERROR(VLOOKUP(BTT[[#This Row],[Verwendetes Formular
(Auswahl falls relevant)]],Formulare[[Formularbezeichnung]:[Formularname (technisch)]],2,FALSE),"")</f>
        <v/>
      </c>
      <c r="X136" t="s">
        <v>6052</v>
      </c>
      <c r="Y136" s="4"/>
      <c r="AB136" t="s">
        <v>6051</v>
      </c>
      <c r="AD136" t="s">
        <v>6063</v>
      </c>
      <c r="AE136" t="s">
        <v>1174</v>
      </c>
      <c r="AF136" t="s">
        <v>10156</v>
      </c>
      <c r="AI136" t="s">
        <v>6052</v>
      </c>
      <c r="AJ136" t="s">
        <v>6052</v>
      </c>
      <c r="AK136" s="10" t="str">
        <f>IF(BTT[[#This Row],[Subprozess
(optionale Auswahl)]]="","okay",IF(VLOOKUP(BTT[[#This Row],[Subprozess
(optionale Auswahl)]],BPML[[Subprozess]:[Zugeordneter Hauptprozess]],3,FALSE)=BTT[[#This Row],[Hauptprozess
(Pflichtauswahl)]],"okay","falscher Subprozess"))</f>
        <v>okay</v>
      </c>
      <c r="AL136" t="str">
        <f>IF(aktives_Teilprojekt="Master","",IF(BTT[[#This Row],[Verantwortliches TP
(automatisch)]]=VLOOKUP(aktives_Teilprojekt,Teilprojekte[[Teilprojekte]:[Kürzel]],2,FALSE),"okay","Hauptprozess anderes TP"))</f>
        <v>okay</v>
      </c>
      <c r="AM1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6" s="10" t="str">
        <f>IFERROR(IF(BTT[[#This Row],[SAP-Modul
(Pflichtauswahl)]]&lt;&gt;VLOOKUP(BTT[[#This Row],[Verwendete Transaktion (Pflichtauswahl)]],Transaktionen[[Transaktionen]:[Modul]],3,FALSE),"Modul anders","okay"),"")</f>
        <v>okay</v>
      </c>
      <c r="AP136" s="10" t="str">
        <f>IFERROR(IF(COUNTIFS(BTT[Verwendete Transaktion (Pflichtauswahl)],BTT[[#This Row],[Verwendete Transaktion (Pflichtauswahl)]],BTT[SAP-Modul
(Pflichtauswahl)],"&lt;&gt;"&amp;BTT[[#This Row],[SAP-Modul
(Pflichtauswahl)]])&gt;0,"Modul anders","okay"),"")</f>
        <v>okay</v>
      </c>
      <c r="AQ136" s="10" t="str">
        <f>IFERROR(IF(COUNTIFS(BTT[Verwendete Transaktion (Pflichtauswahl)],BTT[[#This Row],[Verwendete Transaktion (Pflichtauswahl)]],BTT[Verantwortliches TP
(automatisch)],"&lt;&gt;"&amp;BTT[[#This Row],[Verantwortliches TP
(automatisch)]])&gt;0,"Transaktion mehrfach","okay"),"")</f>
        <v>okay</v>
      </c>
      <c r="AR136" s="10" t="str">
        <f>IFERROR(IF(COUNTIFS(BTT[Verwendete Transaktion (Pflichtauswahl)],BTT[[#This Row],[Verwendete Transaktion (Pflichtauswahl)]],BTT[Verantwortliches TP
(automatisch)],"&lt;&gt;"&amp;VLOOKUP(aktives_Teilprojekt,Teilprojekte[[Teilprojekte]:[Kürzel]],2,FALSE))&gt;0,"Transaktion mehrfach","okay"),"")</f>
        <v>okay</v>
      </c>
      <c r="AS136" s="10" t="s">
        <v>9760</v>
      </c>
      <c r="AT136" s="10"/>
    </row>
    <row r="137" spans="1:46" x14ac:dyDescent="0.25">
      <c r="A137" s="14" t="str">
        <f>IFERROR(IF(BTT[[#This Row],[Lfd Nr. 
(aus konsolidierter Datei)]]&lt;&gt;"",BTT[[#This Row],[Lfd Nr. 
(aus konsolidierter Datei)]],VLOOKUP(aktives_Teilprojekt,Teilprojekte[[Teilprojekte]:[Kürzel]],2,FALSE)&amp;ROW(BTT[[#This Row],[Lfd Nr.
(automatisch)]])-2),"")</f>
        <v>BLQ122</v>
      </c>
      <c r="B137" s="15" t="s">
        <v>6124</v>
      </c>
      <c r="C137" s="15"/>
      <c r="D137" t="s">
        <v>9634</v>
      </c>
      <c r="E137" s="10" t="str">
        <f>IFERROR(IF(NOT(BTT[[#This Row],[Manuelle Änderung des Verantwortliches TP
(Auswahl - bei Bedarf)]]=""),BTT[[#This Row],[Manuelle Änderung des Verantwortliches TP
(Auswahl - bei Bedarf)]],VLOOKUP(BTT[[#This Row],[Hauptprozess
(Pflichtauswahl)]],Hauptprozesse[],3,FALSE)),"")</f>
        <v>BLQ</v>
      </c>
      <c r="H137" s="10" t="s">
        <v>6092</v>
      </c>
      <c r="I137" t="s">
        <v>3312</v>
      </c>
      <c r="J137" s="10" t="str">
        <f>IFERROR(VLOOKUP(BTT[[#This Row],[Verwendete Transaktion (Pflichtauswahl)]],Transaktionen[[Transaktionen]:[Langtext]],2,FALSE),"")</f>
        <v>Anzeigen Kreditor (Einkauf)</v>
      </c>
      <c r="O137" t="s">
        <v>6052</v>
      </c>
      <c r="T137" t="s">
        <v>6060</v>
      </c>
      <c r="V137" s="10" t="str">
        <f>IFERROR(VLOOKUP(BTT[[#This Row],[Verwendetes Formular
(Auswahl falls relevant)]],Formulare[[Formularbezeichnung]:[Formularname (technisch)]],2,FALSE),"")</f>
        <v/>
      </c>
      <c r="X137" t="s">
        <v>6052</v>
      </c>
      <c r="Y137" s="4"/>
      <c r="AB137" t="s">
        <v>6051</v>
      </c>
      <c r="AD137" t="s">
        <v>6063</v>
      </c>
      <c r="AE137" t="s">
        <v>1174</v>
      </c>
      <c r="AF137" t="s">
        <v>10156</v>
      </c>
      <c r="AI137" t="s">
        <v>6052</v>
      </c>
      <c r="AJ137" t="s">
        <v>6052</v>
      </c>
      <c r="AK137" s="10" t="str">
        <f>IF(BTT[[#This Row],[Subprozess
(optionale Auswahl)]]="","okay",IF(VLOOKUP(BTT[[#This Row],[Subprozess
(optionale Auswahl)]],BPML[[Subprozess]:[Zugeordneter Hauptprozess]],3,FALSE)=BTT[[#This Row],[Hauptprozess
(Pflichtauswahl)]],"okay","falscher Subprozess"))</f>
        <v>okay</v>
      </c>
      <c r="AL137" t="str">
        <f>IF(aktives_Teilprojekt="Master","",IF(BTT[[#This Row],[Verantwortliches TP
(automatisch)]]=VLOOKUP(aktives_Teilprojekt,Teilprojekte[[Teilprojekte]:[Kürzel]],2,FALSE),"okay","Hauptprozess anderes TP"))</f>
        <v>okay</v>
      </c>
      <c r="AM1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7" s="10" t="str">
        <f>IFERROR(IF(BTT[[#This Row],[SAP-Modul
(Pflichtauswahl)]]&lt;&gt;VLOOKUP(BTT[[#This Row],[Verwendete Transaktion (Pflichtauswahl)]],Transaktionen[[Transaktionen]:[Modul]],3,FALSE),"Modul anders","okay"),"")</f>
        <v>okay</v>
      </c>
      <c r="AP137" s="10" t="str">
        <f>IFERROR(IF(COUNTIFS(BTT[Verwendete Transaktion (Pflichtauswahl)],BTT[[#This Row],[Verwendete Transaktion (Pflichtauswahl)]],BTT[SAP-Modul
(Pflichtauswahl)],"&lt;&gt;"&amp;BTT[[#This Row],[SAP-Modul
(Pflichtauswahl)]])&gt;0,"Modul anders","okay"),"")</f>
        <v>okay</v>
      </c>
      <c r="AQ137" s="10" t="str">
        <f>IFERROR(IF(COUNTIFS(BTT[Verwendete Transaktion (Pflichtauswahl)],BTT[[#This Row],[Verwendete Transaktion (Pflichtauswahl)]],BTT[Verantwortliches TP
(automatisch)],"&lt;&gt;"&amp;BTT[[#This Row],[Verantwortliches TP
(automatisch)]])&gt;0,"Transaktion mehrfach","okay"),"")</f>
        <v>okay</v>
      </c>
      <c r="AR137" s="10" t="str">
        <f>IFERROR(IF(COUNTIFS(BTT[Verwendete Transaktion (Pflichtauswahl)],BTT[[#This Row],[Verwendete Transaktion (Pflichtauswahl)]],BTT[Verantwortliches TP
(automatisch)],"&lt;&gt;"&amp;VLOOKUP(aktives_Teilprojekt,Teilprojekte[[Teilprojekte]:[Kürzel]],2,FALSE))&gt;0,"Transaktion mehrfach","okay"),"")</f>
        <v>okay</v>
      </c>
      <c r="AS137" s="10" t="s">
        <v>9761</v>
      </c>
      <c r="AT137" s="10"/>
    </row>
    <row r="138" spans="1:46" x14ac:dyDescent="0.25">
      <c r="A138" s="14" t="str">
        <f>IFERROR(IF(BTT[[#This Row],[Lfd Nr. 
(aus konsolidierter Datei)]]&lt;&gt;"",BTT[[#This Row],[Lfd Nr. 
(aus konsolidierter Datei)]],VLOOKUP(aktives_Teilprojekt,Teilprojekte[[Teilprojekte]:[Kürzel]],2,FALSE)&amp;ROW(BTT[[#This Row],[Lfd Nr.
(automatisch)]])-2),"")</f>
        <v>BLQ123</v>
      </c>
      <c r="B138" s="15" t="s">
        <v>6124</v>
      </c>
      <c r="C138" s="15"/>
      <c r="D138" t="s">
        <v>9634</v>
      </c>
      <c r="E138" s="10" t="str">
        <f>IFERROR(IF(NOT(BTT[[#This Row],[Manuelle Änderung des Verantwortliches TP
(Auswahl - bei Bedarf)]]=""),BTT[[#This Row],[Manuelle Änderung des Verantwortliches TP
(Auswahl - bei Bedarf)]],VLOOKUP(BTT[[#This Row],[Hauptprozess
(Pflichtauswahl)]],Hauptprozesse[],3,FALSE)),"")</f>
        <v>BLQ</v>
      </c>
      <c r="H138" s="10" t="s">
        <v>6092</v>
      </c>
      <c r="I138" t="s">
        <v>3314</v>
      </c>
      <c r="J138" s="10" t="str">
        <f>IFERROR(VLOOKUP(BTT[[#This Row],[Verwendete Transaktion (Pflichtauswahl)]],Transaktionen[[Transaktionen]:[Langtext]],2,FALSE),"")</f>
        <v>Änderungen Kreditor (Einkauf)</v>
      </c>
      <c r="O138" t="s">
        <v>6052</v>
      </c>
      <c r="T138" t="s">
        <v>6060</v>
      </c>
      <c r="V138" s="10" t="str">
        <f>IFERROR(VLOOKUP(BTT[[#This Row],[Verwendetes Formular
(Auswahl falls relevant)]],Formulare[[Formularbezeichnung]:[Formularname (technisch)]],2,FALSE),"")</f>
        <v/>
      </c>
      <c r="X138" t="s">
        <v>6052</v>
      </c>
      <c r="Y138" s="4"/>
      <c r="AB138" t="s">
        <v>6051</v>
      </c>
      <c r="AD138" t="s">
        <v>6063</v>
      </c>
      <c r="AE138" t="s">
        <v>1174</v>
      </c>
      <c r="AF138" t="s">
        <v>10156</v>
      </c>
      <c r="AI138" t="s">
        <v>6052</v>
      </c>
      <c r="AJ138" t="s">
        <v>6052</v>
      </c>
      <c r="AK138" s="10" t="str">
        <f>IF(BTT[[#This Row],[Subprozess
(optionale Auswahl)]]="","okay",IF(VLOOKUP(BTT[[#This Row],[Subprozess
(optionale Auswahl)]],BPML[[Subprozess]:[Zugeordneter Hauptprozess]],3,FALSE)=BTT[[#This Row],[Hauptprozess
(Pflichtauswahl)]],"okay","falscher Subprozess"))</f>
        <v>okay</v>
      </c>
      <c r="AL138" t="str">
        <f>IF(aktives_Teilprojekt="Master","",IF(BTT[[#This Row],[Verantwortliches TP
(automatisch)]]=VLOOKUP(aktives_Teilprojekt,Teilprojekte[[Teilprojekte]:[Kürzel]],2,FALSE),"okay","Hauptprozess anderes TP"))</f>
        <v>okay</v>
      </c>
      <c r="AM1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8" s="10" t="str">
        <f>IFERROR(IF(BTT[[#This Row],[SAP-Modul
(Pflichtauswahl)]]&lt;&gt;VLOOKUP(BTT[[#This Row],[Verwendete Transaktion (Pflichtauswahl)]],Transaktionen[[Transaktionen]:[Modul]],3,FALSE),"Modul anders","okay"),"")</f>
        <v>okay</v>
      </c>
      <c r="AP138" s="10" t="str">
        <f>IFERROR(IF(COUNTIFS(BTT[Verwendete Transaktion (Pflichtauswahl)],BTT[[#This Row],[Verwendete Transaktion (Pflichtauswahl)]],BTT[SAP-Modul
(Pflichtauswahl)],"&lt;&gt;"&amp;BTT[[#This Row],[SAP-Modul
(Pflichtauswahl)]])&gt;0,"Modul anders","okay"),"")</f>
        <v>okay</v>
      </c>
      <c r="AQ138" s="10" t="str">
        <f>IFERROR(IF(COUNTIFS(BTT[Verwendete Transaktion (Pflichtauswahl)],BTT[[#This Row],[Verwendete Transaktion (Pflichtauswahl)]],BTT[Verantwortliches TP
(automatisch)],"&lt;&gt;"&amp;BTT[[#This Row],[Verantwortliches TP
(automatisch)]])&gt;0,"Transaktion mehrfach","okay"),"")</f>
        <v>okay</v>
      </c>
      <c r="AR138" s="10" t="str">
        <f>IFERROR(IF(COUNTIFS(BTT[Verwendete Transaktion (Pflichtauswahl)],BTT[[#This Row],[Verwendete Transaktion (Pflichtauswahl)]],BTT[Verantwortliches TP
(automatisch)],"&lt;&gt;"&amp;VLOOKUP(aktives_Teilprojekt,Teilprojekte[[Teilprojekte]:[Kürzel]],2,FALSE))&gt;0,"Transaktion mehrfach","okay"),"")</f>
        <v>okay</v>
      </c>
      <c r="AS138" s="10" t="s">
        <v>9762</v>
      </c>
      <c r="AT138" s="10"/>
    </row>
    <row r="139" spans="1:46" x14ac:dyDescent="0.25">
      <c r="A139" s="14" t="str">
        <f>IFERROR(IF(BTT[[#This Row],[Lfd Nr. 
(aus konsolidierter Datei)]]&lt;&gt;"",BTT[[#This Row],[Lfd Nr. 
(aus konsolidierter Datei)]],VLOOKUP(aktives_Teilprojekt,Teilprojekte[[Teilprojekte]:[Kürzel]],2,FALSE)&amp;ROW(BTT[[#This Row],[Lfd Nr.
(automatisch)]])-2),"")</f>
        <v>BLQ124</v>
      </c>
      <c r="B139" s="15" t="s">
        <v>6124</v>
      </c>
      <c r="C139" s="15"/>
      <c r="D139" t="s">
        <v>9634</v>
      </c>
      <c r="E139" s="10" t="str">
        <f>IFERROR(IF(NOT(BTT[[#This Row],[Manuelle Änderung des Verantwortliches TP
(Auswahl - bei Bedarf)]]=""),BTT[[#This Row],[Manuelle Änderung des Verantwortliches TP
(Auswahl - bei Bedarf)]],VLOOKUP(BTT[[#This Row],[Hauptprozess
(Pflichtauswahl)]],Hauptprozesse[],3,FALSE)),"")</f>
        <v>BLQ</v>
      </c>
      <c r="H139" s="10" t="s">
        <v>6092</v>
      </c>
      <c r="I139" t="s">
        <v>3316</v>
      </c>
      <c r="J139" s="10" t="str">
        <f>IFERROR(VLOOKUP(BTT[[#This Row],[Verwendete Transaktion (Pflichtauswahl)]],Transaktionen[[Transaktionen]:[Langtext]],2,FALSE),"")</f>
        <v>Anzeigen Kreditor (Einkauf) Zukunft</v>
      </c>
      <c r="O139" t="s">
        <v>6052</v>
      </c>
      <c r="T139" t="s">
        <v>6060</v>
      </c>
      <c r="V139" s="10" t="str">
        <f>IFERROR(VLOOKUP(BTT[[#This Row],[Verwendetes Formular
(Auswahl falls relevant)]],Formulare[[Formularbezeichnung]:[Formularname (technisch)]],2,FALSE),"")</f>
        <v/>
      </c>
      <c r="X139" t="s">
        <v>6052</v>
      </c>
      <c r="Y139" s="4"/>
      <c r="AB139" t="s">
        <v>6051</v>
      </c>
      <c r="AD139" t="s">
        <v>6063</v>
      </c>
      <c r="AE139" t="s">
        <v>1174</v>
      </c>
      <c r="AF139" t="s">
        <v>10156</v>
      </c>
      <c r="AI139" t="s">
        <v>6052</v>
      </c>
      <c r="AJ139" t="s">
        <v>6052</v>
      </c>
      <c r="AK139" s="10" t="str">
        <f>IF(BTT[[#This Row],[Subprozess
(optionale Auswahl)]]="","okay",IF(VLOOKUP(BTT[[#This Row],[Subprozess
(optionale Auswahl)]],BPML[[Subprozess]:[Zugeordneter Hauptprozess]],3,FALSE)=BTT[[#This Row],[Hauptprozess
(Pflichtauswahl)]],"okay","falscher Subprozess"))</f>
        <v>okay</v>
      </c>
      <c r="AL139" t="str">
        <f>IF(aktives_Teilprojekt="Master","",IF(BTT[[#This Row],[Verantwortliches TP
(automatisch)]]=VLOOKUP(aktives_Teilprojekt,Teilprojekte[[Teilprojekte]:[Kürzel]],2,FALSE),"okay","Hauptprozess anderes TP"))</f>
        <v>okay</v>
      </c>
      <c r="AM1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39" s="10" t="str">
        <f>IFERROR(IF(BTT[[#This Row],[SAP-Modul
(Pflichtauswahl)]]&lt;&gt;VLOOKUP(BTT[[#This Row],[Verwendete Transaktion (Pflichtauswahl)]],Transaktionen[[Transaktionen]:[Modul]],3,FALSE),"Modul anders","okay"),"")</f>
        <v>okay</v>
      </c>
      <c r="AP139" s="10" t="str">
        <f>IFERROR(IF(COUNTIFS(BTT[Verwendete Transaktion (Pflichtauswahl)],BTT[[#This Row],[Verwendete Transaktion (Pflichtauswahl)]],BTT[SAP-Modul
(Pflichtauswahl)],"&lt;&gt;"&amp;BTT[[#This Row],[SAP-Modul
(Pflichtauswahl)]])&gt;0,"Modul anders","okay"),"")</f>
        <v>okay</v>
      </c>
      <c r="AQ139" s="10" t="str">
        <f>IFERROR(IF(COUNTIFS(BTT[Verwendete Transaktion (Pflichtauswahl)],BTT[[#This Row],[Verwendete Transaktion (Pflichtauswahl)]],BTT[Verantwortliches TP
(automatisch)],"&lt;&gt;"&amp;BTT[[#This Row],[Verantwortliches TP
(automatisch)]])&gt;0,"Transaktion mehrfach","okay"),"")</f>
        <v>okay</v>
      </c>
      <c r="AR139" s="10" t="str">
        <f>IFERROR(IF(COUNTIFS(BTT[Verwendete Transaktion (Pflichtauswahl)],BTT[[#This Row],[Verwendete Transaktion (Pflichtauswahl)]],BTT[Verantwortliches TP
(automatisch)],"&lt;&gt;"&amp;VLOOKUP(aktives_Teilprojekt,Teilprojekte[[Teilprojekte]:[Kürzel]],2,FALSE))&gt;0,"Transaktion mehrfach","okay"),"")</f>
        <v>okay</v>
      </c>
      <c r="AS139" s="10" t="s">
        <v>9763</v>
      </c>
      <c r="AT139" s="10"/>
    </row>
    <row r="140" spans="1:46" x14ac:dyDescent="0.25">
      <c r="A140" s="14" t="str">
        <f>IFERROR(IF(BTT[[#This Row],[Lfd Nr. 
(aus konsolidierter Datei)]]&lt;&gt;"",BTT[[#This Row],[Lfd Nr. 
(aus konsolidierter Datei)]],VLOOKUP(aktives_Teilprojekt,Teilprojekte[[Teilprojekte]:[Kürzel]],2,FALSE)&amp;ROW(BTT[[#This Row],[Lfd Nr.
(automatisch)]])-2),"")</f>
        <v>BLQ125</v>
      </c>
      <c r="B140" s="15" t="s">
        <v>6124</v>
      </c>
      <c r="C140" s="15"/>
      <c r="D140" t="s">
        <v>9634</v>
      </c>
      <c r="E140" s="10" t="str">
        <f>IFERROR(IF(NOT(BTT[[#This Row],[Manuelle Änderung des Verantwortliches TP
(Auswahl - bei Bedarf)]]=""),BTT[[#This Row],[Manuelle Änderung des Verantwortliches TP
(Auswahl - bei Bedarf)]],VLOOKUP(BTT[[#This Row],[Hauptprozess
(Pflichtauswahl)]],Hauptprozesse[],3,FALSE)),"")</f>
        <v>BLQ</v>
      </c>
      <c r="H140" s="10" t="s">
        <v>6038</v>
      </c>
      <c r="I140" t="s">
        <v>3318</v>
      </c>
      <c r="J140" s="10" t="str">
        <f>IFERROR(VLOOKUP(BTT[[#This Row],[Verwendete Transaktion (Pflichtauswahl)]],Transaktionen[[Transaktionen]:[Langtext]],2,FALSE),"")</f>
        <v>Lieferantenverzeichnis Einkauf</v>
      </c>
      <c r="O140" t="s">
        <v>6052</v>
      </c>
      <c r="T140" t="s">
        <v>6060</v>
      </c>
      <c r="V140" s="10" t="str">
        <f>IFERROR(VLOOKUP(BTT[[#This Row],[Verwendetes Formular
(Auswahl falls relevant)]],Formulare[[Formularbezeichnung]:[Formularname (technisch)]],2,FALSE),"")</f>
        <v/>
      </c>
      <c r="X140" t="s">
        <v>6052</v>
      </c>
      <c r="Y140" s="4"/>
      <c r="AB140" t="s">
        <v>6051</v>
      </c>
      <c r="AD140" t="s">
        <v>6063</v>
      </c>
      <c r="AE140" t="s">
        <v>1174</v>
      </c>
      <c r="AF140" t="s">
        <v>10156</v>
      </c>
      <c r="AI140" t="s">
        <v>6052</v>
      </c>
      <c r="AJ140" t="s">
        <v>6052</v>
      </c>
      <c r="AK140" s="10" t="str">
        <f>IF(BTT[[#This Row],[Subprozess
(optionale Auswahl)]]="","okay",IF(VLOOKUP(BTT[[#This Row],[Subprozess
(optionale Auswahl)]],BPML[[Subprozess]:[Zugeordneter Hauptprozess]],3,FALSE)=BTT[[#This Row],[Hauptprozess
(Pflichtauswahl)]],"okay","falscher Subprozess"))</f>
        <v>okay</v>
      </c>
      <c r="AL140" t="str">
        <f>IF(aktives_Teilprojekt="Master","",IF(BTT[[#This Row],[Verantwortliches TP
(automatisch)]]=VLOOKUP(aktives_Teilprojekt,Teilprojekte[[Teilprojekte]:[Kürzel]],2,FALSE),"okay","Hauptprozess anderes TP"))</f>
        <v>okay</v>
      </c>
      <c r="AM1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0" s="10" t="str">
        <f>IFERROR(IF(BTT[[#This Row],[SAP-Modul
(Pflichtauswahl)]]&lt;&gt;VLOOKUP(BTT[[#This Row],[Verwendete Transaktion (Pflichtauswahl)]],Transaktionen[[Transaktionen]:[Modul]],3,FALSE),"Modul anders","okay"),"")</f>
        <v>okay</v>
      </c>
      <c r="AP140" s="10" t="str">
        <f>IFERROR(IF(COUNTIFS(BTT[Verwendete Transaktion (Pflichtauswahl)],BTT[[#This Row],[Verwendete Transaktion (Pflichtauswahl)]],BTT[SAP-Modul
(Pflichtauswahl)],"&lt;&gt;"&amp;BTT[[#This Row],[SAP-Modul
(Pflichtauswahl)]])&gt;0,"Modul anders","okay"),"")</f>
        <v>okay</v>
      </c>
      <c r="AQ140" s="10" t="str">
        <f>IFERROR(IF(COUNTIFS(BTT[Verwendete Transaktion (Pflichtauswahl)],BTT[[#This Row],[Verwendete Transaktion (Pflichtauswahl)]],BTT[Verantwortliches TP
(automatisch)],"&lt;&gt;"&amp;BTT[[#This Row],[Verantwortliches TP
(automatisch)]])&gt;0,"Transaktion mehrfach","okay"),"")</f>
        <v>okay</v>
      </c>
      <c r="AR140" s="10" t="str">
        <f>IFERROR(IF(COUNTIFS(BTT[Verwendete Transaktion (Pflichtauswahl)],BTT[[#This Row],[Verwendete Transaktion (Pflichtauswahl)]],BTT[Verantwortliches TP
(automatisch)],"&lt;&gt;"&amp;VLOOKUP(aktives_Teilprojekt,Teilprojekte[[Teilprojekte]:[Kürzel]],2,FALSE))&gt;0,"Transaktion mehrfach","okay"),"")</f>
        <v>okay</v>
      </c>
      <c r="AS140" s="10" t="s">
        <v>9764</v>
      </c>
      <c r="AT140" s="10"/>
    </row>
    <row r="141" spans="1:46" x14ac:dyDescent="0.25">
      <c r="A141" s="14" t="str">
        <f>IFERROR(IF(BTT[[#This Row],[Lfd Nr. 
(aus konsolidierter Datei)]]&lt;&gt;"",BTT[[#This Row],[Lfd Nr. 
(aus konsolidierter Datei)]],VLOOKUP(aktives_Teilprojekt,Teilprojekte[[Teilprojekte]:[Kürzel]],2,FALSE)&amp;ROW(BTT[[#This Row],[Lfd Nr.
(automatisch)]])-2),"")</f>
        <v>BLQ126</v>
      </c>
      <c r="B141" s="15" t="s">
        <v>674</v>
      </c>
      <c r="C141" s="15"/>
      <c r="D141" t="s">
        <v>9634</v>
      </c>
      <c r="E141" s="10" t="str">
        <f>IFERROR(IF(NOT(BTT[[#This Row],[Manuelle Änderung des Verantwortliches TP
(Auswahl - bei Bedarf)]]=""),BTT[[#This Row],[Manuelle Änderung des Verantwortliches TP
(Auswahl - bei Bedarf)]],VLOOKUP(BTT[[#This Row],[Hauptprozess
(Pflichtauswahl)]],Hauptprozesse[],3,FALSE)),"")</f>
        <v>BLQ</v>
      </c>
      <c r="H141" s="10" t="s">
        <v>6092</v>
      </c>
      <c r="I141" t="s">
        <v>3308</v>
      </c>
      <c r="J141" s="10" t="str">
        <f>IFERROR(VLOOKUP(BTT[[#This Row],[Verwendete Transaktion (Pflichtauswahl)]],Transaktionen[[Transaktionen]:[Langtext]],2,FALSE),"")</f>
        <v>Anlegen Kreditor (Einkauf)</v>
      </c>
      <c r="O141" t="s">
        <v>6052</v>
      </c>
      <c r="T141" t="s">
        <v>6060</v>
      </c>
      <c r="V141" s="10" t="str">
        <f>IFERROR(VLOOKUP(BTT[[#This Row],[Verwendetes Formular
(Auswahl falls relevant)]],Formulare[[Formularbezeichnung]:[Formularname (technisch)]],2,FALSE),"")</f>
        <v/>
      </c>
      <c r="X141" t="s">
        <v>6052</v>
      </c>
      <c r="Y141" s="4"/>
      <c r="AB141" t="s">
        <v>6051</v>
      </c>
      <c r="AD141" t="s">
        <v>6063</v>
      </c>
      <c r="AE141" t="s">
        <v>1174</v>
      </c>
      <c r="AF141" t="s">
        <v>10156</v>
      </c>
      <c r="AI141" t="s">
        <v>6052</v>
      </c>
      <c r="AK141" s="10" t="str">
        <f>IF(BTT[[#This Row],[Subprozess
(optionale Auswahl)]]="","okay",IF(VLOOKUP(BTT[[#This Row],[Subprozess
(optionale Auswahl)]],BPML[[Subprozess]:[Zugeordneter Hauptprozess]],3,FALSE)=BTT[[#This Row],[Hauptprozess
(Pflichtauswahl)]],"okay","falscher Subprozess"))</f>
        <v>okay</v>
      </c>
      <c r="AL141" t="str">
        <f>IF(aktives_Teilprojekt="Master","",IF(BTT[[#This Row],[Verantwortliches TP
(automatisch)]]=VLOOKUP(aktives_Teilprojekt,Teilprojekte[[Teilprojekte]:[Kürzel]],2,FALSE),"okay","Hauptprozess anderes TP"))</f>
        <v>okay</v>
      </c>
      <c r="AM1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1" s="10" t="str">
        <f>IFERROR(IF(BTT[[#This Row],[SAP-Modul
(Pflichtauswahl)]]&lt;&gt;VLOOKUP(BTT[[#This Row],[Verwendete Transaktion (Pflichtauswahl)]],Transaktionen[[Transaktionen]:[Modul]],3,FALSE),"Modul anders","okay"),"")</f>
        <v>okay</v>
      </c>
      <c r="AP141" s="10" t="str">
        <f>IFERROR(IF(COUNTIFS(BTT[Verwendete Transaktion (Pflichtauswahl)],BTT[[#This Row],[Verwendete Transaktion (Pflichtauswahl)]],BTT[SAP-Modul
(Pflichtauswahl)],"&lt;&gt;"&amp;BTT[[#This Row],[SAP-Modul
(Pflichtauswahl)]])&gt;0,"Modul anders","okay"),"")</f>
        <v>okay</v>
      </c>
      <c r="AQ141" s="10" t="str">
        <f>IFERROR(IF(COUNTIFS(BTT[Verwendete Transaktion (Pflichtauswahl)],BTT[[#This Row],[Verwendete Transaktion (Pflichtauswahl)]],BTT[Verantwortliches TP
(automatisch)],"&lt;&gt;"&amp;BTT[[#This Row],[Verantwortliches TP
(automatisch)]])&gt;0,"Transaktion mehrfach","okay"),"")</f>
        <v>okay</v>
      </c>
      <c r="AR141" s="10" t="str">
        <f>IFERROR(IF(COUNTIFS(BTT[Verwendete Transaktion (Pflichtauswahl)],BTT[[#This Row],[Verwendete Transaktion (Pflichtauswahl)]],BTT[Verantwortliches TP
(automatisch)],"&lt;&gt;"&amp;VLOOKUP(aktives_Teilprojekt,Teilprojekte[[Teilprojekte]:[Kürzel]],2,FALSE))&gt;0,"Transaktion mehrfach","okay"),"")</f>
        <v>okay</v>
      </c>
      <c r="AS141" s="10" t="s">
        <v>9765</v>
      </c>
      <c r="AT141" s="10"/>
    </row>
    <row r="142" spans="1:46" x14ac:dyDescent="0.25">
      <c r="A142" s="14" t="str">
        <f>IFERROR(IF(BTT[[#This Row],[Lfd Nr. 
(aus konsolidierter Datei)]]&lt;&gt;"",BTT[[#This Row],[Lfd Nr. 
(aus konsolidierter Datei)]],VLOOKUP(aktives_Teilprojekt,Teilprojekte[[Teilprojekte]:[Kürzel]],2,FALSE)&amp;ROW(BTT[[#This Row],[Lfd Nr.
(automatisch)]])-2),"")</f>
        <v>BLQ127</v>
      </c>
      <c r="B142" s="15" t="s">
        <v>674</v>
      </c>
      <c r="C142" s="15"/>
      <c r="D142" t="s">
        <v>9634</v>
      </c>
      <c r="E142" s="10" t="str">
        <f>IFERROR(IF(NOT(BTT[[#This Row],[Manuelle Änderung des Verantwortliches TP
(Auswahl - bei Bedarf)]]=""),BTT[[#This Row],[Manuelle Änderung des Verantwortliches TP
(Auswahl - bei Bedarf)]],VLOOKUP(BTT[[#This Row],[Hauptprozess
(Pflichtauswahl)]],Hauptprozesse[],3,FALSE)),"")</f>
        <v>BLQ</v>
      </c>
      <c r="H142" s="10" t="s">
        <v>6092</v>
      </c>
      <c r="I142" t="s">
        <v>3310</v>
      </c>
      <c r="J142" s="10" t="str">
        <f>IFERROR(VLOOKUP(BTT[[#This Row],[Verwendete Transaktion (Pflichtauswahl)]],Transaktionen[[Transaktionen]:[Langtext]],2,FALSE),"")</f>
        <v>Ändern Kreditor (Einkauf)</v>
      </c>
      <c r="O142" t="s">
        <v>6052</v>
      </c>
      <c r="T142" t="s">
        <v>6060</v>
      </c>
      <c r="V142" s="10" t="str">
        <f>IFERROR(VLOOKUP(BTT[[#This Row],[Verwendetes Formular
(Auswahl falls relevant)]],Formulare[[Formularbezeichnung]:[Formularname (technisch)]],2,FALSE),"")</f>
        <v/>
      </c>
      <c r="X142" t="s">
        <v>6052</v>
      </c>
      <c r="Y142" s="4"/>
      <c r="AB142" t="s">
        <v>6051</v>
      </c>
      <c r="AD142" t="s">
        <v>6063</v>
      </c>
      <c r="AE142" t="s">
        <v>1174</v>
      </c>
      <c r="AF142" t="s">
        <v>10156</v>
      </c>
      <c r="AI142" t="s">
        <v>6052</v>
      </c>
      <c r="AK142" s="10" t="str">
        <f>IF(BTT[[#This Row],[Subprozess
(optionale Auswahl)]]="","okay",IF(VLOOKUP(BTT[[#This Row],[Subprozess
(optionale Auswahl)]],BPML[[Subprozess]:[Zugeordneter Hauptprozess]],3,FALSE)=BTT[[#This Row],[Hauptprozess
(Pflichtauswahl)]],"okay","falscher Subprozess"))</f>
        <v>okay</v>
      </c>
      <c r="AL142" t="str">
        <f>IF(aktives_Teilprojekt="Master","",IF(BTT[[#This Row],[Verantwortliches TP
(automatisch)]]=VLOOKUP(aktives_Teilprojekt,Teilprojekte[[Teilprojekte]:[Kürzel]],2,FALSE),"okay","Hauptprozess anderes TP"))</f>
        <v>okay</v>
      </c>
      <c r="AM1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2" s="10" t="str">
        <f>IFERROR(IF(BTT[[#This Row],[SAP-Modul
(Pflichtauswahl)]]&lt;&gt;VLOOKUP(BTT[[#This Row],[Verwendete Transaktion (Pflichtauswahl)]],Transaktionen[[Transaktionen]:[Modul]],3,FALSE),"Modul anders","okay"),"")</f>
        <v>okay</v>
      </c>
      <c r="AP142" s="10" t="str">
        <f>IFERROR(IF(COUNTIFS(BTT[Verwendete Transaktion (Pflichtauswahl)],BTT[[#This Row],[Verwendete Transaktion (Pflichtauswahl)]],BTT[SAP-Modul
(Pflichtauswahl)],"&lt;&gt;"&amp;BTT[[#This Row],[SAP-Modul
(Pflichtauswahl)]])&gt;0,"Modul anders","okay"),"")</f>
        <v>okay</v>
      </c>
      <c r="AQ142" s="10" t="str">
        <f>IFERROR(IF(COUNTIFS(BTT[Verwendete Transaktion (Pflichtauswahl)],BTT[[#This Row],[Verwendete Transaktion (Pflichtauswahl)]],BTT[Verantwortliches TP
(automatisch)],"&lt;&gt;"&amp;BTT[[#This Row],[Verantwortliches TP
(automatisch)]])&gt;0,"Transaktion mehrfach","okay"),"")</f>
        <v>okay</v>
      </c>
      <c r="AR142" s="10" t="str">
        <f>IFERROR(IF(COUNTIFS(BTT[Verwendete Transaktion (Pflichtauswahl)],BTT[[#This Row],[Verwendete Transaktion (Pflichtauswahl)]],BTT[Verantwortliches TP
(automatisch)],"&lt;&gt;"&amp;VLOOKUP(aktives_Teilprojekt,Teilprojekte[[Teilprojekte]:[Kürzel]],2,FALSE))&gt;0,"Transaktion mehrfach","okay"),"")</f>
        <v>okay</v>
      </c>
      <c r="AS142" s="10" t="s">
        <v>9766</v>
      </c>
      <c r="AT142" s="10"/>
    </row>
    <row r="143" spans="1:46" x14ac:dyDescent="0.25">
      <c r="A143" s="14" t="str">
        <f>IFERROR(IF(BTT[[#This Row],[Lfd Nr. 
(aus konsolidierter Datei)]]&lt;&gt;"",BTT[[#This Row],[Lfd Nr. 
(aus konsolidierter Datei)]],VLOOKUP(aktives_Teilprojekt,Teilprojekte[[Teilprojekte]:[Kürzel]],2,FALSE)&amp;ROW(BTT[[#This Row],[Lfd Nr.
(automatisch)]])-2),"")</f>
        <v>BLQ128</v>
      </c>
      <c r="B143" s="15" t="s">
        <v>674</v>
      </c>
      <c r="C143" s="15"/>
      <c r="D143" t="s">
        <v>9634</v>
      </c>
      <c r="E143" s="10" t="str">
        <f>IFERROR(IF(NOT(BTT[[#This Row],[Manuelle Änderung des Verantwortliches TP
(Auswahl - bei Bedarf)]]=""),BTT[[#This Row],[Manuelle Änderung des Verantwortliches TP
(Auswahl - bei Bedarf)]],VLOOKUP(BTT[[#This Row],[Hauptprozess
(Pflichtauswahl)]],Hauptprozesse[],3,FALSE)),"")</f>
        <v>BLQ</v>
      </c>
      <c r="H143" s="10" t="s">
        <v>6092</v>
      </c>
      <c r="I143" t="s">
        <v>3312</v>
      </c>
      <c r="J143" s="10" t="str">
        <f>IFERROR(VLOOKUP(BTT[[#This Row],[Verwendete Transaktion (Pflichtauswahl)]],Transaktionen[[Transaktionen]:[Langtext]],2,FALSE),"")</f>
        <v>Anzeigen Kreditor (Einkauf)</v>
      </c>
      <c r="O143" t="s">
        <v>6052</v>
      </c>
      <c r="T143" t="s">
        <v>6060</v>
      </c>
      <c r="V143" s="10" t="str">
        <f>IFERROR(VLOOKUP(BTT[[#This Row],[Verwendetes Formular
(Auswahl falls relevant)]],Formulare[[Formularbezeichnung]:[Formularname (technisch)]],2,FALSE),"")</f>
        <v/>
      </c>
      <c r="X143" t="s">
        <v>6052</v>
      </c>
      <c r="Y143" s="4"/>
      <c r="AB143" t="s">
        <v>6051</v>
      </c>
      <c r="AD143" t="s">
        <v>6063</v>
      </c>
      <c r="AE143" t="s">
        <v>1174</v>
      </c>
      <c r="AF143" t="s">
        <v>10156</v>
      </c>
      <c r="AI143" t="s">
        <v>6052</v>
      </c>
      <c r="AK143" s="10" t="str">
        <f>IF(BTT[[#This Row],[Subprozess
(optionale Auswahl)]]="","okay",IF(VLOOKUP(BTT[[#This Row],[Subprozess
(optionale Auswahl)]],BPML[[Subprozess]:[Zugeordneter Hauptprozess]],3,FALSE)=BTT[[#This Row],[Hauptprozess
(Pflichtauswahl)]],"okay","falscher Subprozess"))</f>
        <v>okay</v>
      </c>
      <c r="AL143" t="str">
        <f>IF(aktives_Teilprojekt="Master","",IF(BTT[[#This Row],[Verantwortliches TP
(automatisch)]]=VLOOKUP(aktives_Teilprojekt,Teilprojekte[[Teilprojekte]:[Kürzel]],2,FALSE),"okay","Hauptprozess anderes TP"))</f>
        <v>okay</v>
      </c>
      <c r="AM1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3" s="10" t="str">
        <f>IFERROR(IF(BTT[[#This Row],[SAP-Modul
(Pflichtauswahl)]]&lt;&gt;VLOOKUP(BTT[[#This Row],[Verwendete Transaktion (Pflichtauswahl)]],Transaktionen[[Transaktionen]:[Modul]],3,FALSE),"Modul anders","okay"),"")</f>
        <v>okay</v>
      </c>
      <c r="AP143" s="10" t="str">
        <f>IFERROR(IF(COUNTIFS(BTT[Verwendete Transaktion (Pflichtauswahl)],BTT[[#This Row],[Verwendete Transaktion (Pflichtauswahl)]],BTT[SAP-Modul
(Pflichtauswahl)],"&lt;&gt;"&amp;BTT[[#This Row],[SAP-Modul
(Pflichtauswahl)]])&gt;0,"Modul anders","okay"),"")</f>
        <v>okay</v>
      </c>
      <c r="AQ143" s="10" t="str">
        <f>IFERROR(IF(COUNTIFS(BTT[Verwendete Transaktion (Pflichtauswahl)],BTT[[#This Row],[Verwendete Transaktion (Pflichtauswahl)]],BTT[Verantwortliches TP
(automatisch)],"&lt;&gt;"&amp;BTT[[#This Row],[Verantwortliches TP
(automatisch)]])&gt;0,"Transaktion mehrfach","okay"),"")</f>
        <v>okay</v>
      </c>
      <c r="AR143" s="10" t="str">
        <f>IFERROR(IF(COUNTIFS(BTT[Verwendete Transaktion (Pflichtauswahl)],BTT[[#This Row],[Verwendete Transaktion (Pflichtauswahl)]],BTT[Verantwortliches TP
(automatisch)],"&lt;&gt;"&amp;VLOOKUP(aktives_Teilprojekt,Teilprojekte[[Teilprojekte]:[Kürzel]],2,FALSE))&gt;0,"Transaktion mehrfach","okay"),"")</f>
        <v>okay</v>
      </c>
      <c r="AS143" s="10" t="s">
        <v>9767</v>
      </c>
      <c r="AT143" s="10"/>
    </row>
    <row r="144" spans="1:46" x14ac:dyDescent="0.25">
      <c r="A144" s="14" t="str">
        <f>IFERROR(IF(BTT[[#This Row],[Lfd Nr. 
(aus konsolidierter Datei)]]&lt;&gt;"",BTT[[#This Row],[Lfd Nr. 
(aus konsolidierter Datei)]],VLOOKUP(aktives_Teilprojekt,Teilprojekte[[Teilprojekte]:[Kürzel]],2,FALSE)&amp;ROW(BTT[[#This Row],[Lfd Nr.
(automatisch)]])-2),"")</f>
        <v>BLQ129</v>
      </c>
      <c r="B144" s="15" t="s">
        <v>674</v>
      </c>
      <c r="C144" s="15"/>
      <c r="D144" t="s">
        <v>9634</v>
      </c>
      <c r="E144" s="10" t="str">
        <f>IFERROR(IF(NOT(BTT[[#This Row],[Manuelle Änderung des Verantwortliches TP
(Auswahl - bei Bedarf)]]=""),BTT[[#This Row],[Manuelle Änderung des Verantwortliches TP
(Auswahl - bei Bedarf)]],VLOOKUP(BTT[[#This Row],[Hauptprozess
(Pflichtauswahl)]],Hauptprozesse[],3,FALSE)),"")</f>
        <v>BLQ</v>
      </c>
      <c r="H144" s="10" t="s">
        <v>6092</v>
      </c>
      <c r="I144" t="s">
        <v>3314</v>
      </c>
      <c r="J144" s="10" t="str">
        <f>IFERROR(VLOOKUP(BTT[[#This Row],[Verwendete Transaktion (Pflichtauswahl)]],Transaktionen[[Transaktionen]:[Langtext]],2,FALSE),"")</f>
        <v>Änderungen Kreditor (Einkauf)</v>
      </c>
      <c r="O144" t="s">
        <v>6052</v>
      </c>
      <c r="T144" t="s">
        <v>6060</v>
      </c>
      <c r="V144" s="10" t="str">
        <f>IFERROR(VLOOKUP(BTT[[#This Row],[Verwendetes Formular
(Auswahl falls relevant)]],Formulare[[Formularbezeichnung]:[Formularname (technisch)]],2,FALSE),"")</f>
        <v/>
      </c>
      <c r="X144" t="s">
        <v>6052</v>
      </c>
      <c r="Y144" s="4"/>
      <c r="AB144" t="s">
        <v>6051</v>
      </c>
      <c r="AD144" t="s">
        <v>6063</v>
      </c>
      <c r="AE144" t="s">
        <v>1174</v>
      </c>
      <c r="AF144" t="s">
        <v>10156</v>
      </c>
      <c r="AI144" t="s">
        <v>6052</v>
      </c>
      <c r="AK144" s="10" t="str">
        <f>IF(BTT[[#This Row],[Subprozess
(optionale Auswahl)]]="","okay",IF(VLOOKUP(BTT[[#This Row],[Subprozess
(optionale Auswahl)]],BPML[[Subprozess]:[Zugeordneter Hauptprozess]],3,FALSE)=BTT[[#This Row],[Hauptprozess
(Pflichtauswahl)]],"okay","falscher Subprozess"))</f>
        <v>okay</v>
      </c>
      <c r="AL144" t="str">
        <f>IF(aktives_Teilprojekt="Master","",IF(BTT[[#This Row],[Verantwortliches TP
(automatisch)]]=VLOOKUP(aktives_Teilprojekt,Teilprojekte[[Teilprojekte]:[Kürzel]],2,FALSE),"okay","Hauptprozess anderes TP"))</f>
        <v>okay</v>
      </c>
      <c r="AM1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4" s="10" t="str">
        <f>IFERROR(IF(BTT[[#This Row],[SAP-Modul
(Pflichtauswahl)]]&lt;&gt;VLOOKUP(BTT[[#This Row],[Verwendete Transaktion (Pflichtauswahl)]],Transaktionen[[Transaktionen]:[Modul]],3,FALSE),"Modul anders","okay"),"")</f>
        <v>okay</v>
      </c>
      <c r="AP144" s="10" t="str">
        <f>IFERROR(IF(COUNTIFS(BTT[Verwendete Transaktion (Pflichtauswahl)],BTT[[#This Row],[Verwendete Transaktion (Pflichtauswahl)]],BTT[SAP-Modul
(Pflichtauswahl)],"&lt;&gt;"&amp;BTT[[#This Row],[SAP-Modul
(Pflichtauswahl)]])&gt;0,"Modul anders","okay"),"")</f>
        <v>okay</v>
      </c>
      <c r="AQ144" s="10" t="str">
        <f>IFERROR(IF(COUNTIFS(BTT[Verwendete Transaktion (Pflichtauswahl)],BTT[[#This Row],[Verwendete Transaktion (Pflichtauswahl)]],BTT[Verantwortliches TP
(automatisch)],"&lt;&gt;"&amp;BTT[[#This Row],[Verantwortliches TP
(automatisch)]])&gt;0,"Transaktion mehrfach","okay"),"")</f>
        <v>okay</v>
      </c>
      <c r="AR144" s="10" t="str">
        <f>IFERROR(IF(COUNTIFS(BTT[Verwendete Transaktion (Pflichtauswahl)],BTT[[#This Row],[Verwendete Transaktion (Pflichtauswahl)]],BTT[Verantwortliches TP
(automatisch)],"&lt;&gt;"&amp;VLOOKUP(aktives_Teilprojekt,Teilprojekte[[Teilprojekte]:[Kürzel]],2,FALSE))&gt;0,"Transaktion mehrfach","okay"),"")</f>
        <v>okay</v>
      </c>
      <c r="AS144" s="10" t="s">
        <v>9768</v>
      </c>
      <c r="AT144" s="10"/>
    </row>
    <row r="145" spans="1:46" x14ac:dyDescent="0.25">
      <c r="A145" s="14" t="str">
        <f>IFERROR(IF(BTT[[#This Row],[Lfd Nr. 
(aus konsolidierter Datei)]]&lt;&gt;"",BTT[[#This Row],[Lfd Nr. 
(aus konsolidierter Datei)]],VLOOKUP(aktives_Teilprojekt,Teilprojekte[[Teilprojekte]:[Kürzel]],2,FALSE)&amp;ROW(BTT[[#This Row],[Lfd Nr.
(automatisch)]])-2),"")</f>
        <v>BLQ130</v>
      </c>
      <c r="B145" s="15" t="s">
        <v>674</v>
      </c>
      <c r="C145" s="15"/>
      <c r="D145" t="s">
        <v>9634</v>
      </c>
      <c r="E145" s="10" t="str">
        <f>IFERROR(IF(NOT(BTT[[#This Row],[Manuelle Änderung des Verantwortliches TP
(Auswahl - bei Bedarf)]]=""),BTT[[#This Row],[Manuelle Änderung des Verantwortliches TP
(Auswahl - bei Bedarf)]],VLOOKUP(BTT[[#This Row],[Hauptprozess
(Pflichtauswahl)]],Hauptprozesse[],3,FALSE)),"")</f>
        <v>BLQ</v>
      </c>
      <c r="H145" s="10" t="s">
        <v>6092</v>
      </c>
      <c r="I145" t="s">
        <v>3316</v>
      </c>
      <c r="J145" s="10" t="str">
        <f>IFERROR(VLOOKUP(BTT[[#This Row],[Verwendete Transaktion (Pflichtauswahl)]],Transaktionen[[Transaktionen]:[Langtext]],2,FALSE),"")</f>
        <v>Anzeigen Kreditor (Einkauf) Zukunft</v>
      </c>
      <c r="O145" t="s">
        <v>6052</v>
      </c>
      <c r="T145" t="s">
        <v>6060</v>
      </c>
      <c r="V145" s="10" t="str">
        <f>IFERROR(VLOOKUP(BTT[[#This Row],[Verwendetes Formular
(Auswahl falls relevant)]],Formulare[[Formularbezeichnung]:[Formularname (technisch)]],2,FALSE),"")</f>
        <v/>
      </c>
      <c r="X145" t="s">
        <v>6052</v>
      </c>
      <c r="Y145" s="4"/>
      <c r="AB145" t="s">
        <v>6051</v>
      </c>
      <c r="AD145" t="s">
        <v>6063</v>
      </c>
      <c r="AE145" t="s">
        <v>1174</v>
      </c>
      <c r="AF145" t="s">
        <v>10156</v>
      </c>
      <c r="AI145" t="s">
        <v>6052</v>
      </c>
      <c r="AK145" s="10" t="str">
        <f>IF(BTT[[#This Row],[Subprozess
(optionale Auswahl)]]="","okay",IF(VLOOKUP(BTT[[#This Row],[Subprozess
(optionale Auswahl)]],BPML[[Subprozess]:[Zugeordneter Hauptprozess]],3,FALSE)=BTT[[#This Row],[Hauptprozess
(Pflichtauswahl)]],"okay","falscher Subprozess"))</f>
        <v>okay</v>
      </c>
      <c r="AL145" t="str">
        <f>IF(aktives_Teilprojekt="Master","",IF(BTT[[#This Row],[Verantwortliches TP
(automatisch)]]=VLOOKUP(aktives_Teilprojekt,Teilprojekte[[Teilprojekte]:[Kürzel]],2,FALSE),"okay","Hauptprozess anderes TP"))</f>
        <v>okay</v>
      </c>
      <c r="AM1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5" s="10" t="str">
        <f>IFERROR(IF(BTT[[#This Row],[SAP-Modul
(Pflichtauswahl)]]&lt;&gt;VLOOKUP(BTT[[#This Row],[Verwendete Transaktion (Pflichtauswahl)]],Transaktionen[[Transaktionen]:[Modul]],3,FALSE),"Modul anders","okay"),"")</f>
        <v>okay</v>
      </c>
      <c r="AP145" s="10" t="str">
        <f>IFERROR(IF(COUNTIFS(BTT[Verwendete Transaktion (Pflichtauswahl)],BTT[[#This Row],[Verwendete Transaktion (Pflichtauswahl)]],BTT[SAP-Modul
(Pflichtauswahl)],"&lt;&gt;"&amp;BTT[[#This Row],[SAP-Modul
(Pflichtauswahl)]])&gt;0,"Modul anders","okay"),"")</f>
        <v>okay</v>
      </c>
      <c r="AQ145" s="10" t="str">
        <f>IFERROR(IF(COUNTIFS(BTT[Verwendete Transaktion (Pflichtauswahl)],BTT[[#This Row],[Verwendete Transaktion (Pflichtauswahl)]],BTT[Verantwortliches TP
(automatisch)],"&lt;&gt;"&amp;BTT[[#This Row],[Verantwortliches TP
(automatisch)]])&gt;0,"Transaktion mehrfach","okay"),"")</f>
        <v>okay</v>
      </c>
      <c r="AR145" s="10" t="str">
        <f>IFERROR(IF(COUNTIFS(BTT[Verwendete Transaktion (Pflichtauswahl)],BTT[[#This Row],[Verwendete Transaktion (Pflichtauswahl)]],BTT[Verantwortliches TP
(automatisch)],"&lt;&gt;"&amp;VLOOKUP(aktives_Teilprojekt,Teilprojekte[[Teilprojekte]:[Kürzel]],2,FALSE))&gt;0,"Transaktion mehrfach","okay"),"")</f>
        <v>okay</v>
      </c>
      <c r="AS145" s="10" t="s">
        <v>9769</v>
      </c>
      <c r="AT145" s="10"/>
    </row>
    <row r="146" spans="1:46" x14ac:dyDescent="0.25">
      <c r="A146" s="14" t="str">
        <f>IFERROR(IF(BTT[[#This Row],[Lfd Nr. 
(aus konsolidierter Datei)]]&lt;&gt;"",BTT[[#This Row],[Lfd Nr. 
(aus konsolidierter Datei)]],VLOOKUP(aktives_Teilprojekt,Teilprojekte[[Teilprojekte]:[Kürzel]],2,FALSE)&amp;ROW(BTT[[#This Row],[Lfd Nr.
(automatisch)]])-2),"")</f>
        <v>BLQ131</v>
      </c>
      <c r="B146" s="15" t="s">
        <v>674</v>
      </c>
      <c r="C146" s="15"/>
      <c r="D146" t="s">
        <v>9634</v>
      </c>
      <c r="E146" s="10" t="str">
        <f>IFERROR(IF(NOT(BTT[[#This Row],[Manuelle Änderung des Verantwortliches TP
(Auswahl - bei Bedarf)]]=""),BTT[[#This Row],[Manuelle Änderung des Verantwortliches TP
(Auswahl - bei Bedarf)]],VLOOKUP(BTT[[#This Row],[Hauptprozess
(Pflichtauswahl)]],Hauptprozesse[],3,FALSE)),"")</f>
        <v>BLQ</v>
      </c>
      <c r="H146" s="10" t="s">
        <v>6038</v>
      </c>
      <c r="I146" t="s">
        <v>3318</v>
      </c>
      <c r="J146" s="10" t="str">
        <f>IFERROR(VLOOKUP(BTT[[#This Row],[Verwendete Transaktion (Pflichtauswahl)]],Transaktionen[[Transaktionen]:[Langtext]],2,FALSE),"")</f>
        <v>Lieferantenverzeichnis Einkauf</v>
      </c>
      <c r="O146" t="s">
        <v>6052</v>
      </c>
      <c r="T146" t="s">
        <v>6060</v>
      </c>
      <c r="V146" s="10" t="str">
        <f>IFERROR(VLOOKUP(BTT[[#This Row],[Verwendetes Formular
(Auswahl falls relevant)]],Formulare[[Formularbezeichnung]:[Formularname (technisch)]],2,FALSE),"")</f>
        <v/>
      </c>
      <c r="X146" t="s">
        <v>6052</v>
      </c>
      <c r="Y146" s="4"/>
      <c r="AB146" t="s">
        <v>6051</v>
      </c>
      <c r="AD146" t="s">
        <v>6063</v>
      </c>
      <c r="AE146" t="s">
        <v>1174</v>
      </c>
      <c r="AF146" t="s">
        <v>10156</v>
      </c>
      <c r="AI146" t="s">
        <v>6052</v>
      </c>
      <c r="AK146" s="10" t="str">
        <f>IF(BTT[[#This Row],[Subprozess
(optionale Auswahl)]]="","okay",IF(VLOOKUP(BTT[[#This Row],[Subprozess
(optionale Auswahl)]],BPML[[Subprozess]:[Zugeordneter Hauptprozess]],3,FALSE)=BTT[[#This Row],[Hauptprozess
(Pflichtauswahl)]],"okay","falscher Subprozess"))</f>
        <v>okay</v>
      </c>
      <c r="AL146" t="str">
        <f>IF(aktives_Teilprojekt="Master","",IF(BTT[[#This Row],[Verantwortliches TP
(automatisch)]]=VLOOKUP(aktives_Teilprojekt,Teilprojekte[[Teilprojekte]:[Kürzel]],2,FALSE),"okay","Hauptprozess anderes TP"))</f>
        <v>okay</v>
      </c>
      <c r="AM1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46" s="10" t="str">
        <f>IFERROR(IF(BTT[[#This Row],[SAP-Modul
(Pflichtauswahl)]]&lt;&gt;VLOOKUP(BTT[[#This Row],[Verwendete Transaktion (Pflichtauswahl)]],Transaktionen[[Transaktionen]:[Modul]],3,FALSE),"Modul anders","okay"),"")</f>
        <v>okay</v>
      </c>
      <c r="AP146" s="10" t="str">
        <f>IFERROR(IF(COUNTIFS(BTT[Verwendete Transaktion (Pflichtauswahl)],BTT[[#This Row],[Verwendete Transaktion (Pflichtauswahl)]],BTT[SAP-Modul
(Pflichtauswahl)],"&lt;&gt;"&amp;BTT[[#This Row],[SAP-Modul
(Pflichtauswahl)]])&gt;0,"Modul anders","okay"),"")</f>
        <v>okay</v>
      </c>
      <c r="AQ146" s="10" t="str">
        <f>IFERROR(IF(COUNTIFS(BTT[Verwendete Transaktion (Pflichtauswahl)],BTT[[#This Row],[Verwendete Transaktion (Pflichtauswahl)]],BTT[Verantwortliches TP
(automatisch)],"&lt;&gt;"&amp;BTT[[#This Row],[Verantwortliches TP
(automatisch)]])&gt;0,"Transaktion mehrfach","okay"),"")</f>
        <v>okay</v>
      </c>
      <c r="AR146" s="10" t="str">
        <f>IFERROR(IF(COUNTIFS(BTT[Verwendete Transaktion (Pflichtauswahl)],BTT[[#This Row],[Verwendete Transaktion (Pflichtauswahl)]],BTT[Verantwortliches TP
(automatisch)],"&lt;&gt;"&amp;VLOOKUP(aktives_Teilprojekt,Teilprojekte[[Teilprojekte]:[Kürzel]],2,FALSE))&gt;0,"Transaktion mehrfach","okay"),"")</f>
        <v>okay</v>
      </c>
      <c r="AS146" s="10" t="s">
        <v>9770</v>
      </c>
      <c r="AT146" s="10"/>
    </row>
    <row r="147" spans="1:46" x14ac:dyDescent="0.25">
      <c r="A147" s="14" t="str">
        <f>IFERROR(IF(BTT[[#This Row],[Lfd Nr. 
(aus konsolidierter Datei)]]&lt;&gt;"",BTT[[#This Row],[Lfd Nr. 
(aus konsolidierter Datei)]],VLOOKUP(aktives_Teilprojekt,Teilprojekte[[Teilprojekte]:[Kürzel]],2,FALSE)&amp;ROW(BTT[[#This Row],[Lfd Nr.
(automatisch)]])-2),"")</f>
        <v>BLQ132</v>
      </c>
      <c r="B147" s="15" t="s">
        <v>52</v>
      </c>
      <c r="C147" s="15"/>
      <c r="D147" t="s">
        <v>9634</v>
      </c>
      <c r="E147" s="10" t="str">
        <f>IFERROR(IF(NOT(BTT[[#This Row],[Manuelle Änderung des Verantwortliches TP
(Auswahl - bei Bedarf)]]=""),BTT[[#This Row],[Manuelle Änderung des Verantwortliches TP
(Auswahl - bei Bedarf)]],VLOOKUP(BTT[[#This Row],[Hauptprozess
(Pflichtauswahl)]],Hauptprozesse[],3,FALSE)),"")</f>
        <v>BLQ</v>
      </c>
      <c r="H147" s="10" t="s">
        <v>6092</v>
      </c>
      <c r="I147" t="s">
        <v>3320</v>
      </c>
      <c r="J147" s="10" t="str">
        <f>IFERROR(VLOOKUP(BTT[[#This Row],[Verwendete Transaktion (Pflichtauswahl)]],Transaktionen[[Transaktionen]:[Langtext]],2,FALSE),"")</f>
        <v>Material &amp; anlegen</v>
      </c>
      <c r="O147" t="s">
        <v>6052</v>
      </c>
      <c r="T147" t="s">
        <v>6060</v>
      </c>
      <c r="V147" s="10" t="str">
        <f>IFERROR(VLOOKUP(BTT[[#This Row],[Verwendetes Formular
(Auswahl falls relevant)]],Formulare[[Formularbezeichnung]:[Formularname (technisch)]],2,FALSE),"")</f>
        <v/>
      </c>
      <c r="X147" t="s">
        <v>6052</v>
      </c>
      <c r="Y147" s="4"/>
      <c r="AB147" t="s">
        <v>6052</v>
      </c>
      <c r="AD147" t="s">
        <v>6063</v>
      </c>
      <c r="AF147" t="s">
        <v>6064</v>
      </c>
      <c r="AI147" t="s">
        <v>6052</v>
      </c>
      <c r="AJ147" t="s">
        <v>6052</v>
      </c>
      <c r="AK147" s="10" t="str">
        <f>IF(BTT[[#This Row],[Subprozess
(optionale Auswahl)]]="","okay",IF(VLOOKUP(BTT[[#This Row],[Subprozess
(optionale Auswahl)]],BPML[[Subprozess]:[Zugeordneter Hauptprozess]],3,FALSE)=BTT[[#This Row],[Hauptprozess
(Pflichtauswahl)]],"okay","falscher Subprozess"))</f>
        <v>okay</v>
      </c>
      <c r="AL147" t="str">
        <f>IF(aktives_Teilprojekt="Master","",IF(BTT[[#This Row],[Verantwortliches TP
(automatisch)]]=VLOOKUP(aktives_Teilprojekt,Teilprojekte[[Teilprojekte]:[Kürzel]],2,FALSE),"okay","Hauptprozess anderes TP"))</f>
        <v>okay</v>
      </c>
      <c r="AM1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7" s="10" t="str">
        <f>IFERROR(IF(BTT[[#This Row],[SAP-Modul
(Pflichtauswahl)]]&lt;&gt;VLOOKUP(BTT[[#This Row],[Verwendete Transaktion (Pflichtauswahl)]],Transaktionen[[Transaktionen]:[Modul]],3,FALSE),"Modul anders","okay"),"")</f>
        <v>okay</v>
      </c>
      <c r="AP147" s="10" t="str">
        <f>IFERROR(IF(COUNTIFS(BTT[Verwendete Transaktion (Pflichtauswahl)],BTT[[#This Row],[Verwendete Transaktion (Pflichtauswahl)]],BTT[SAP-Modul
(Pflichtauswahl)],"&lt;&gt;"&amp;BTT[[#This Row],[SAP-Modul
(Pflichtauswahl)]])&gt;0,"Modul anders","okay"),"")</f>
        <v>okay</v>
      </c>
      <c r="AQ147" s="10" t="str">
        <f>IFERROR(IF(COUNTIFS(BTT[Verwendete Transaktion (Pflichtauswahl)],BTT[[#This Row],[Verwendete Transaktion (Pflichtauswahl)]],BTT[Verantwortliches TP
(automatisch)],"&lt;&gt;"&amp;BTT[[#This Row],[Verantwortliches TP
(automatisch)]])&gt;0,"Transaktion mehrfach","okay"),"")</f>
        <v>okay</v>
      </c>
      <c r="AR147" s="10" t="str">
        <f>IFERROR(IF(COUNTIFS(BTT[Verwendete Transaktion (Pflichtauswahl)],BTT[[#This Row],[Verwendete Transaktion (Pflichtauswahl)]],BTT[Verantwortliches TP
(automatisch)],"&lt;&gt;"&amp;VLOOKUP(aktives_Teilprojekt,Teilprojekte[[Teilprojekte]:[Kürzel]],2,FALSE))&gt;0,"Transaktion mehrfach","okay"),"")</f>
        <v>okay</v>
      </c>
      <c r="AS147" s="10" t="s">
        <v>9771</v>
      </c>
      <c r="AT147" s="10"/>
    </row>
    <row r="148" spans="1:46" x14ac:dyDescent="0.25">
      <c r="A148" s="14" t="str">
        <f>IFERROR(IF(BTT[[#This Row],[Lfd Nr. 
(aus konsolidierter Datei)]]&lt;&gt;"",BTT[[#This Row],[Lfd Nr. 
(aus konsolidierter Datei)]],VLOOKUP(aktives_Teilprojekt,Teilprojekte[[Teilprojekte]:[Kürzel]],2,FALSE)&amp;ROW(BTT[[#This Row],[Lfd Nr.
(automatisch)]])-2),"")</f>
        <v>BLQ133</v>
      </c>
      <c r="B148" s="15" t="s">
        <v>52</v>
      </c>
      <c r="C148" s="15"/>
      <c r="D148" t="s">
        <v>9634</v>
      </c>
      <c r="E148" s="10" t="str">
        <f>IFERROR(IF(NOT(BTT[[#This Row],[Manuelle Änderung des Verantwortliches TP
(Auswahl - bei Bedarf)]]=""),BTT[[#This Row],[Manuelle Änderung des Verantwortliches TP
(Auswahl - bei Bedarf)]],VLOOKUP(BTT[[#This Row],[Hauptprozess
(Pflichtauswahl)]],Hauptprozesse[],3,FALSE)),"")</f>
        <v>BLQ</v>
      </c>
      <c r="H148" s="10" t="s">
        <v>6092</v>
      </c>
      <c r="I148" t="s">
        <v>3322</v>
      </c>
      <c r="J148" s="10" t="str">
        <f>IFERROR(VLOOKUP(BTT[[#This Row],[Verwendete Transaktion (Pflichtauswahl)]],Transaktionen[[Transaktionen]:[Langtext]],2,FALSE),"")</f>
        <v>Material &amp; ändern</v>
      </c>
      <c r="O148" t="s">
        <v>6052</v>
      </c>
      <c r="T148" t="s">
        <v>6060</v>
      </c>
      <c r="V148" s="10" t="str">
        <f>IFERROR(VLOOKUP(BTT[[#This Row],[Verwendetes Formular
(Auswahl falls relevant)]],Formulare[[Formularbezeichnung]:[Formularname (technisch)]],2,FALSE),"")</f>
        <v/>
      </c>
      <c r="X148" t="s">
        <v>6052</v>
      </c>
      <c r="Y148" s="4"/>
      <c r="AB148" t="s">
        <v>6052</v>
      </c>
      <c r="AD148" t="s">
        <v>6063</v>
      </c>
      <c r="AF148" t="s">
        <v>6064</v>
      </c>
      <c r="AI148" t="s">
        <v>6052</v>
      </c>
      <c r="AJ148" t="s">
        <v>6052</v>
      </c>
      <c r="AK148" s="10" t="str">
        <f>IF(BTT[[#This Row],[Subprozess
(optionale Auswahl)]]="","okay",IF(VLOOKUP(BTT[[#This Row],[Subprozess
(optionale Auswahl)]],BPML[[Subprozess]:[Zugeordneter Hauptprozess]],3,FALSE)=BTT[[#This Row],[Hauptprozess
(Pflichtauswahl)]],"okay","falscher Subprozess"))</f>
        <v>okay</v>
      </c>
      <c r="AL148" t="str">
        <f>IF(aktives_Teilprojekt="Master","",IF(BTT[[#This Row],[Verantwortliches TP
(automatisch)]]=VLOOKUP(aktives_Teilprojekt,Teilprojekte[[Teilprojekte]:[Kürzel]],2,FALSE),"okay","Hauptprozess anderes TP"))</f>
        <v>okay</v>
      </c>
      <c r="AM1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8" s="10" t="str">
        <f>IFERROR(IF(BTT[[#This Row],[SAP-Modul
(Pflichtauswahl)]]&lt;&gt;VLOOKUP(BTT[[#This Row],[Verwendete Transaktion (Pflichtauswahl)]],Transaktionen[[Transaktionen]:[Modul]],3,FALSE),"Modul anders","okay"),"")</f>
        <v>okay</v>
      </c>
      <c r="AP148" s="10" t="str">
        <f>IFERROR(IF(COUNTIFS(BTT[Verwendete Transaktion (Pflichtauswahl)],BTT[[#This Row],[Verwendete Transaktion (Pflichtauswahl)]],BTT[SAP-Modul
(Pflichtauswahl)],"&lt;&gt;"&amp;BTT[[#This Row],[SAP-Modul
(Pflichtauswahl)]])&gt;0,"Modul anders","okay"),"")</f>
        <v>okay</v>
      </c>
      <c r="AQ148" s="10" t="str">
        <f>IFERROR(IF(COUNTIFS(BTT[Verwendete Transaktion (Pflichtauswahl)],BTT[[#This Row],[Verwendete Transaktion (Pflichtauswahl)]],BTT[Verantwortliches TP
(automatisch)],"&lt;&gt;"&amp;BTT[[#This Row],[Verantwortliches TP
(automatisch)]])&gt;0,"Transaktion mehrfach","okay"),"")</f>
        <v>okay</v>
      </c>
      <c r="AR148" s="10" t="str">
        <f>IFERROR(IF(COUNTIFS(BTT[Verwendete Transaktion (Pflichtauswahl)],BTT[[#This Row],[Verwendete Transaktion (Pflichtauswahl)]],BTT[Verantwortliches TP
(automatisch)],"&lt;&gt;"&amp;VLOOKUP(aktives_Teilprojekt,Teilprojekte[[Teilprojekte]:[Kürzel]],2,FALSE))&gt;0,"Transaktion mehrfach","okay"),"")</f>
        <v>okay</v>
      </c>
      <c r="AS148" s="10" t="s">
        <v>9772</v>
      </c>
      <c r="AT148" s="10"/>
    </row>
    <row r="149" spans="1:46" x14ac:dyDescent="0.25">
      <c r="A149" s="14" t="str">
        <f>IFERROR(IF(BTT[[#This Row],[Lfd Nr. 
(aus konsolidierter Datei)]]&lt;&gt;"",BTT[[#This Row],[Lfd Nr. 
(aus konsolidierter Datei)]],VLOOKUP(aktives_Teilprojekt,Teilprojekte[[Teilprojekte]:[Kürzel]],2,FALSE)&amp;ROW(BTT[[#This Row],[Lfd Nr.
(automatisch)]])-2),"")</f>
        <v>BLQ134</v>
      </c>
      <c r="B149" s="15" t="s">
        <v>52</v>
      </c>
      <c r="C149" s="15"/>
      <c r="D149" t="s">
        <v>9634</v>
      </c>
      <c r="E149" s="10" t="str">
        <f>IFERROR(IF(NOT(BTT[[#This Row],[Manuelle Änderung des Verantwortliches TP
(Auswahl - bei Bedarf)]]=""),BTT[[#This Row],[Manuelle Änderung des Verantwortliches TP
(Auswahl - bei Bedarf)]],VLOOKUP(BTT[[#This Row],[Hauptprozess
(Pflichtauswahl)]],Hauptprozesse[],3,FALSE)),"")</f>
        <v>BLQ</v>
      </c>
      <c r="H149" s="10" t="s">
        <v>6092</v>
      </c>
      <c r="I149" t="s">
        <v>3324</v>
      </c>
      <c r="J149" s="10" t="str">
        <f>IFERROR(VLOOKUP(BTT[[#This Row],[Verwendete Transaktion (Pflichtauswahl)]],Transaktionen[[Transaktionen]:[Langtext]],2,FALSE),"")</f>
        <v>Material &amp; anzeigen</v>
      </c>
      <c r="O149" t="s">
        <v>6052</v>
      </c>
      <c r="T149" t="s">
        <v>6060</v>
      </c>
      <c r="V149" s="10" t="str">
        <f>IFERROR(VLOOKUP(BTT[[#This Row],[Verwendetes Formular
(Auswahl falls relevant)]],Formulare[[Formularbezeichnung]:[Formularname (technisch)]],2,FALSE),"")</f>
        <v/>
      </c>
      <c r="X149" t="s">
        <v>6052</v>
      </c>
      <c r="Y149" s="4"/>
      <c r="AB149" t="s">
        <v>6052</v>
      </c>
      <c r="AD149" t="s">
        <v>6063</v>
      </c>
      <c r="AF149" t="s">
        <v>6064</v>
      </c>
      <c r="AI149" t="s">
        <v>6052</v>
      </c>
      <c r="AJ149" t="s">
        <v>6052</v>
      </c>
      <c r="AK149" s="10" t="str">
        <f>IF(BTT[[#This Row],[Subprozess
(optionale Auswahl)]]="","okay",IF(VLOOKUP(BTT[[#This Row],[Subprozess
(optionale Auswahl)]],BPML[[Subprozess]:[Zugeordneter Hauptprozess]],3,FALSE)=BTT[[#This Row],[Hauptprozess
(Pflichtauswahl)]],"okay","falscher Subprozess"))</f>
        <v>okay</v>
      </c>
      <c r="AL149" t="str">
        <f>IF(aktives_Teilprojekt="Master","",IF(BTT[[#This Row],[Verantwortliches TP
(automatisch)]]=VLOOKUP(aktives_Teilprojekt,Teilprojekte[[Teilprojekte]:[Kürzel]],2,FALSE),"okay","Hauptprozess anderes TP"))</f>
        <v>okay</v>
      </c>
      <c r="AM1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49" s="10" t="str">
        <f>IFERROR(IF(BTT[[#This Row],[SAP-Modul
(Pflichtauswahl)]]&lt;&gt;VLOOKUP(BTT[[#This Row],[Verwendete Transaktion (Pflichtauswahl)]],Transaktionen[[Transaktionen]:[Modul]],3,FALSE),"Modul anders","okay"),"")</f>
        <v>okay</v>
      </c>
      <c r="AP149" s="10" t="str">
        <f>IFERROR(IF(COUNTIFS(BTT[Verwendete Transaktion (Pflichtauswahl)],BTT[[#This Row],[Verwendete Transaktion (Pflichtauswahl)]],BTT[SAP-Modul
(Pflichtauswahl)],"&lt;&gt;"&amp;BTT[[#This Row],[SAP-Modul
(Pflichtauswahl)]])&gt;0,"Modul anders","okay"),"")</f>
        <v>okay</v>
      </c>
      <c r="AQ149" s="10" t="str">
        <f>IFERROR(IF(COUNTIFS(BTT[Verwendete Transaktion (Pflichtauswahl)],BTT[[#This Row],[Verwendete Transaktion (Pflichtauswahl)]],BTT[Verantwortliches TP
(automatisch)],"&lt;&gt;"&amp;BTT[[#This Row],[Verantwortliches TP
(automatisch)]])&gt;0,"Transaktion mehrfach","okay"),"")</f>
        <v>okay</v>
      </c>
      <c r="AR149" s="10" t="str">
        <f>IFERROR(IF(COUNTIFS(BTT[Verwendete Transaktion (Pflichtauswahl)],BTT[[#This Row],[Verwendete Transaktion (Pflichtauswahl)]],BTT[Verantwortliches TP
(automatisch)],"&lt;&gt;"&amp;VLOOKUP(aktives_Teilprojekt,Teilprojekte[[Teilprojekte]:[Kürzel]],2,FALSE))&gt;0,"Transaktion mehrfach","okay"),"")</f>
        <v>okay</v>
      </c>
      <c r="AS149" s="10" t="s">
        <v>9773</v>
      </c>
      <c r="AT149" s="10"/>
    </row>
    <row r="150" spans="1:46" x14ac:dyDescent="0.25">
      <c r="A150" s="14" t="str">
        <f>IFERROR(IF(BTT[[#This Row],[Lfd Nr. 
(aus konsolidierter Datei)]]&lt;&gt;"",BTT[[#This Row],[Lfd Nr. 
(aus konsolidierter Datei)]],VLOOKUP(aktives_Teilprojekt,Teilprojekte[[Teilprojekte]:[Kürzel]],2,FALSE)&amp;ROW(BTT[[#This Row],[Lfd Nr.
(automatisch)]])-2),"")</f>
        <v>BLQ135</v>
      </c>
      <c r="B150" s="15" t="s">
        <v>52</v>
      </c>
      <c r="C150" s="15"/>
      <c r="D150" t="s">
        <v>9634</v>
      </c>
      <c r="E150" s="10" t="str">
        <f>IFERROR(IF(NOT(BTT[[#This Row],[Manuelle Änderung des Verantwortliches TP
(Auswahl - bei Bedarf)]]=""),BTT[[#This Row],[Manuelle Änderung des Verantwortliches TP
(Auswahl - bei Bedarf)]],VLOOKUP(BTT[[#This Row],[Hauptprozess
(Pflichtauswahl)]],Hauptprozesse[],3,FALSE)),"")</f>
        <v>BLQ</v>
      </c>
      <c r="H150" s="10" t="s">
        <v>6092</v>
      </c>
      <c r="I150" t="s">
        <v>3325</v>
      </c>
      <c r="J150" s="10" t="str">
        <f>IFERROR(VLOOKUP(BTT[[#This Row],[Verwendete Transaktion (Pflichtauswahl)]],Transaktionen[[Transaktionen]:[Langtext]],2,FALSE),"")</f>
        <v>Änderungsbelege Material anzeigen</v>
      </c>
      <c r="O150" t="s">
        <v>6052</v>
      </c>
      <c r="T150" t="s">
        <v>6060</v>
      </c>
      <c r="V150" s="10" t="str">
        <f>IFERROR(VLOOKUP(BTT[[#This Row],[Verwendetes Formular
(Auswahl falls relevant)]],Formulare[[Formularbezeichnung]:[Formularname (technisch)]],2,FALSE),"")</f>
        <v/>
      </c>
      <c r="X150" t="s">
        <v>6052</v>
      </c>
      <c r="Y150" s="4"/>
      <c r="AB150" t="s">
        <v>6052</v>
      </c>
      <c r="AD150" t="s">
        <v>6063</v>
      </c>
      <c r="AF150" t="s">
        <v>6064</v>
      </c>
      <c r="AI150" t="s">
        <v>6052</v>
      </c>
      <c r="AJ150" t="s">
        <v>6052</v>
      </c>
      <c r="AK150" s="10" t="str">
        <f>IF(BTT[[#This Row],[Subprozess
(optionale Auswahl)]]="","okay",IF(VLOOKUP(BTT[[#This Row],[Subprozess
(optionale Auswahl)]],BPML[[Subprozess]:[Zugeordneter Hauptprozess]],3,FALSE)=BTT[[#This Row],[Hauptprozess
(Pflichtauswahl)]],"okay","falscher Subprozess"))</f>
        <v>okay</v>
      </c>
      <c r="AL150" t="str">
        <f>IF(aktives_Teilprojekt="Master","",IF(BTT[[#This Row],[Verantwortliches TP
(automatisch)]]=VLOOKUP(aktives_Teilprojekt,Teilprojekte[[Teilprojekte]:[Kürzel]],2,FALSE),"okay","Hauptprozess anderes TP"))</f>
        <v>okay</v>
      </c>
      <c r="AM1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0" s="10" t="str">
        <f>IFERROR(IF(BTT[[#This Row],[SAP-Modul
(Pflichtauswahl)]]&lt;&gt;VLOOKUP(BTT[[#This Row],[Verwendete Transaktion (Pflichtauswahl)]],Transaktionen[[Transaktionen]:[Modul]],3,FALSE),"Modul anders","okay"),"")</f>
        <v>okay</v>
      </c>
      <c r="AP150" s="10" t="str">
        <f>IFERROR(IF(COUNTIFS(BTT[Verwendete Transaktion (Pflichtauswahl)],BTT[[#This Row],[Verwendete Transaktion (Pflichtauswahl)]],BTT[SAP-Modul
(Pflichtauswahl)],"&lt;&gt;"&amp;BTT[[#This Row],[SAP-Modul
(Pflichtauswahl)]])&gt;0,"Modul anders","okay"),"")</f>
        <v>okay</v>
      </c>
      <c r="AQ150" s="10" t="str">
        <f>IFERROR(IF(COUNTIFS(BTT[Verwendete Transaktion (Pflichtauswahl)],BTT[[#This Row],[Verwendete Transaktion (Pflichtauswahl)]],BTT[Verantwortliches TP
(automatisch)],"&lt;&gt;"&amp;BTT[[#This Row],[Verantwortliches TP
(automatisch)]])&gt;0,"Transaktion mehrfach","okay"),"")</f>
        <v>okay</v>
      </c>
      <c r="AR150" s="10" t="str">
        <f>IFERROR(IF(COUNTIFS(BTT[Verwendete Transaktion (Pflichtauswahl)],BTT[[#This Row],[Verwendete Transaktion (Pflichtauswahl)]],BTT[Verantwortliches TP
(automatisch)],"&lt;&gt;"&amp;VLOOKUP(aktives_Teilprojekt,Teilprojekte[[Teilprojekte]:[Kürzel]],2,FALSE))&gt;0,"Transaktion mehrfach","okay"),"")</f>
        <v>okay</v>
      </c>
      <c r="AS150" s="10" t="s">
        <v>9774</v>
      </c>
      <c r="AT150" s="10"/>
    </row>
    <row r="151" spans="1:46" x14ac:dyDescent="0.25">
      <c r="A151" s="14" t="str">
        <f>IFERROR(IF(BTT[[#This Row],[Lfd Nr. 
(aus konsolidierter Datei)]]&lt;&gt;"",BTT[[#This Row],[Lfd Nr. 
(aus konsolidierter Datei)]],VLOOKUP(aktives_Teilprojekt,Teilprojekte[[Teilprojekte]:[Kürzel]],2,FALSE)&amp;ROW(BTT[[#This Row],[Lfd Nr.
(automatisch)]])-2),"")</f>
        <v>BLQ136</v>
      </c>
      <c r="B151" s="15" t="s">
        <v>52</v>
      </c>
      <c r="C151" s="15"/>
      <c r="D151" t="s">
        <v>9634</v>
      </c>
      <c r="E151" s="10" t="str">
        <f>IFERROR(IF(NOT(BTT[[#This Row],[Manuelle Änderung des Verantwortliches TP
(Auswahl - bei Bedarf)]]=""),BTT[[#This Row],[Manuelle Änderung des Verantwortliches TP
(Auswahl - bei Bedarf)]],VLOOKUP(BTT[[#This Row],[Hauptprozess
(Pflichtauswahl)]],Hauptprozesse[],3,FALSE)),"")</f>
        <v>BLQ</v>
      </c>
      <c r="H151" s="10" t="s">
        <v>6092</v>
      </c>
      <c r="I151" t="s">
        <v>3327</v>
      </c>
      <c r="J151" s="10" t="str">
        <f>IFERROR(VLOOKUP(BTT[[#This Row],[Verwendete Transaktion (Pflichtauswahl)]],Transaktionen[[Transaktionen]:[Langtext]],2,FALSE),"")</f>
        <v>Material zum Löschen vormerken</v>
      </c>
      <c r="O151" t="s">
        <v>6052</v>
      </c>
      <c r="T151" t="s">
        <v>6060</v>
      </c>
      <c r="V151" s="10" t="str">
        <f>IFERROR(VLOOKUP(BTT[[#This Row],[Verwendetes Formular
(Auswahl falls relevant)]],Formulare[[Formularbezeichnung]:[Formularname (technisch)]],2,FALSE),"")</f>
        <v/>
      </c>
      <c r="X151" t="s">
        <v>6052</v>
      </c>
      <c r="Y151" s="4"/>
      <c r="AB151" t="s">
        <v>6052</v>
      </c>
      <c r="AD151" t="s">
        <v>6063</v>
      </c>
      <c r="AF151" t="s">
        <v>6064</v>
      </c>
      <c r="AI151" t="s">
        <v>6052</v>
      </c>
      <c r="AJ151" t="s">
        <v>6052</v>
      </c>
      <c r="AK151" s="10" t="str">
        <f>IF(BTT[[#This Row],[Subprozess
(optionale Auswahl)]]="","okay",IF(VLOOKUP(BTT[[#This Row],[Subprozess
(optionale Auswahl)]],BPML[[Subprozess]:[Zugeordneter Hauptprozess]],3,FALSE)=BTT[[#This Row],[Hauptprozess
(Pflichtauswahl)]],"okay","falscher Subprozess"))</f>
        <v>okay</v>
      </c>
      <c r="AL151" t="str">
        <f>IF(aktives_Teilprojekt="Master","",IF(BTT[[#This Row],[Verantwortliches TP
(automatisch)]]=VLOOKUP(aktives_Teilprojekt,Teilprojekte[[Teilprojekte]:[Kürzel]],2,FALSE),"okay","Hauptprozess anderes TP"))</f>
        <v>okay</v>
      </c>
      <c r="AM1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1" s="10" t="str">
        <f>IFERROR(IF(BTT[[#This Row],[SAP-Modul
(Pflichtauswahl)]]&lt;&gt;VLOOKUP(BTT[[#This Row],[Verwendete Transaktion (Pflichtauswahl)]],Transaktionen[[Transaktionen]:[Modul]],3,FALSE),"Modul anders","okay"),"")</f>
        <v>okay</v>
      </c>
      <c r="AP151" s="10" t="str">
        <f>IFERROR(IF(COUNTIFS(BTT[Verwendete Transaktion (Pflichtauswahl)],BTT[[#This Row],[Verwendete Transaktion (Pflichtauswahl)]],BTT[SAP-Modul
(Pflichtauswahl)],"&lt;&gt;"&amp;BTT[[#This Row],[SAP-Modul
(Pflichtauswahl)]])&gt;0,"Modul anders","okay"),"")</f>
        <v>okay</v>
      </c>
      <c r="AQ151" s="10" t="str">
        <f>IFERROR(IF(COUNTIFS(BTT[Verwendete Transaktion (Pflichtauswahl)],BTT[[#This Row],[Verwendete Transaktion (Pflichtauswahl)]],BTT[Verantwortliches TP
(automatisch)],"&lt;&gt;"&amp;BTT[[#This Row],[Verantwortliches TP
(automatisch)]])&gt;0,"Transaktion mehrfach","okay"),"")</f>
        <v>okay</v>
      </c>
      <c r="AR151" s="10" t="str">
        <f>IFERROR(IF(COUNTIFS(BTT[Verwendete Transaktion (Pflichtauswahl)],BTT[[#This Row],[Verwendete Transaktion (Pflichtauswahl)]],BTT[Verantwortliches TP
(automatisch)],"&lt;&gt;"&amp;VLOOKUP(aktives_Teilprojekt,Teilprojekte[[Teilprojekte]:[Kürzel]],2,FALSE))&gt;0,"Transaktion mehrfach","okay"),"")</f>
        <v>okay</v>
      </c>
      <c r="AS151" s="10" t="s">
        <v>9775</v>
      </c>
      <c r="AT151" s="10"/>
    </row>
    <row r="152" spans="1:46" x14ac:dyDescent="0.25">
      <c r="A152" s="14" t="str">
        <f>IFERROR(IF(BTT[[#This Row],[Lfd Nr. 
(aus konsolidierter Datei)]]&lt;&gt;"",BTT[[#This Row],[Lfd Nr. 
(aus konsolidierter Datei)]],VLOOKUP(aktives_Teilprojekt,Teilprojekte[[Teilprojekte]:[Kürzel]],2,FALSE)&amp;ROW(BTT[[#This Row],[Lfd Nr.
(automatisch)]])-2),"")</f>
        <v>BLQ137</v>
      </c>
      <c r="B152" s="15" t="s">
        <v>52</v>
      </c>
      <c r="C152" s="15"/>
      <c r="D152" t="s">
        <v>9634</v>
      </c>
      <c r="E152" s="10" t="str">
        <f>IFERROR(IF(NOT(BTT[[#This Row],[Manuelle Änderung des Verantwortliches TP
(Auswahl - bei Bedarf)]]=""),BTT[[#This Row],[Manuelle Änderung des Verantwortliches TP
(Auswahl - bei Bedarf)]],VLOOKUP(BTT[[#This Row],[Hauptprozess
(Pflichtauswahl)]],Hauptprozesse[],3,FALSE)),"")</f>
        <v>BLQ</v>
      </c>
      <c r="H152" s="10" t="s">
        <v>6092</v>
      </c>
      <c r="I152" t="s">
        <v>3329</v>
      </c>
      <c r="J152" s="10" t="str">
        <f>IFERROR(VLOOKUP(BTT[[#This Row],[Verwendete Transaktion (Pflichtauswahl)]],Transaktionen[[Transaktionen]:[Langtext]],2,FALSE),"")</f>
        <v>Anzeigen der geplanten Änderungen</v>
      </c>
      <c r="O152" t="s">
        <v>6052</v>
      </c>
      <c r="T152" t="s">
        <v>6060</v>
      </c>
      <c r="V152" s="10" t="str">
        <f>IFERROR(VLOOKUP(BTT[[#This Row],[Verwendetes Formular
(Auswahl falls relevant)]],Formulare[[Formularbezeichnung]:[Formularname (technisch)]],2,FALSE),"")</f>
        <v/>
      </c>
      <c r="X152" t="s">
        <v>6052</v>
      </c>
      <c r="Y152" s="4"/>
      <c r="AB152" t="s">
        <v>6052</v>
      </c>
      <c r="AD152" t="s">
        <v>6063</v>
      </c>
      <c r="AF152" t="s">
        <v>6064</v>
      </c>
      <c r="AI152" t="s">
        <v>6052</v>
      </c>
      <c r="AJ152" t="s">
        <v>6052</v>
      </c>
      <c r="AK152" s="10" t="str">
        <f>IF(BTT[[#This Row],[Subprozess
(optionale Auswahl)]]="","okay",IF(VLOOKUP(BTT[[#This Row],[Subprozess
(optionale Auswahl)]],BPML[[Subprozess]:[Zugeordneter Hauptprozess]],3,FALSE)=BTT[[#This Row],[Hauptprozess
(Pflichtauswahl)]],"okay","falscher Subprozess"))</f>
        <v>okay</v>
      </c>
      <c r="AL152" t="str">
        <f>IF(aktives_Teilprojekt="Master","",IF(BTT[[#This Row],[Verantwortliches TP
(automatisch)]]=VLOOKUP(aktives_Teilprojekt,Teilprojekte[[Teilprojekte]:[Kürzel]],2,FALSE),"okay","Hauptprozess anderes TP"))</f>
        <v>okay</v>
      </c>
      <c r="AM1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2" s="10" t="str">
        <f>IFERROR(IF(BTT[[#This Row],[SAP-Modul
(Pflichtauswahl)]]&lt;&gt;VLOOKUP(BTT[[#This Row],[Verwendete Transaktion (Pflichtauswahl)]],Transaktionen[[Transaktionen]:[Modul]],3,FALSE),"Modul anders","okay"),"")</f>
        <v>okay</v>
      </c>
      <c r="AP152" s="10" t="str">
        <f>IFERROR(IF(COUNTIFS(BTT[Verwendete Transaktion (Pflichtauswahl)],BTT[[#This Row],[Verwendete Transaktion (Pflichtauswahl)]],BTT[SAP-Modul
(Pflichtauswahl)],"&lt;&gt;"&amp;BTT[[#This Row],[SAP-Modul
(Pflichtauswahl)]])&gt;0,"Modul anders","okay"),"")</f>
        <v>okay</v>
      </c>
      <c r="AQ152" s="10" t="str">
        <f>IFERROR(IF(COUNTIFS(BTT[Verwendete Transaktion (Pflichtauswahl)],BTT[[#This Row],[Verwendete Transaktion (Pflichtauswahl)]],BTT[Verantwortliches TP
(automatisch)],"&lt;&gt;"&amp;BTT[[#This Row],[Verantwortliches TP
(automatisch)]])&gt;0,"Transaktion mehrfach","okay"),"")</f>
        <v>okay</v>
      </c>
      <c r="AR152" s="10" t="str">
        <f>IFERROR(IF(COUNTIFS(BTT[Verwendete Transaktion (Pflichtauswahl)],BTT[[#This Row],[Verwendete Transaktion (Pflichtauswahl)]],BTT[Verantwortliches TP
(automatisch)],"&lt;&gt;"&amp;VLOOKUP(aktives_Teilprojekt,Teilprojekte[[Teilprojekte]:[Kürzel]],2,FALSE))&gt;0,"Transaktion mehrfach","okay"),"")</f>
        <v>okay</v>
      </c>
      <c r="AS152" s="10" t="s">
        <v>9776</v>
      </c>
      <c r="AT152" s="10"/>
    </row>
    <row r="153" spans="1:46" x14ac:dyDescent="0.25">
      <c r="A153" s="14" t="str">
        <f>IFERROR(IF(BTT[[#This Row],[Lfd Nr. 
(aus konsolidierter Datei)]]&lt;&gt;"",BTT[[#This Row],[Lfd Nr. 
(aus konsolidierter Datei)]],VLOOKUP(aktives_Teilprojekt,Teilprojekte[[Teilprojekte]:[Kürzel]],2,FALSE)&amp;ROW(BTT[[#This Row],[Lfd Nr.
(automatisch)]])-2),"")</f>
        <v>BLQ138</v>
      </c>
      <c r="B153" s="15" t="s">
        <v>52</v>
      </c>
      <c r="C153" s="15"/>
      <c r="D153" t="s">
        <v>9634</v>
      </c>
      <c r="E153" s="10" t="str">
        <f>IFERROR(IF(NOT(BTT[[#This Row],[Manuelle Änderung des Verantwortliches TP
(Auswahl - bei Bedarf)]]=""),BTT[[#This Row],[Manuelle Änderung des Verantwortliches TP
(Auswahl - bei Bedarf)]],VLOOKUP(BTT[[#This Row],[Hauptprozess
(Pflichtauswahl)]],Hauptprozesse[],3,FALSE)),"")</f>
        <v>BLQ</v>
      </c>
      <c r="H153" s="10" t="s">
        <v>6092</v>
      </c>
      <c r="I153" t="s">
        <v>3331</v>
      </c>
      <c r="J153" s="10" t="str">
        <f>IFERROR(VLOOKUP(BTT[[#This Row],[Verwendete Transaktion (Pflichtauswahl)]],Transaktionen[[Transaktionen]:[Langtext]],2,FALSE),"")</f>
        <v>Material &amp; zum Stichtag anzeigen</v>
      </c>
      <c r="O153" t="s">
        <v>6052</v>
      </c>
      <c r="T153" t="s">
        <v>6060</v>
      </c>
      <c r="V153" s="10" t="str">
        <f>IFERROR(VLOOKUP(BTT[[#This Row],[Verwendetes Formular
(Auswahl falls relevant)]],Formulare[[Formularbezeichnung]:[Formularname (technisch)]],2,FALSE),"")</f>
        <v/>
      </c>
      <c r="X153" t="s">
        <v>6052</v>
      </c>
      <c r="Y153" s="4"/>
      <c r="AB153" t="s">
        <v>6052</v>
      </c>
      <c r="AD153" t="s">
        <v>6063</v>
      </c>
      <c r="AF153" t="s">
        <v>6064</v>
      </c>
      <c r="AI153" t="s">
        <v>6052</v>
      </c>
      <c r="AJ153" t="s">
        <v>6052</v>
      </c>
      <c r="AK153" s="10" t="str">
        <f>IF(BTT[[#This Row],[Subprozess
(optionale Auswahl)]]="","okay",IF(VLOOKUP(BTT[[#This Row],[Subprozess
(optionale Auswahl)]],BPML[[Subprozess]:[Zugeordneter Hauptprozess]],3,FALSE)=BTT[[#This Row],[Hauptprozess
(Pflichtauswahl)]],"okay","falscher Subprozess"))</f>
        <v>okay</v>
      </c>
      <c r="AL153" t="str">
        <f>IF(aktives_Teilprojekt="Master","",IF(BTT[[#This Row],[Verantwortliches TP
(automatisch)]]=VLOOKUP(aktives_Teilprojekt,Teilprojekte[[Teilprojekte]:[Kürzel]],2,FALSE),"okay","Hauptprozess anderes TP"))</f>
        <v>okay</v>
      </c>
      <c r="AM1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3" s="10" t="str">
        <f>IFERROR(IF(BTT[[#This Row],[SAP-Modul
(Pflichtauswahl)]]&lt;&gt;VLOOKUP(BTT[[#This Row],[Verwendete Transaktion (Pflichtauswahl)]],Transaktionen[[Transaktionen]:[Modul]],3,FALSE),"Modul anders","okay"),"")</f>
        <v>okay</v>
      </c>
      <c r="AP153" s="10" t="str">
        <f>IFERROR(IF(COUNTIFS(BTT[Verwendete Transaktion (Pflichtauswahl)],BTT[[#This Row],[Verwendete Transaktion (Pflichtauswahl)]],BTT[SAP-Modul
(Pflichtauswahl)],"&lt;&gt;"&amp;BTT[[#This Row],[SAP-Modul
(Pflichtauswahl)]])&gt;0,"Modul anders","okay"),"")</f>
        <v>okay</v>
      </c>
      <c r="AQ153" s="10" t="str">
        <f>IFERROR(IF(COUNTIFS(BTT[Verwendete Transaktion (Pflichtauswahl)],BTT[[#This Row],[Verwendete Transaktion (Pflichtauswahl)]],BTT[Verantwortliches TP
(automatisch)],"&lt;&gt;"&amp;BTT[[#This Row],[Verantwortliches TP
(automatisch)]])&gt;0,"Transaktion mehrfach","okay"),"")</f>
        <v>okay</v>
      </c>
      <c r="AR153" s="10" t="str">
        <f>IFERROR(IF(COUNTIFS(BTT[Verwendete Transaktion (Pflichtauswahl)],BTT[[#This Row],[Verwendete Transaktion (Pflichtauswahl)]],BTT[Verantwortliches TP
(automatisch)],"&lt;&gt;"&amp;VLOOKUP(aktives_Teilprojekt,Teilprojekte[[Teilprojekte]:[Kürzel]],2,FALSE))&gt;0,"Transaktion mehrfach","okay"),"")</f>
        <v>okay</v>
      </c>
      <c r="AS153" s="10" t="s">
        <v>9777</v>
      </c>
      <c r="AT153" s="10"/>
    </row>
    <row r="154" spans="1:46" x14ac:dyDescent="0.25">
      <c r="A154" s="14" t="str">
        <f>IFERROR(IF(BTT[[#This Row],[Lfd Nr. 
(aus konsolidierter Datei)]]&lt;&gt;"",BTT[[#This Row],[Lfd Nr. 
(aus konsolidierter Datei)]],VLOOKUP(aktives_Teilprojekt,Teilprojekte[[Teilprojekte]:[Kürzel]],2,FALSE)&amp;ROW(BTT[[#This Row],[Lfd Nr.
(automatisch)]])-2),"")</f>
        <v>BLQ139</v>
      </c>
      <c r="B154" s="15" t="s">
        <v>52</v>
      </c>
      <c r="C154" s="15"/>
      <c r="D154" t="s">
        <v>9634</v>
      </c>
      <c r="E154" s="10" t="str">
        <f>IFERROR(IF(NOT(BTT[[#This Row],[Manuelle Änderung des Verantwortliches TP
(Auswahl - bei Bedarf)]]=""),BTT[[#This Row],[Manuelle Änderung des Verantwortliches TP
(Auswahl - bei Bedarf)]],VLOOKUP(BTT[[#This Row],[Hauptprozess
(Pflichtauswahl)]],Hauptprozesse[],3,FALSE)),"")</f>
        <v>BLQ</v>
      </c>
      <c r="H154" s="10" t="s">
        <v>6092</v>
      </c>
      <c r="I154" t="s">
        <v>3333</v>
      </c>
      <c r="J154" s="10" t="str">
        <f>IFERROR(VLOOKUP(BTT[[#This Row],[Verwendete Transaktion (Pflichtauswahl)]],Transaktionen[[Transaktionen]:[Langtext]],2,FALSE),"")</f>
        <v>Liste erweiterbarer Materialien</v>
      </c>
      <c r="O154" t="s">
        <v>6052</v>
      </c>
      <c r="T154" t="s">
        <v>6060</v>
      </c>
      <c r="V154" s="10" t="str">
        <f>IFERROR(VLOOKUP(BTT[[#This Row],[Verwendetes Formular
(Auswahl falls relevant)]],Formulare[[Formularbezeichnung]:[Formularname (technisch)]],2,FALSE),"")</f>
        <v/>
      </c>
      <c r="X154" t="s">
        <v>6052</v>
      </c>
      <c r="Y154" s="4"/>
      <c r="AB154" t="s">
        <v>6052</v>
      </c>
      <c r="AD154" t="s">
        <v>6063</v>
      </c>
      <c r="AF154" t="s">
        <v>6064</v>
      </c>
      <c r="AI154" t="s">
        <v>6052</v>
      </c>
      <c r="AJ154" t="s">
        <v>6052</v>
      </c>
      <c r="AK154" s="10" t="str">
        <f>IF(BTT[[#This Row],[Subprozess
(optionale Auswahl)]]="","okay",IF(VLOOKUP(BTT[[#This Row],[Subprozess
(optionale Auswahl)]],BPML[[Subprozess]:[Zugeordneter Hauptprozess]],3,FALSE)=BTT[[#This Row],[Hauptprozess
(Pflichtauswahl)]],"okay","falscher Subprozess"))</f>
        <v>okay</v>
      </c>
      <c r="AL154" t="str">
        <f>IF(aktives_Teilprojekt="Master","",IF(BTT[[#This Row],[Verantwortliches TP
(automatisch)]]=VLOOKUP(aktives_Teilprojekt,Teilprojekte[[Teilprojekte]:[Kürzel]],2,FALSE),"okay","Hauptprozess anderes TP"))</f>
        <v>okay</v>
      </c>
      <c r="AM1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4" s="10" t="str">
        <f>IFERROR(IF(BTT[[#This Row],[SAP-Modul
(Pflichtauswahl)]]&lt;&gt;VLOOKUP(BTT[[#This Row],[Verwendete Transaktion (Pflichtauswahl)]],Transaktionen[[Transaktionen]:[Modul]],3,FALSE),"Modul anders","okay"),"")</f>
        <v>okay</v>
      </c>
      <c r="AP154" s="10" t="str">
        <f>IFERROR(IF(COUNTIFS(BTT[Verwendete Transaktion (Pflichtauswahl)],BTT[[#This Row],[Verwendete Transaktion (Pflichtauswahl)]],BTT[SAP-Modul
(Pflichtauswahl)],"&lt;&gt;"&amp;BTT[[#This Row],[SAP-Modul
(Pflichtauswahl)]])&gt;0,"Modul anders","okay"),"")</f>
        <v>okay</v>
      </c>
      <c r="AQ154" s="10" t="str">
        <f>IFERROR(IF(COUNTIFS(BTT[Verwendete Transaktion (Pflichtauswahl)],BTT[[#This Row],[Verwendete Transaktion (Pflichtauswahl)]],BTT[Verantwortliches TP
(automatisch)],"&lt;&gt;"&amp;BTT[[#This Row],[Verantwortliches TP
(automatisch)]])&gt;0,"Transaktion mehrfach","okay"),"")</f>
        <v>okay</v>
      </c>
      <c r="AR154" s="10" t="str">
        <f>IFERROR(IF(COUNTIFS(BTT[Verwendete Transaktion (Pflichtauswahl)],BTT[[#This Row],[Verwendete Transaktion (Pflichtauswahl)]],BTT[Verantwortliches TP
(automatisch)],"&lt;&gt;"&amp;VLOOKUP(aktives_Teilprojekt,Teilprojekte[[Teilprojekte]:[Kürzel]],2,FALSE))&gt;0,"Transaktion mehrfach","okay"),"")</f>
        <v>okay</v>
      </c>
      <c r="AS154" s="10" t="s">
        <v>9778</v>
      </c>
      <c r="AT154" s="10"/>
    </row>
    <row r="155" spans="1:46" x14ac:dyDescent="0.25">
      <c r="A155" s="14" t="str">
        <f>IFERROR(IF(BTT[[#This Row],[Lfd Nr. 
(aus konsolidierter Datei)]]&lt;&gt;"",BTT[[#This Row],[Lfd Nr. 
(aus konsolidierter Datei)]],VLOOKUP(aktives_Teilprojekt,Teilprojekte[[Teilprojekte]:[Kürzel]],2,FALSE)&amp;ROW(BTT[[#This Row],[Lfd Nr.
(automatisch)]])-2),"")</f>
        <v>BLQ140</v>
      </c>
      <c r="B155" s="15" t="s">
        <v>52</v>
      </c>
      <c r="C155" s="15"/>
      <c r="D155" t="s">
        <v>9634</v>
      </c>
      <c r="E155" s="10" t="str">
        <f>IFERROR(IF(NOT(BTT[[#This Row],[Manuelle Änderung des Verantwortliches TP
(Auswahl - bei Bedarf)]]=""),BTT[[#This Row],[Manuelle Änderung des Verantwortliches TP
(Auswahl - bei Bedarf)]],VLOOKUP(BTT[[#This Row],[Hauptprozess
(Pflichtauswahl)]],Hauptprozesse[],3,FALSE)),"")</f>
        <v>BLQ</v>
      </c>
      <c r="H155" s="10" t="s">
        <v>6092</v>
      </c>
      <c r="I155" t="s">
        <v>3335</v>
      </c>
      <c r="J155" s="10" t="str">
        <f>IFERROR(VLOOKUP(BTT[[#This Row],[Verwendete Transaktion (Pflichtauswahl)]],Transaktionen[[Transaktionen]:[Langtext]],2,FALSE),"")</f>
        <v>Materialverzeichnis</v>
      </c>
      <c r="O155" t="s">
        <v>6052</v>
      </c>
      <c r="T155" t="s">
        <v>6060</v>
      </c>
      <c r="V155" s="10" t="str">
        <f>IFERROR(VLOOKUP(BTT[[#This Row],[Verwendetes Formular
(Auswahl falls relevant)]],Formulare[[Formularbezeichnung]:[Formularname (technisch)]],2,FALSE),"")</f>
        <v/>
      </c>
      <c r="X155" t="s">
        <v>6052</v>
      </c>
      <c r="Y155" s="4"/>
      <c r="AB155" t="s">
        <v>6052</v>
      </c>
      <c r="AD155" t="s">
        <v>6063</v>
      </c>
      <c r="AF155" t="s">
        <v>6064</v>
      </c>
      <c r="AI155" t="s">
        <v>6052</v>
      </c>
      <c r="AJ155" t="s">
        <v>6052</v>
      </c>
      <c r="AK155" s="10" t="str">
        <f>IF(BTT[[#This Row],[Subprozess
(optionale Auswahl)]]="","okay",IF(VLOOKUP(BTT[[#This Row],[Subprozess
(optionale Auswahl)]],BPML[[Subprozess]:[Zugeordneter Hauptprozess]],3,FALSE)=BTT[[#This Row],[Hauptprozess
(Pflichtauswahl)]],"okay","falscher Subprozess"))</f>
        <v>okay</v>
      </c>
      <c r="AL155" t="str">
        <f>IF(aktives_Teilprojekt="Master","",IF(BTT[[#This Row],[Verantwortliches TP
(automatisch)]]=VLOOKUP(aktives_Teilprojekt,Teilprojekte[[Teilprojekte]:[Kürzel]],2,FALSE),"okay","Hauptprozess anderes TP"))</f>
        <v>okay</v>
      </c>
      <c r="AM1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5" s="10" t="str">
        <f>IFERROR(IF(BTT[[#This Row],[SAP-Modul
(Pflichtauswahl)]]&lt;&gt;VLOOKUP(BTT[[#This Row],[Verwendete Transaktion (Pflichtauswahl)]],Transaktionen[[Transaktionen]:[Modul]],3,FALSE),"Modul anders","okay"),"")</f>
        <v>okay</v>
      </c>
      <c r="AP155" s="10" t="str">
        <f>IFERROR(IF(COUNTIFS(BTT[Verwendete Transaktion (Pflichtauswahl)],BTT[[#This Row],[Verwendete Transaktion (Pflichtauswahl)]],BTT[SAP-Modul
(Pflichtauswahl)],"&lt;&gt;"&amp;BTT[[#This Row],[SAP-Modul
(Pflichtauswahl)]])&gt;0,"Modul anders","okay"),"")</f>
        <v>okay</v>
      </c>
      <c r="AQ155" s="10" t="str">
        <f>IFERROR(IF(COUNTIFS(BTT[Verwendete Transaktion (Pflichtauswahl)],BTT[[#This Row],[Verwendete Transaktion (Pflichtauswahl)]],BTT[Verantwortliches TP
(automatisch)],"&lt;&gt;"&amp;BTT[[#This Row],[Verantwortliches TP
(automatisch)]])&gt;0,"Transaktion mehrfach","okay"),"")</f>
        <v>okay</v>
      </c>
      <c r="AR155" s="10" t="str">
        <f>IFERROR(IF(COUNTIFS(BTT[Verwendete Transaktion (Pflichtauswahl)],BTT[[#This Row],[Verwendete Transaktion (Pflichtauswahl)]],BTT[Verantwortliches TP
(automatisch)],"&lt;&gt;"&amp;VLOOKUP(aktives_Teilprojekt,Teilprojekte[[Teilprojekte]:[Kürzel]],2,FALSE))&gt;0,"Transaktion mehrfach","okay"),"")</f>
        <v>okay</v>
      </c>
      <c r="AS155" s="10" t="s">
        <v>9779</v>
      </c>
      <c r="AT155" s="10"/>
    </row>
    <row r="156" spans="1:46" x14ac:dyDescent="0.25">
      <c r="A156" s="14" t="str">
        <f>IFERROR(IF(BTT[[#This Row],[Lfd Nr. 
(aus konsolidierter Datei)]]&lt;&gt;"",BTT[[#This Row],[Lfd Nr. 
(aus konsolidierter Datei)]],VLOOKUP(aktives_Teilprojekt,Teilprojekte[[Teilprojekte]:[Kürzel]],2,FALSE)&amp;ROW(BTT[[#This Row],[Lfd Nr.
(automatisch)]])-2),"")</f>
        <v>BLQ141</v>
      </c>
      <c r="B156" s="15" t="s">
        <v>52</v>
      </c>
      <c r="C156" s="15"/>
      <c r="E156" s="10" t="str">
        <f>IFERROR(IF(NOT(BTT[[#This Row],[Manuelle Änderung des Verantwortliches TP
(Auswahl - bei Bedarf)]]=""),BTT[[#This Row],[Manuelle Änderung des Verantwortliches TP
(Auswahl - bei Bedarf)]],VLOOKUP(BTT[[#This Row],[Hauptprozess
(Pflichtauswahl)]],Hauptprozesse[],3,FALSE)),"")</f>
        <v>BLQ</v>
      </c>
      <c r="H156" s="10" t="s">
        <v>6092</v>
      </c>
      <c r="I156" t="s">
        <v>3337</v>
      </c>
      <c r="J156" s="10" t="str">
        <f>IFERROR(VLOOKUP(BTT[[#This Row],[Verwendete Transaktion (Pflichtauswahl)]],Transaktionen[[Transaktionen]:[Langtext]],2,FALSE),"")</f>
        <v>Bestandsübersicht</v>
      </c>
      <c r="O156" t="s">
        <v>6052</v>
      </c>
      <c r="T156" t="s">
        <v>6060</v>
      </c>
      <c r="V156" s="10" t="str">
        <f>IFERROR(VLOOKUP(BTT[[#This Row],[Verwendetes Formular
(Auswahl falls relevant)]],Formulare[[Formularbezeichnung]:[Formularname (technisch)]],2,FALSE),"")</f>
        <v/>
      </c>
      <c r="X156" t="s">
        <v>6052</v>
      </c>
      <c r="Y156" s="4"/>
      <c r="AB156" t="s">
        <v>6052</v>
      </c>
      <c r="AD156" t="s">
        <v>6063</v>
      </c>
      <c r="AF156" t="s">
        <v>6064</v>
      </c>
      <c r="AI156" t="s">
        <v>6052</v>
      </c>
      <c r="AJ156" t="s">
        <v>6052</v>
      </c>
      <c r="AK156" s="10" t="str">
        <f>IF(BTT[[#This Row],[Subprozess
(optionale Auswahl)]]="","okay",IF(VLOOKUP(BTT[[#This Row],[Subprozess
(optionale Auswahl)]],BPML[[Subprozess]:[Zugeordneter Hauptprozess]],3,FALSE)=BTT[[#This Row],[Hauptprozess
(Pflichtauswahl)]],"okay","falscher Subprozess"))</f>
        <v>okay</v>
      </c>
      <c r="AL156" t="str">
        <f>IF(aktives_Teilprojekt="Master","",IF(BTT[[#This Row],[Verantwortliches TP
(automatisch)]]=VLOOKUP(aktives_Teilprojekt,Teilprojekte[[Teilprojekte]:[Kürzel]],2,FALSE),"okay","Hauptprozess anderes TP"))</f>
        <v>okay</v>
      </c>
      <c r="AM1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6" s="10" t="str">
        <f>IFERROR(IF(BTT[[#This Row],[SAP-Modul
(Pflichtauswahl)]]&lt;&gt;VLOOKUP(BTT[[#This Row],[Verwendete Transaktion (Pflichtauswahl)]],Transaktionen[[Transaktionen]:[Modul]],3,FALSE),"Modul anders","okay"),"")</f>
        <v>okay</v>
      </c>
      <c r="AP156" s="10" t="str">
        <f>IFERROR(IF(COUNTIFS(BTT[Verwendete Transaktion (Pflichtauswahl)],BTT[[#This Row],[Verwendete Transaktion (Pflichtauswahl)]],BTT[SAP-Modul
(Pflichtauswahl)],"&lt;&gt;"&amp;BTT[[#This Row],[SAP-Modul
(Pflichtauswahl)]])&gt;0,"Modul anders","okay"),"")</f>
        <v>okay</v>
      </c>
      <c r="AQ156" s="10" t="str">
        <f>IFERROR(IF(COUNTIFS(BTT[Verwendete Transaktion (Pflichtauswahl)],BTT[[#This Row],[Verwendete Transaktion (Pflichtauswahl)]],BTT[Verantwortliches TP
(automatisch)],"&lt;&gt;"&amp;BTT[[#This Row],[Verantwortliches TP
(automatisch)]])&gt;0,"Transaktion mehrfach","okay"),"")</f>
        <v>okay</v>
      </c>
      <c r="AR156" s="10" t="str">
        <f>IFERROR(IF(COUNTIFS(BTT[Verwendete Transaktion (Pflichtauswahl)],BTT[[#This Row],[Verwendete Transaktion (Pflichtauswahl)]],BTT[Verantwortliches TP
(automatisch)],"&lt;&gt;"&amp;VLOOKUP(aktives_Teilprojekt,Teilprojekte[[Teilprojekte]:[Kürzel]],2,FALSE))&gt;0,"Transaktion mehrfach","okay"),"")</f>
        <v>okay</v>
      </c>
      <c r="AS156" s="10" t="s">
        <v>9780</v>
      </c>
      <c r="AT156" s="10"/>
    </row>
    <row r="157" spans="1:46" x14ac:dyDescent="0.25">
      <c r="A157" s="14" t="str">
        <f>IFERROR(IF(BTT[[#This Row],[Lfd Nr. 
(aus konsolidierter Datei)]]&lt;&gt;"",BTT[[#This Row],[Lfd Nr. 
(aus konsolidierter Datei)]],VLOOKUP(aktives_Teilprojekt,Teilprojekte[[Teilprojekte]:[Kürzel]],2,FALSE)&amp;ROW(BTT[[#This Row],[Lfd Nr.
(automatisch)]])-2),"")</f>
        <v>BLQ142</v>
      </c>
      <c r="B157" s="15" t="s">
        <v>52</v>
      </c>
      <c r="C157" s="15"/>
      <c r="E157" s="10" t="str">
        <f>IFERROR(IF(NOT(BTT[[#This Row],[Manuelle Änderung des Verantwortliches TP
(Auswahl - bei Bedarf)]]=""),BTT[[#This Row],[Manuelle Änderung des Verantwortliches TP
(Auswahl - bei Bedarf)]],VLOOKUP(BTT[[#This Row],[Hauptprozess
(Pflichtauswahl)]],Hauptprozesse[],3,FALSE)),"")</f>
        <v>BLQ</v>
      </c>
      <c r="H157" s="10" t="s">
        <v>6092</v>
      </c>
      <c r="I157" t="s">
        <v>3338</v>
      </c>
      <c r="J157" s="10" t="str">
        <f>IFERROR(VLOOKUP(BTT[[#This Row],[Verwendete Transaktion (Pflichtauswahl)]],Transaktionen[[Transaktionen]:[Langtext]],2,FALSE),"")</f>
        <v>Dispositionsprofil anzeigen</v>
      </c>
      <c r="O157" t="s">
        <v>6052</v>
      </c>
      <c r="T157" t="s">
        <v>6060</v>
      </c>
      <c r="V157" s="10" t="str">
        <f>IFERROR(VLOOKUP(BTT[[#This Row],[Verwendetes Formular
(Auswahl falls relevant)]],Formulare[[Formularbezeichnung]:[Formularname (technisch)]],2,FALSE),"")</f>
        <v/>
      </c>
      <c r="X157" t="s">
        <v>6052</v>
      </c>
      <c r="Y157" s="4"/>
      <c r="AB157" t="s">
        <v>6052</v>
      </c>
      <c r="AD157" t="s">
        <v>6063</v>
      </c>
      <c r="AF157" t="s">
        <v>6064</v>
      </c>
      <c r="AI157" t="s">
        <v>6052</v>
      </c>
      <c r="AJ157" t="s">
        <v>6052</v>
      </c>
      <c r="AK157" s="10" t="str">
        <f>IF(BTT[[#This Row],[Subprozess
(optionale Auswahl)]]="","okay",IF(VLOOKUP(BTT[[#This Row],[Subprozess
(optionale Auswahl)]],BPML[[Subprozess]:[Zugeordneter Hauptprozess]],3,FALSE)=BTT[[#This Row],[Hauptprozess
(Pflichtauswahl)]],"okay","falscher Subprozess"))</f>
        <v>okay</v>
      </c>
      <c r="AL157" t="str">
        <f>IF(aktives_Teilprojekt="Master","",IF(BTT[[#This Row],[Verantwortliches TP
(automatisch)]]=VLOOKUP(aktives_Teilprojekt,Teilprojekte[[Teilprojekte]:[Kürzel]],2,FALSE),"okay","Hauptprozess anderes TP"))</f>
        <v>okay</v>
      </c>
      <c r="AM1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7" s="10" t="str">
        <f>IFERROR(IF(BTT[[#This Row],[SAP-Modul
(Pflichtauswahl)]]&lt;&gt;VLOOKUP(BTT[[#This Row],[Verwendete Transaktion (Pflichtauswahl)]],Transaktionen[[Transaktionen]:[Modul]],3,FALSE),"Modul anders","okay"),"")</f>
        <v>okay</v>
      </c>
      <c r="AP157" s="10" t="str">
        <f>IFERROR(IF(COUNTIFS(BTT[Verwendete Transaktion (Pflichtauswahl)],BTT[[#This Row],[Verwendete Transaktion (Pflichtauswahl)]],BTT[SAP-Modul
(Pflichtauswahl)],"&lt;&gt;"&amp;BTT[[#This Row],[SAP-Modul
(Pflichtauswahl)]])&gt;0,"Modul anders","okay"),"")</f>
        <v>okay</v>
      </c>
      <c r="AQ157" s="10" t="str">
        <f>IFERROR(IF(COUNTIFS(BTT[Verwendete Transaktion (Pflichtauswahl)],BTT[[#This Row],[Verwendete Transaktion (Pflichtauswahl)]],BTT[Verantwortliches TP
(automatisch)],"&lt;&gt;"&amp;BTT[[#This Row],[Verantwortliches TP
(automatisch)]])&gt;0,"Transaktion mehrfach","okay"),"")</f>
        <v>okay</v>
      </c>
      <c r="AR157" s="10" t="str">
        <f>IFERROR(IF(COUNTIFS(BTT[Verwendete Transaktion (Pflichtauswahl)],BTT[[#This Row],[Verwendete Transaktion (Pflichtauswahl)]],BTT[Verantwortliches TP
(automatisch)],"&lt;&gt;"&amp;VLOOKUP(aktives_Teilprojekt,Teilprojekte[[Teilprojekte]:[Kürzel]],2,FALSE))&gt;0,"Transaktion mehrfach","okay"),"")</f>
        <v>okay</v>
      </c>
      <c r="AS157" s="10" t="s">
        <v>9781</v>
      </c>
      <c r="AT157" s="10"/>
    </row>
    <row r="158" spans="1:46" x14ac:dyDescent="0.25">
      <c r="A158" s="14" t="str">
        <f>IFERROR(IF(BTT[[#This Row],[Lfd Nr. 
(aus konsolidierter Datei)]]&lt;&gt;"",BTT[[#This Row],[Lfd Nr. 
(aus konsolidierter Datei)]],VLOOKUP(aktives_Teilprojekt,Teilprojekte[[Teilprojekte]:[Kürzel]],2,FALSE)&amp;ROW(BTT[[#This Row],[Lfd Nr.
(automatisch)]])-2),"")</f>
        <v>BLQ143</v>
      </c>
      <c r="B158" s="15" t="s">
        <v>52</v>
      </c>
      <c r="C158" s="15"/>
      <c r="D158" t="s">
        <v>9783</v>
      </c>
      <c r="E158" s="10" t="str">
        <f>IFERROR(IF(NOT(BTT[[#This Row],[Manuelle Änderung des Verantwortliches TP
(Auswahl - bei Bedarf)]]=""),BTT[[#This Row],[Manuelle Änderung des Verantwortliches TP
(Auswahl - bei Bedarf)]],VLOOKUP(BTT[[#This Row],[Hauptprozess
(Pflichtauswahl)]],Hauptprozesse[],3,FALSE)),"")</f>
        <v>BLQ</v>
      </c>
      <c r="H158" s="10" t="s">
        <v>6092</v>
      </c>
      <c r="I158" t="s">
        <v>3340</v>
      </c>
      <c r="J158" s="10" t="str">
        <f>IFERROR(VLOOKUP(BTT[[#This Row],[Verwendete Transaktion (Pflichtauswahl)]],Transaktionen[[Transaktionen]:[Langtext]],2,FALSE),"")</f>
        <v>Perioden verschieben</v>
      </c>
      <c r="O158" t="s">
        <v>6052</v>
      </c>
      <c r="T158" t="s">
        <v>6060</v>
      </c>
      <c r="V158" s="10" t="str">
        <f>IFERROR(VLOOKUP(BTT[[#This Row],[Verwendetes Formular
(Auswahl falls relevant)]],Formulare[[Formularbezeichnung]:[Formularname (technisch)]],2,FALSE),"")</f>
        <v/>
      </c>
      <c r="X158" t="s">
        <v>6052</v>
      </c>
      <c r="Y158" s="4"/>
      <c r="AB158" t="s">
        <v>6052</v>
      </c>
      <c r="AD158" t="s">
        <v>6063</v>
      </c>
      <c r="AF158" t="s">
        <v>6064</v>
      </c>
      <c r="AI158" t="s">
        <v>6052</v>
      </c>
      <c r="AJ158" t="s">
        <v>6052</v>
      </c>
      <c r="AK158" s="10" t="str">
        <f>IF(BTT[[#This Row],[Subprozess
(optionale Auswahl)]]="","okay",IF(VLOOKUP(BTT[[#This Row],[Subprozess
(optionale Auswahl)]],BPML[[Subprozess]:[Zugeordneter Hauptprozess]],3,FALSE)=BTT[[#This Row],[Hauptprozess
(Pflichtauswahl)]],"okay","falscher Subprozess"))</f>
        <v>okay</v>
      </c>
      <c r="AL158" t="str">
        <f>IF(aktives_Teilprojekt="Master","",IF(BTT[[#This Row],[Verantwortliches TP
(automatisch)]]=VLOOKUP(aktives_Teilprojekt,Teilprojekte[[Teilprojekte]:[Kürzel]],2,FALSE),"okay","Hauptprozess anderes TP"))</f>
        <v>okay</v>
      </c>
      <c r="AM1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8" s="10" t="str">
        <f>IFERROR(IF(BTT[[#This Row],[SAP-Modul
(Pflichtauswahl)]]&lt;&gt;VLOOKUP(BTT[[#This Row],[Verwendete Transaktion (Pflichtauswahl)]],Transaktionen[[Transaktionen]:[Modul]],3,FALSE),"Modul anders","okay"),"")</f>
        <v>okay</v>
      </c>
      <c r="AP158" s="10" t="str">
        <f>IFERROR(IF(COUNTIFS(BTT[Verwendete Transaktion (Pflichtauswahl)],BTT[[#This Row],[Verwendete Transaktion (Pflichtauswahl)]],BTT[SAP-Modul
(Pflichtauswahl)],"&lt;&gt;"&amp;BTT[[#This Row],[SAP-Modul
(Pflichtauswahl)]])&gt;0,"Modul anders","okay"),"")</f>
        <v>okay</v>
      </c>
      <c r="AQ158" s="10" t="str">
        <f>IFERROR(IF(COUNTIFS(BTT[Verwendete Transaktion (Pflichtauswahl)],BTT[[#This Row],[Verwendete Transaktion (Pflichtauswahl)]],BTT[Verantwortliches TP
(automatisch)],"&lt;&gt;"&amp;BTT[[#This Row],[Verantwortliches TP
(automatisch)]])&gt;0,"Transaktion mehrfach","okay"),"")</f>
        <v>okay</v>
      </c>
      <c r="AR158" s="10" t="str">
        <f>IFERROR(IF(COUNTIFS(BTT[Verwendete Transaktion (Pflichtauswahl)],BTT[[#This Row],[Verwendete Transaktion (Pflichtauswahl)]],BTT[Verantwortliches TP
(automatisch)],"&lt;&gt;"&amp;VLOOKUP(aktives_Teilprojekt,Teilprojekte[[Teilprojekte]:[Kürzel]],2,FALSE))&gt;0,"Transaktion mehrfach","okay"),"")</f>
        <v>okay</v>
      </c>
      <c r="AS158" s="10" t="s">
        <v>9782</v>
      </c>
      <c r="AT158" s="10"/>
    </row>
    <row r="159" spans="1:46" x14ac:dyDescent="0.25">
      <c r="A159" s="14" t="str">
        <f>IFERROR(IF(BTT[[#This Row],[Lfd Nr. 
(aus konsolidierter Datei)]]&lt;&gt;"",BTT[[#This Row],[Lfd Nr. 
(aus konsolidierter Datei)]],VLOOKUP(aktives_Teilprojekt,Teilprojekte[[Teilprojekte]:[Kürzel]],2,FALSE)&amp;ROW(BTT[[#This Row],[Lfd Nr.
(automatisch)]])-2),"")</f>
        <v>BLQ144</v>
      </c>
      <c r="B159" s="15" t="s">
        <v>52</v>
      </c>
      <c r="C159" s="15"/>
      <c r="D159" t="s">
        <v>9783</v>
      </c>
      <c r="E159" s="10" t="str">
        <f>IFERROR(IF(NOT(BTT[[#This Row],[Manuelle Änderung des Verantwortliches TP
(Auswahl - bei Bedarf)]]=""),BTT[[#This Row],[Manuelle Änderung des Verantwortliches TP
(Auswahl - bei Bedarf)]],VLOOKUP(BTT[[#This Row],[Hauptprozess
(Pflichtauswahl)]],Hauptprozesse[],3,FALSE)),"")</f>
        <v>BLQ</v>
      </c>
      <c r="H159" s="10" t="s">
        <v>6092</v>
      </c>
      <c r="I159" t="s">
        <v>3342</v>
      </c>
      <c r="J159" s="10" t="str">
        <f>IFERROR(VLOOKUP(BTT[[#This Row],[Verwendete Transaktion (Pflichtauswahl)]],Transaktionen[[Transaktionen]:[Langtext]],2,FALSE),"")</f>
        <v>Rückbuchen in Vorperiode erlauben</v>
      </c>
      <c r="O159" t="s">
        <v>6052</v>
      </c>
      <c r="T159" t="s">
        <v>6060</v>
      </c>
      <c r="V159" s="10" t="str">
        <f>IFERROR(VLOOKUP(BTT[[#This Row],[Verwendetes Formular
(Auswahl falls relevant)]],Formulare[[Formularbezeichnung]:[Formularname (technisch)]],2,FALSE),"")</f>
        <v/>
      </c>
      <c r="X159" t="s">
        <v>6052</v>
      </c>
      <c r="Y159" s="4"/>
      <c r="AB159" t="s">
        <v>6052</v>
      </c>
      <c r="AD159" t="s">
        <v>6063</v>
      </c>
      <c r="AF159" t="s">
        <v>6064</v>
      </c>
      <c r="AI159" t="s">
        <v>6052</v>
      </c>
      <c r="AJ159" t="s">
        <v>6052</v>
      </c>
      <c r="AK159" s="10" t="str">
        <f>IF(BTT[[#This Row],[Subprozess
(optionale Auswahl)]]="","okay",IF(VLOOKUP(BTT[[#This Row],[Subprozess
(optionale Auswahl)]],BPML[[Subprozess]:[Zugeordneter Hauptprozess]],3,FALSE)=BTT[[#This Row],[Hauptprozess
(Pflichtauswahl)]],"okay","falscher Subprozess"))</f>
        <v>okay</v>
      </c>
      <c r="AL159" t="str">
        <f>IF(aktives_Teilprojekt="Master","",IF(BTT[[#This Row],[Verantwortliches TP
(automatisch)]]=VLOOKUP(aktives_Teilprojekt,Teilprojekte[[Teilprojekte]:[Kürzel]],2,FALSE),"okay","Hauptprozess anderes TP"))</f>
        <v>okay</v>
      </c>
      <c r="AM1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59" s="10" t="str">
        <f>IFERROR(IF(BTT[[#This Row],[SAP-Modul
(Pflichtauswahl)]]&lt;&gt;VLOOKUP(BTT[[#This Row],[Verwendete Transaktion (Pflichtauswahl)]],Transaktionen[[Transaktionen]:[Modul]],3,FALSE),"Modul anders","okay"),"")</f>
        <v>okay</v>
      </c>
      <c r="AP159" s="10" t="str">
        <f>IFERROR(IF(COUNTIFS(BTT[Verwendete Transaktion (Pflichtauswahl)],BTT[[#This Row],[Verwendete Transaktion (Pflichtauswahl)]],BTT[SAP-Modul
(Pflichtauswahl)],"&lt;&gt;"&amp;BTT[[#This Row],[SAP-Modul
(Pflichtauswahl)]])&gt;0,"Modul anders","okay"),"")</f>
        <v>okay</v>
      </c>
      <c r="AQ159" s="10" t="str">
        <f>IFERROR(IF(COUNTIFS(BTT[Verwendete Transaktion (Pflichtauswahl)],BTT[[#This Row],[Verwendete Transaktion (Pflichtauswahl)]],BTT[Verantwortliches TP
(automatisch)],"&lt;&gt;"&amp;BTT[[#This Row],[Verantwortliches TP
(automatisch)]])&gt;0,"Transaktion mehrfach","okay"),"")</f>
        <v>okay</v>
      </c>
      <c r="AR159" s="10" t="str">
        <f>IFERROR(IF(COUNTIFS(BTT[Verwendete Transaktion (Pflichtauswahl)],BTT[[#This Row],[Verwendete Transaktion (Pflichtauswahl)]],BTT[Verantwortliches TP
(automatisch)],"&lt;&gt;"&amp;VLOOKUP(aktives_Teilprojekt,Teilprojekte[[Teilprojekte]:[Kürzel]],2,FALSE))&gt;0,"Transaktion mehrfach","okay"),"")</f>
        <v>okay</v>
      </c>
      <c r="AS159" s="10" t="s">
        <v>9784</v>
      </c>
      <c r="AT159" s="10"/>
    </row>
    <row r="160" spans="1:46" x14ac:dyDescent="0.25">
      <c r="A160" s="14" t="str">
        <f>IFERROR(IF(BTT[[#This Row],[Lfd Nr. 
(aus konsolidierter Datei)]]&lt;&gt;"",BTT[[#This Row],[Lfd Nr. 
(aus konsolidierter Datei)]],VLOOKUP(aktives_Teilprojekt,Teilprojekte[[Teilprojekte]:[Kürzel]],2,FALSE)&amp;ROW(BTT[[#This Row],[Lfd Nr.
(automatisch)]])-2),"")</f>
        <v>BLQ145</v>
      </c>
      <c r="B160" s="15" t="s">
        <v>52</v>
      </c>
      <c r="C160" s="15"/>
      <c r="E160" s="10" t="str">
        <f>IFERROR(IF(NOT(BTT[[#This Row],[Manuelle Änderung des Verantwortliches TP
(Auswahl - bei Bedarf)]]=""),BTT[[#This Row],[Manuelle Änderung des Verantwortliches TP
(Auswahl - bei Bedarf)]],VLOOKUP(BTT[[#This Row],[Hauptprozess
(Pflichtauswahl)]],Hauptprozesse[],3,FALSE)),"")</f>
        <v>BLQ</v>
      </c>
      <c r="H160" s="10" t="s">
        <v>6092</v>
      </c>
      <c r="I160" t="s">
        <v>3344</v>
      </c>
      <c r="J160" s="10" t="str">
        <f>IFERROR(VLOOKUP(BTT[[#This Row],[Verwendete Transaktion (Pflichtauswahl)]],Transaktionen[[Transaktionen]:[Langtext]],2,FALSE),"")</f>
        <v>Sammelerfassung Lagerorte</v>
      </c>
      <c r="O160" t="s">
        <v>6052</v>
      </c>
      <c r="T160" t="s">
        <v>6060</v>
      </c>
      <c r="V160" s="10" t="str">
        <f>IFERROR(VLOOKUP(BTT[[#This Row],[Verwendetes Formular
(Auswahl falls relevant)]],Formulare[[Formularbezeichnung]:[Formularname (technisch)]],2,FALSE),"")</f>
        <v/>
      </c>
      <c r="X160" t="s">
        <v>6052</v>
      </c>
      <c r="Y160" s="4"/>
      <c r="AB160" t="s">
        <v>6052</v>
      </c>
      <c r="AD160" t="s">
        <v>6063</v>
      </c>
      <c r="AF160" t="s">
        <v>6064</v>
      </c>
      <c r="AI160" t="s">
        <v>6052</v>
      </c>
      <c r="AJ160" t="s">
        <v>6052</v>
      </c>
      <c r="AK160" s="10" t="str">
        <f>IF(BTT[[#This Row],[Subprozess
(optionale Auswahl)]]="","okay",IF(VLOOKUP(BTT[[#This Row],[Subprozess
(optionale Auswahl)]],BPML[[Subprozess]:[Zugeordneter Hauptprozess]],3,FALSE)=BTT[[#This Row],[Hauptprozess
(Pflichtauswahl)]],"okay","falscher Subprozess"))</f>
        <v>okay</v>
      </c>
      <c r="AL160" t="str">
        <f>IF(aktives_Teilprojekt="Master","",IF(BTT[[#This Row],[Verantwortliches TP
(automatisch)]]=VLOOKUP(aktives_Teilprojekt,Teilprojekte[[Teilprojekte]:[Kürzel]],2,FALSE),"okay","Hauptprozess anderes TP"))</f>
        <v>okay</v>
      </c>
      <c r="AM1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0" s="10" t="str">
        <f>IFERROR(IF(BTT[[#This Row],[SAP-Modul
(Pflichtauswahl)]]&lt;&gt;VLOOKUP(BTT[[#This Row],[Verwendete Transaktion (Pflichtauswahl)]],Transaktionen[[Transaktionen]:[Modul]],3,FALSE),"Modul anders","okay"),"")</f>
        <v>okay</v>
      </c>
      <c r="AP160" s="10" t="str">
        <f>IFERROR(IF(COUNTIFS(BTT[Verwendete Transaktion (Pflichtauswahl)],BTT[[#This Row],[Verwendete Transaktion (Pflichtauswahl)]],BTT[SAP-Modul
(Pflichtauswahl)],"&lt;&gt;"&amp;BTT[[#This Row],[SAP-Modul
(Pflichtauswahl)]])&gt;0,"Modul anders","okay"),"")</f>
        <v>okay</v>
      </c>
      <c r="AQ160" s="10" t="str">
        <f>IFERROR(IF(COUNTIFS(BTT[Verwendete Transaktion (Pflichtauswahl)],BTT[[#This Row],[Verwendete Transaktion (Pflichtauswahl)]],BTT[Verantwortliches TP
(automatisch)],"&lt;&gt;"&amp;BTT[[#This Row],[Verantwortliches TP
(automatisch)]])&gt;0,"Transaktion mehrfach","okay"),"")</f>
        <v>okay</v>
      </c>
      <c r="AR160" s="10" t="str">
        <f>IFERROR(IF(COUNTIFS(BTT[Verwendete Transaktion (Pflichtauswahl)],BTT[[#This Row],[Verwendete Transaktion (Pflichtauswahl)]],BTT[Verantwortliches TP
(automatisch)],"&lt;&gt;"&amp;VLOOKUP(aktives_Teilprojekt,Teilprojekte[[Teilprojekte]:[Kürzel]],2,FALSE))&gt;0,"Transaktion mehrfach","okay"),"")</f>
        <v>okay</v>
      </c>
      <c r="AS160" s="10" t="s">
        <v>9785</v>
      </c>
      <c r="AT160" s="10"/>
    </row>
    <row r="161" spans="1:46" x14ac:dyDescent="0.25">
      <c r="A161" s="14" t="str">
        <f>IFERROR(IF(BTT[[#This Row],[Lfd Nr. 
(aus konsolidierter Datei)]]&lt;&gt;"",BTT[[#This Row],[Lfd Nr. 
(aus konsolidierter Datei)]],VLOOKUP(aktives_Teilprojekt,Teilprojekte[[Teilprojekte]:[Kürzel]],2,FALSE)&amp;ROW(BTT[[#This Row],[Lfd Nr.
(automatisch)]])-2),"")</f>
        <v>BLQ146</v>
      </c>
      <c r="B161" s="15" t="s">
        <v>674</v>
      </c>
      <c r="C161" s="15"/>
      <c r="D161" t="s">
        <v>9634</v>
      </c>
      <c r="E161" s="10" t="str">
        <f>IFERROR(IF(NOT(BTT[[#This Row],[Manuelle Änderung des Verantwortliches TP
(Auswahl - bei Bedarf)]]=""),BTT[[#This Row],[Manuelle Änderung des Verantwortliches TP
(Auswahl - bei Bedarf)]],VLOOKUP(BTT[[#This Row],[Hauptprozess
(Pflichtauswahl)]],Hauptprozesse[],3,FALSE)),"")</f>
        <v>BLQ</v>
      </c>
      <c r="H161" s="10" t="s">
        <v>6038</v>
      </c>
      <c r="I161" t="s">
        <v>3346</v>
      </c>
      <c r="J161" s="10" t="str">
        <f>IFERROR(VLOOKUP(BTT[[#This Row],[Verwendete Transaktion (Pflichtauswahl)]],Transaktionen[[Transaktionen]:[Langtext]],2,FALSE),"")</f>
        <v>Nachricht anlegen: Bestellung</v>
      </c>
      <c r="O161" t="s">
        <v>6052</v>
      </c>
      <c r="T161" t="s">
        <v>6060</v>
      </c>
      <c r="V161" s="10" t="str">
        <f>IFERROR(VLOOKUP(BTT[[#This Row],[Verwendetes Formular
(Auswahl falls relevant)]],Formulare[[Formularbezeichnung]:[Formularname (technisch)]],2,FALSE),"")</f>
        <v/>
      </c>
      <c r="X161" t="s">
        <v>6052</v>
      </c>
      <c r="Y161" s="4"/>
      <c r="AB161" t="s">
        <v>6052</v>
      </c>
      <c r="AD161" t="s">
        <v>6063</v>
      </c>
      <c r="AF161" t="s">
        <v>8533</v>
      </c>
      <c r="AI161" t="s">
        <v>6052</v>
      </c>
      <c r="AK161" s="10" t="str">
        <f>IF(BTT[[#This Row],[Subprozess
(optionale Auswahl)]]="","okay",IF(VLOOKUP(BTT[[#This Row],[Subprozess
(optionale Auswahl)]],BPML[[Subprozess]:[Zugeordneter Hauptprozess]],3,FALSE)=BTT[[#This Row],[Hauptprozess
(Pflichtauswahl)]],"okay","falscher Subprozess"))</f>
        <v>okay</v>
      </c>
      <c r="AL161" t="str">
        <f>IF(aktives_Teilprojekt="Master","",IF(BTT[[#This Row],[Verantwortliches TP
(automatisch)]]=VLOOKUP(aktives_Teilprojekt,Teilprojekte[[Teilprojekte]:[Kürzel]],2,FALSE),"okay","Hauptprozess anderes TP"))</f>
        <v>okay</v>
      </c>
      <c r="AM1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1" s="10" t="str">
        <f>IFERROR(IF(BTT[[#This Row],[SAP-Modul
(Pflichtauswahl)]]&lt;&gt;VLOOKUP(BTT[[#This Row],[Verwendete Transaktion (Pflichtauswahl)]],Transaktionen[[Transaktionen]:[Modul]],3,FALSE),"Modul anders","okay"),"")</f>
        <v>okay</v>
      </c>
      <c r="AP161" s="10" t="str">
        <f>IFERROR(IF(COUNTIFS(BTT[Verwendete Transaktion (Pflichtauswahl)],BTT[[#This Row],[Verwendete Transaktion (Pflichtauswahl)]],BTT[SAP-Modul
(Pflichtauswahl)],"&lt;&gt;"&amp;BTT[[#This Row],[SAP-Modul
(Pflichtauswahl)]])&gt;0,"Modul anders","okay"),"")</f>
        <v>okay</v>
      </c>
      <c r="AQ161" s="10" t="str">
        <f>IFERROR(IF(COUNTIFS(BTT[Verwendete Transaktion (Pflichtauswahl)],BTT[[#This Row],[Verwendete Transaktion (Pflichtauswahl)]],BTT[Verantwortliches TP
(automatisch)],"&lt;&gt;"&amp;BTT[[#This Row],[Verantwortliches TP
(automatisch)]])&gt;0,"Transaktion mehrfach","okay"),"")</f>
        <v>okay</v>
      </c>
      <c r="AR161" s="10" t="str">
        <f>IFERROR(IF(COUNTIFS(BTT[Verwendete Transaktion (Pflichtauswahl)],BTT[[#This Row],[Verwendete Transaktion (Pflichtauswahl)]],BTT[Verantwortliches TP
(automatisch)],"&lt;&gt;"&amp;VLOOKUP(aktives_Teilprojekt,Teilprojekte[[Teilprojekte]:[Kürzel]],2,FALSE))&gt;0,"Transaktion mehrfach","okay"),"")</f>
        <v>okay</v>
      </c>
      <c r="AS161" s="10" t="s">
        <v>9786</v>
      </c>
      <c r="AT161" s="10"/>
    </row>
    <row r="162" spans="1:46" x14ac:dyDescent="0.25">
      <c r="A162" s="14" t="str">
        <f>IFERROR(IF(BTT[[#This Row],[Lfd Nr. 
(aus konsolidierter Datei)]]&lt;&gt;"",BTT[[#This Row],[Lfd Nr. 
(aus konsolidierter Datei)]],VLOOKUP(aktives_Teilprojekt,Teilprojekte[[Teilprojekte]:[Kürzel]],2,FALSE)&amp;ROW(BTT[[#This Row],[Lfd Nr.
(automatisch)]])-2),"")</f>
        <v>BLQ147</v>
      </c>
      <c r="B162" s="15" t="s">
        <v>674</v>
      </c>
      <c r="C162" s="15"/>
      <c r="D162" t="s">
        <v>9634</v>
      </c>
      <c r="E162" s="10" t="str">
        <f>IFERROR(IF(NOT(BTT[[#This Row],[Manuelle Änderung des Verantwortliches TP
(Auswahl - bei Bedarf)]]=""),BTT[[#This Row],[Manuelle Änderung des Verantwortliches TP
(Auswahl - bei Bedarf)]],VLOOKUP(BTT[[#This Row],[Hauptprozess
(Pflichtauswahl)]],Hauptprozesse[],3,FALSE)),"")</f>
        <v>BLQ</v>
      </c>
      <c r="H162" s="10" t="s">
        <v>6038</v>
      </c>
      <c r="I162" t="s">
        <v>3348</v>
      </c>
      <c r="J162" s="10" t="str">
        <f>IFERROR(VLOOKUP(BTT[[#This Row],[Verwendete Transaktion (Pflichtauswahl)]],Transaktionen[[Transaktionen]:[Langtext]],2,FALSE),"")</f>
        <v>Nachricht ändern: Bestellung</v>
      </c>
      <c r="O162" t="s">
        <v>6052</v>
      </c>
      <c r="T162" t="s">
        <v>6060</v>
      </c>
      <c r="V162" s="10" t="str">
        <f>IFERROR(VLOOKUP(BTT[[#This Row],[Verwendetes Formular
(Auswahl falls relevant)]],Formulare[[Formularbezeichnung]:[Formularname (technisch)]],2,FALSE),"")</f>
        <v/>
      </c>
      <c r="X162" t="s">
        <v>6052</v>
      </c>
      <c r="Y162" s="4"/>
      <c r="AB162" t="s">
        <v>6052</v>
      </c>
      <c r="AD162" t="s">
        <v>6063</v>
      </c>
      <c r="AF162" t="s">
        <v>8533</v>
      </c>
      <c r="AI162" t="s">
        <v>6052</v>
      </c>
      <c r="AK162" s="10" t="str">
        <f>IF(BTT[[#This Row],[Subprozess
(optionale Auswahl)]]="","okay",IF(VLOOKUP(BTT[[#This Row],[Subprozess
(optionale Auswahl)]],BPML[[Subprozess]:[Zugeordneter Hauptprozess]],3,FALSE)=BTT[[#This Row],[Hauptprozess
(Pflichtauswahl)]],"okay","falscher Subprozess"))</f>
        <v>okay</v>
      </c>
      <c r="AL162" t="str">
        <f>IF(aktives_Teilprojekt="Master","",IF(BTT[[#This Row],[Verantwortliches TP
(automatisch)]]=VLOOKUP(aktives_Teilprojekt,Teilprojekte[[Teilprojekte]:[Kürzel]],2,FALSE),"okay","Hauptprozess anderes TP"))</f>
        <v>okay</v>
      </c>
      <c r="AM1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2" s="10" t="str">
        <f>IFERROR(IF(BTT[[#This Row],[SAP-Modul
(Pflichtauswahl)]]&lt;&gt;VLOOKUP(BTT[[#This Row],[Verwendete Transaktion (Pflichtauswahl)]],Transaktionen[[Transaktionen]:[Modul]],3,FALSE),"Modul anders","okay"),"")</f>
        <v>okay</v>
      </c>
      <c r="AP162" s="10" t="str">
        <f>IFERROR(IF(COUNTIFS(BTT[Verwendete Transaktion (Pflichtauswahl)],BTT[[#This Row],[Verwendete Transaktion (Pflichtauswahl)]],BTT[SAP-Modul
(Pflichtauswahl)],"&lt;&gt;"&amp;BTT[[#This Row],[SAP-Modul
(Pflichtauswahl)]])&gt;0,"Modul anders","okay"),"")</f>
        <v>okay</v>
      </c>
      <c r="AQ162" s="10" t="str">
        <f>IFERROR(IF(COUNTIFS(BTT[Verwendete Transaktion (Pflichtauswahl)],BTT[[#This Row],[Verwendete Transaktion (Pflichtauswahl)]],BTT[Verantwortliches TP
(automatisch)],"&lt;&gt;"&amp;BTT[[#This Row],[Verantwortliches TP
(automatisch)]])&gt;0,"Transaktion mehrfach","okay"),"")</f>
        <v>okay</v>
      </c>
      <c r="AR162" s="10" t="str">
        <f>IFERROR(IF(COUNTIFS(BTT[Verwendete Transaktion (Pflichtauswahl)],BTT[[#This Row],[Verwendete Transaktion (Pflichtauswahl)]],BTT[Verantwortliches TP
(automatisch)],"&lt;&gt;"&amp;VLOOKUP(aktives_Teilprojekt,Teilprojekte[[Teilprojekte]:[Kürzel]],2,FALSE))&gt;0,"Transaktion mehrfach","okay"),"")</f>
        <v>okay</v>
      </c>
      <c r="AS162" s="10" t="s">
        <v>9787</v>
      </c>
      <c r="AT162" s="10"/>
    </row>
    <row r="163" spans="1:46" x14ac:dyDescent="0.25">
      <c r="A163" s="14" t="str">
        <f>IFERROR(IF(BTT[[#This Row],[Lfd Nr. 
(aus konsolidierter Datei)]]&lt;&gt;"",BTT[[#This Row],[Lfd Nr. 
(aus konsolidierter Datei)]],VLOOKUP(aktives_Teilprojekt,Teilprojekte[[Teilprojekte]:[Kürzel]],2,FALSE)&amp;ROW(BTT[[#This Row],[Lfd Nr.
(automatisch)]])-2),"")</f>
        <v>BLQ148</v>
      </c>
      <c r="B163" s="15" t="s">
        <v>674</v>
      </c>
      <c r="C163" s="15"/>
      <c r="D163" t="s">
        <v>9634</v>
      </c>
      <c r="E163" s="10" t="str">
        <f>IFERROR(IF(NOT(BTT[[#This Row],[Manuelle Änderung des Verantwortliches TP
(Auswahl - bei Bedarf)]]=""),BTT[[#This Row],[Manuelle Änderung des Verantwortliches TP
(Auswahl - bei Bedarf)]],VLOOKUP(BTT[[#This Row],[Hauptprozess
(Pflichtauswahl)]],Hauptprozesse[],3,FALSE)),"")</f>
        <v>BLQ</v>
      </c>
      <c r="H163" s="10" t="s">
        <v>6038</v>
      </c>
      <c r="I163" t="s">
        <v>3350</v>
      </c>
      <c r="J163" s="10" t="str">
        <f>IFERROR(VLOOKUP(BTT[[#This Row],[Verwendete Transaktion (Pflichtauswahl)]],Transaktionen[[Transaktionen]:[Langtext]],2,FALSE),"")</f>
        <v>Nachricht anzeigen: Bestellung</v>
      </c>
      <c r="O163" t="s">
        <v>6052</v>
      </c>
      <c r="T163" t="s">
        <v>6060</v>
      </c>
      <c r="V163" s="10" t="str">
        <f>IFERROR(VLOOKUP(BTT[[#This Row],[Verwendetes Formular
(Auswahl falls relevant)]],Formulare[[Formularbezeichnung]:[Formularname (technisch)]],2,FALSE),"")</f>
        <v/>
      </c>
      <c r="X163" t="s">
        <v>6052</v>
      </c>
      <c r="Y163" s="4"/>
      <c r="AB163" t="s">
        <v>6052</v>
      </c>
      <c r="AD163" t="s">
        <v>6063</v>
      </c>
      <c r="AF163" t="s">
        <v>8533</v>
      </c>
      <c r="AI163" t="s">
        <v>6052</v>
      </c>
      <c r="AK163" s="10" t="str">
        <f>IF(BTT[[#This Row],[Subprozess
(optionale Auswahl)]]="","okay",IF(VLOOKUP(BTT[[#This Row],[Subprozess
(optionale Auswahl)]],BPML[[Subprozess]:[Zugeordneter Hauptprozess]],3,FALSE)=BTT[[#This Row],[Hauptprozess
(Pflichtauswahl)]],"okay","falscher Subprozess"))</f>
        <v>okay</v>
      </c>
      <c r="AL163" t="str">
        <f>IF(aktives_Teilprojekt="Master","",IF(BTT[[#This Row],[Verantwortliches TP
(automatisch)]]=VLOOKUP(aktives_Teilprojekt,Teilprojekte[[Teilprojekte]:[Kürzel]],2,FALSE),"okay","Hauptprozess anderes TP"))</f>
        <v>okay</v>
      </c>
      <c r="AM1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3" s="10" t="str">
        <f>IFERROR(IF(BTT[[#This Row],[SAP-Modul
(Pflichtauswahl)]]&lt;&gt;VLOOKUP(BTT[[#This Row],[Verwendete Transaktion (Pflichtauswahl)]],Transaktionen[[Transaktionen]:[Modul]],3,FALSE),"Modul anders","okay"),"")</f>
        <v>okay</v>
      </c>
      <c r="AP163" s="10" t="str">
        <f>IFERROR(IF(COUNTIFS(BTT[Verwendete Transaktion (Pflichtauswahl)],BTT[[#This Row],[Verwendete Transaktion (Pflichtauswahl)]],BTT[SAP-Modul
(Pflichtauswahl)],"&lt;&gt;"&amp;BTT[[#This Row],[SAP-Modul
(Pflichtauswahl)]])&gt;0,"Modul anders","okay"),"")</f>
        <v>okay</v>
      </c>
      <c r="AQ163" s="10" t="str">
        <f>IFERROR(IF(COUNTIFS(BTT[Verwendete Transaktion (Pflichtauswahl)],BTT[[#This Row],[Verwendete Transaktion (Pflichtauswahl)]],BTT[Verantwortliches TP
(automatisch)],"&lt;&gt;"&amp;BTT[[#This Row],[Verantwortliches TP
(automatisch)]])&gt;0,"Transaktion mehrfach","okay"),"")</f>
        <v>okay</v>
      </c>
      <c r="AR163" s="10" t="str">
        <f>IFERROR(IF(COUNTIFS(BTT[Verwendete Transaktion (Pflichtauswahl)],BTT[[#This Row],[Verwendete Transaktion (Pflichtauswahl)]],BTT[Verantwortliches TP
(automatisch)],"&lt;&gt;"&amp;VLOOKUP(aktives_Teilprojekt,Teilprojekte[[Teilprojekte]:[Kürzel]],2,FALSE))&gt;0,"Transaktion mehrfach","okay"),"")</f>
        <v>okay</v>
      </c>
      <c r="AS163" s="10" t="s">
        <v>9788</v>
      </c>
      <c r="AT163" s="10"/>
    </row>
    <row r="164" spans="1:46" x14ac:dyDescent="0.25">
      <c r="A164" s="14" t="str">
        <f>IFERROR(IF(BTT[[#This Row],[Lfd Nr. 
(aus konsolidierter Datei)]]&lt;&gt;"",BTT[[#This Row],[Lfd Nr. 
(aus konsolidierter Datei)]],VLOOKUP(aktives_Teilprojekt,Teilprojekte[[Teilprojekte]:[Kürzel]],2,FALSE)&amp;ROW(BTT[[#This Row],[Lfd Nr.
(automatisch)]])-2),"")</f>
        <v>BLQ149</v>
      </c>
      <c r="B164" s="15" t="s">
        <v>52</v>
      </c>
      <c r="C164" s="15"/>
      <c r="E164" s="10" t="str">
        <f>IFERROR(IF(NOT(BTT[[#This Row],[Manuelle Änderung des Verantwortliches TP
(Auswahl - bei Bedarf)]]=""),BTT[[#This Row],[Manuelle Änderung des Verantwortliches TP
(Auswahl - bei Bedarf)]],VLOOKUP(BTT[[#This Row],[Hauptprozess
(Pflichtauswahl)]],Hauptprozesse[],3,FALSE)),"")</f>
        <v>BLQ</v>
      </c>
      <c r="H164" s="10" t="s">
        <v>6096</v>
      </c>
      <c r="I164" t="s">
        <v>3352</v>
      </c>
      <c r="J164" s="10" t="str">
        <f>IFERROR(VLOOKUP(BTT[[#This Row],[Verwendete Transaktion (Pflichtauswahl)]],Transaktionen[[Transaktionen]:[Langtext]],2,FALSE),"")</f>
        <v>Durchführen Materialprognose</v>
      </c>
      <c r="O164" t="s">
        <v>6052</v>
      </c>
      <c r="T164" t="s">
        <v>6060</v>
      </c>
      <c r="V164" s="10" t="str">
        <f>IFERROR(VLOOKUP(BTT[[#This Row],[Verwendetes Formular
(Auswahl falls relevant)]],Formulare[[Formularbezeichnung]:[Formularname (technisch)]],2,FALSE),"")</f>
        <v/>
      </c>
      <c r="X164" t="s">
        <v>6052</v>
      </c>
      <c r="Y164" s="4"/>
      <c r="AB164" t="s">
        <v>6052</v>
      </c>
      <c r="AD164" t="s">
        <v>6063</v>
      </c>
      <c r="AF164" t="s">
        <v>3352</v>
      </c>
      <c r="AI164" t="s">
        <v>6052</v>
      </c>
      <c r="AJ164" t="s">
        <v>6052</v>
      </c>
      <c r="AK164" s="10" t="str">
        <f>IF(BTT[[#This Row],[Subprozess
(optionale Auswahl)]]="","okay",IF(VLOOKUP(BTT[[#This Row],[Subprozess
(optionale Auswahl)]],BPML[[Subprozess]:[Zugeordneter Hauptprozess]],3,FALSE)=BTT[[#This Row],[Hauptprozess
(Pflichtauswahl)]],"okay","falscher Subprozess"))</f>
        <v>okay</v>
      </c>
      <c r="AL164" t="str">
        <f>IF(aktives_Teilprojekt="Master","",IF(BTT[[#This Row],[Verantwortliches TP
(automatisch)]]=VLOOKUP(aktives_Teilprojekt,Teilprojekte[[Teilprojekte]:[Kürzel]],2,FALSE),"okay","Hauptprozess anderes TP"))</f>
        <v>okay</v>
      </c>
      <c r="AM1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4" s="10" t="str">
        <f>IFERROR(IF(BTT[[#This Row],[SAP-Modul
(Pflichtauswahl)]]&lt;&gt;VLOOKUP(BTT[[#This Row],[Verwendete Transaktion (Pflichtauswahl)]],Transaktionen[[Transaktionen]:[Modul]],3,FALSE),"Modul anders","okay"),"")</f>
        <v>okay</v>
      </c>
      <c r="AP164" s="10" t="str">
        <f>IFERROR(IF(COUNTIFS(BTT[Verwendete Transaktion (Pflichtauswahl)],BTT[[#This Row],[Verwendete Transaktion (Pflichtauswahl)]],BTT[SAP-Modul
(Pflichtauswahl)],"&lt;&gt;"&amp;BTT[[#This Row],[SAP-Modul
(Pflichtauswahl)]])&gt;0,"Modul anders","okay"),"")</f>
        <v>okay</v>
      </c>
      <c r="AQ164" s="10" t="str">
        <f>IFERROR(IF(COUNTIFS(BTT[Verwendete Transaktion (Pflichtauswahl)],BTT[[#This Row],[Verwendete Transaktion (Pflichtauswahl)]],BTT[Verantwortliches TP
(automatisch)],"&lt;&gt;"&amp;BTT[[#This Row],[Verantwortliches TP
(automatisch)]])&gt;0,"Transaktion mehrfach","okay"),"")</f>
        <v>okay</v>
      </c>
      <c r="AR164" s="10" t="str">
        <f>IFERROR(IF(COUNTIFS(BTT[Verwendete Transaktion (Pflichtauswahl)],BTT[[#This Row],[Verwendete Transaktion (Pflichtauswahl)]],BTT[Verantwortliches TP
(automatisch)],"&lt;&gt;"&amp;VLOOKUP(aktives_Teilprojekt,Teilprojekte[[Teilprojekte]:[Kürzel]],2,FALSE))&gt;0,"Transaktion mehrfach","okay"),"")</f>
        <v>okay</v>
      </c>
      <c r="AS164" s="10" t="s">
        <v>9789</v>
      </c>
      <c r="AT164" s="10"/>
    </row>
    <row r="165" spans="1:46" x14ac:dyDescent="0.25">
      <c r="A165" s="14" t="str">
        <f>IFERROR(IF(BTT[[#This Row],[Lfd Nr. 
(aus konsolidierter Datei)]]&lt;&gt;"",BTT[[#This Row],[Lfd Nr. 
(aus konsolidierter Datei)]],VLOOKUP(aktives_Teilprojekt,Teilprojekte[[Teilprojekte]:[Kürzel]],2,FALSE)&amp;ROW(BTT[[#This Row],[Lfd Nr.
(automatisch)]])-2),"")</f>
        <v>BLQ150</v>
      </c>
      <c r="B165" s="15" t="s">
        <v>52</v>
      </c>
      <c r="C165" s="15"/>
      <c r="E165" s="10" t="str">
        <f>IFERROR(IF(NOT(BTT[[#This Row],[Manuelle Änderung des Verantwortliches TP
(Auswahl - bei Bedarf)]]=""),BTT[[#This Row],[Manuelle Änderung des Verantwortliches TP
(Auswahl - bei Bedarf)]],VLOOKUP(BTT[[#This Row],[Hauptprozess
(Pflichtauswahl)]],Hauptprozesse[],3,FALSE)),"")</f>
        <v>BLQ</v>
      </c>
      <c r="H165" s="10" t="s">
        <v>6096</v>
      </c>
      <c r="I165" t="s">
        <v>3354</v>
      </c>
      <c r="J165" s="10" t="str">
        <f>IFERROR(VLOOKUP(BTT[[#This Row],[Verwendete Transaktion (Pflichtauswahl)]],Transaktionen[[Transaktionen]:[Langtext]],2,FALSE),"")</f>
        <v>Nachbereitung Materialprognose</v>
      </c>
      <c r="O165" t="s">
        <v>6052</v>
      </c>
      <c r="T165" t="s">
        <v>6060</v>
      </c>
      <c r="V165" s="10" t="str">
        <f>IFERROR(VLOOKUP(BTT[[#This Row],[Verwendetes Formular
(Auswahl falls relevant)]],Formulare[[Formularbezeichnung]:[Formularname (technisch)]],2,FALSE),"")</f>
        <v/>
      </c>
      <c r="X165" t="s">
        <v>6052</v>
      </c>
      <c r="Y165" s="4"/>
      <c r="AB165" t="s">
        <v>6052</v>
      </c>
      <c r="AD165" t="s">
        <v>6063</v>
      </c>
      <c r="AF165" t="s">
        <v>3354</v>
      </c>
      <c r="AI165" t="s">
        <v>6052</v>
      </c>
      <c r="AJ165" t="s">
        <v>6052</v>
      </c>
      <c r="AK165" s="10" t="str">
        <f>IF(BTT[[#This Row],[Subprozess
(optionale Auswahl)]]="","okay",IF(VLOOKUP(BTT[[#This Row],[Subprozess
(optionale Auswahl)]],BPML[[Subprozess]:[Zugeordneter Hauptprozess]],3,FALSE)=BTT[[#This Row],[Hauptprozess
(Pflichtauswahl)]],"okay","falscher Subprozess"))</f>
        <v>okay</v>
      </c>
      <c r="AL165" t="str">
        <f>IF(aktives_Teilprojekt="Master","",IF(BTT[[#This Row],[Verantwortliches TP
(automatisch)]]=VLOOKUP(aktives_Teilprojekt,Teilprojekte[[Teilprojekte]:[Kürzel]],2,FALSE),"okay","Hauptprozess anderes TP"))</f>
        <v>okay</v>
      </c>
      <c r="AM1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5" s="10" t="str">
        <f>IFERROR(IF(BTT[[#This Row],[SAP-Modul
(Pflichtauswahl)]]&lt;&gt;VLOOKUP(BTT[[#This Row],[Verwendete Transaktion (Pflichtauswahl)]],Transaktionen[[Transaktionen]:[Modul]],3,FALSE),"Modul anders","okay"),"")</f>
        <v>okay</v>
      </c>
      <c r="AP165" s="10" t="str">
        <f>IFERROR(IF(COUNTIFS(BTT[Verwendete Transaktion (Pflichtauswahl)],BTT[[#This Row],[Verwendete Transaktion (Pflichtauswahl)]],BTT[SAP-Modul
(Pflichtauswahl)],"&lt;&gt;"&amp;BTT[[#This Row],[SAP-Modul
(Pflichtauswahl)]])&gt;0,"Modul anders","okay"),"")</f>
        <v>okay</v>
      </c>
      <c r="AQ165" s="10" t="str">
        <f>IFERROR(IF(COUNTIFS(BTT[Verwendete Transaktion (Pflichtauswahl)],BTT[[#This Row],[Verwendete Transaktion (Pflichtauswahl)]],BTT[Verantwortliches TP
(automatisch)],"&lt;&gt;"&amp;BTT[[#This Row],[Verantwortliches TP
(automatisch)]])&gt;0,"Transaktion mehrfach","okay"),"")</f>
        <v>okay</v>
      </c>
      <c r="AR165" s="10" t="str">
        <f>IFERROR(IF(COUNTIFS(BTT[Verwendete Transaktion (Pflichtauswahl)],BTT[[#This Row],[Verwendete Transaktion (Pflichtauswahl)]],BTT[Verantwortliches TP
(automatisch)],"&lt;&gt;"&amp;VLOOKUP(aktives_Teilprojekt,Teilprojekte[[Teilprojekte]:[Kürzel]],2,FALSE))&gt;0,"Transaktion mehrfach","okay"),"")</f>
        <v>okay</v>
      </c>
      <c r="AS165" s="10" t="s">
        <v>9790</v>
      </c>
      <c r="AT165" s="10"/>
    </row>
    <row r="166" spans="1:46" x14ac:dyDescent="0.25">
      <c r="A166" s="14" t="str">
        <f>IFERROR(IF(BTT[[#This Row],[Lfd Nr. 
(aus konsolidierter Datei)]]&lt;&gt;"",BTT[[#This Row],[Lfd Nr. 
(aus konsolidierter Datei)]],VLOOKUP(aktives_Teilprojekt,Teilprojekte[[Teilprojekte]:[Kürzel]],2,FALSE)&amp;ROW(BTT[[#This Row],[Lfd Nr.
(automatisch)]])-2),"")</f>
        <v>BLQ151</v>
      </c>
      <c r="B166" s="15" t="s">
        <v>52</v>
      </c>
      <c r="C166" s="15"/>
      <c r="E166" s="10" t="str">
        <f>IFERROR(IF(NOT(BTT[[#This Row],[Manuelle Änderung des Verantwortliches TP
(Auswahl - bei Bedarf)]]=""),BTT[[#This Row],[Manuelle Änderung des Verantwortliches TP
(Auswahl - bei Bedarf)]],VLOOKUP(BTT[[#This Row],[Hauptprozess
(Pflichtauswahl)]],Hauptprozesse[],3,FALSE)),"")</f>
        <v>BLQ</v>
      </c>
      <c r="H166" s="10" t="s">
        <v>6092</v>
      </c>
      <c r="I166" t="s">
        <v>3356</v>
      </c>
      <c r="J166" s="10" t="str">
        <f>IFERROR(VLOOKUP(BTT[[#This Row],[Verwendete Transaktion (Pflichtauswahl)]],Transaktionen[[Transaktionen]:[Langtext]],2,FALSE),"")</f>
        <v>Prognoseprofil anzeigen</v>
      </c>
      <c r="O166" t="s">
        <v>6052</v>
      </c>
      <c r="T166" t="s">
        <v>6060</v>
      </c>
      <c r="V166" s="10" t="str">
        <f>IFERROR(VLOOKUP(BTT[[#This Row],[Verwendetes Formular
(Auswahl falls relevant)]],Formulare[[Formularbezeichnung]:[Formularname (technisch)]],2,FALSE),"")</f>
        <v/>
      </c>
      <c r="X166" t="s">
        <v>6052</v>
      </c>
      <c r="Y166" s="4"/>
      <c r="AB166" t="s">
        <v>6052</v>
      </c>
      <c r="AD166" t="s">
        <v>6063</v>
      </c>
      <c r="AF166" t="s">
        <v>3356</v>
      </c>
      <c r="AI166" t="s">
        <v>6052</v>
      </c>
      <c r="AJ166" t="s">
        <v>6052</v>
      </c>
      <c r="AK166" s="10" t="str">
        <f>IF(BTT[[#This Row],[Subprozess
(optionale Auswahl)]]="","okay",IF(VLOOKUP(BTT[[#This Row],[Subprozess
(optionale Auswahl)]],BPML[[Subprozess]:[Zugeordneter Hauptprozess]],3,FALSE)=BTT[[#This Row],[Hauptprozess
(Pflichtauswahl)]],"okay","falscher Subprozess"))</f>
        <v>okay</v>
      </c>
      <c r="AL166" t="str">
        <f>IF(aktives_Teilprojekt="Master","",IF(BTT[[#This Row],[Verantwortliches TP
(automatisch)]]=VLOOKUP(aktives_Teilprojekt,Teilprojekte[[Teilprojekte]:[Kürzel]],2,FALSE),"okay","Hauptprozess anderes TP"))</f>
        <v>okay</v>
      </c>
      <c r="AM1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6" s="10" t="str">
        <f>IFERROR(IF(BTT[[#This Row],[SAP-Modul
(Pflichtauswahl)]]&lt;&gt;VLOOKUP(BTT[[#This Row],[Verwendete Transaktion (Pflichtauswahl)]],Transaktionen[[Transaktionen]:[Modul]],3,FALSE),"Modul anders","okay"),"")</f>
        <v>okay</v>
      </c>
      <c r="AP166" s="10" t="str">
        <f>IFERROR(IF(COUNTIFS(BTT[Verwendete Transaktion (Pflichtauswahl)],BTT[[#This Row],[Verwendete Transaktion (Pflichtauswahl)]],BTT[SAP-Modul
(Pflichtauswahl)],"&lt;&gt;"&amp;BTT[[#This Row],[SAP-Modul
(Pflichtauswahl)]])&gt;0,"Modul anders","okay"),"")</f>
        <v>okay</v>
      </c>
      <c r="AQ166" s="10" t="str">
        <f>IFERROR(IF(COUNTIFS(BTT[Verwendete Transaktion (Pflichtauswahl)],BTT[[#This Row],[Verwendete Transaktion (Pflichtauswahl)]],BTT[Verantwortliches TP
(automatisch)],"&lt;&gt;"&amp;BTT[[#This Row],[Verantwortliches TP
(automatisch)]])&gt;0,"Transaktion mehrfach","okay"),"")</f>
        <v>okay</v>
      </c>
      <c r="AR166" s="10" t="str">
        <f>IFERROR(IF(COUNTIFS(BTT[Verwendete Transaktion (Pflichtauswahl)],BTT[[#This Row],[Verwendete Transaktion (Pflichtauswahl)]],BTT[Verantwortliches TP
(automatisch)],"&lt;&gt;"&amp;VLOOKUP(aktives_Teilprojekt,Teilprojekte[[Teilprojekte]:[Kürzel]],2,FALSE))&gt;0,"Transaktion mehrfach","okay"),"")</f>
        <v>okay</v>
      </c>
      <c r="AS166" s="10" t="s">
        <v>9791</v>
      </c>
      <c r="AT166" s="10"/>
    </row>
    <row r="167" spans="1:46" x14ac:dyDescent="0.25">
      <c r="A167" s="14" t="str">
        <f>IFERROR(IF(BTT[[#This Row],[Lfd Nr. 
(aus konsolidierter Datei)]]&lt;&gt;"",BTT[[#This Row],[Lfd Nr. 
(aus konsolidierter Datei)]],VLOOKUP(aktives_Teilprojekt,Teilprojekte[[Teilprojekte]:[Kürzel]],2,FALSE)&amp;ROW(BTT[[#This Row],[Lfd Nr.
(automatisch)]])-2),"")</f>
        <v>BLQ152</v>
      </c>
      <c r="B167" s="15" t="s">
        <v>6127</v>
      </c>
      <c r="C167" s="15"/>
      <c r="D167" t="s">
        <v>10159</v>
      </c>
      <c r="E167" s="10" t="str">
        <f>IFERROR(IF(NOT(BTT[[#This Row],[Manuelle Änderung des Verantwortliches TP
(Auswahl - bei Bedarf)]]=""),BTT[[#This Row],[Manuelle Änderung des Verantwortliches TP
(Auswahl - bei Bedarf)]],VLOOKUP(BTT[[#This Row],[Hauptprozess
(Pflichtauswahl)]],Hauptprozesse[],3,FALSE)),"")</f>
        <v>BLQ</v>
      </c>
      <c r="H167" s="10" t="s">
        <v>6038</v>
      </c>
      <c r="I167" t="s">
        <v>3358</v>
      </c>
      <c r="J167" s="10" t="str">
        <f>IFERROR(VLOOKUP(BTT[[#This Row],[Verwendete Transaktion (Pflichtauswahl)]],Transaktionen[[Transaktionen]:[Langtext]],2,FALSE),"")</f>
        <v>Bearbeitung gesperrter Rechnungen</v>
      </c>
      <c r="O167" t="s">
        <v>6052</v>
      </c>
      <c r="T167" t="s">
        <v>6060</v>
      </c>
      <c r="V167" s="10" t="str">
        <f>IFERROR(VLOOKUP(BTT[[#This Row],[Verwendetes Formular
(Auswahl falls relevant)]],Formulare[[Formularbezeichnung]:[Formularname (technisch)]],2,FALSE),"")</f>
        <v/>
      </c>
      <c r="X167" t="s">
        <v>6052</v>
      </c>
      <c r="Y167" s="4"/>
      <c r="AB167" t="s">
        <v>6052</v>
      </c>
      <c r="AD167" t="s">
        <v>6063</v>
      </c>
      <c r="AF167" t="s">
        <v>10158</v>
      </c>
      <c r="AI167" t="s">
        <v>6051</v>
      </c>
      <c r="AK167" s="10" t="str">
        <f>IF(BTT[[#This Row],[Subprozess
(optionale Auswahl)]]="","okay",IF(VLOOKUP(BTT[[#This Row],[Subprozess
(optionale Auswahl)]],BPML[[Subprozess]:[Zugeordneter Hauptprozess]],3,FALSE)=BTT[[#This Row],[Hauptprozess
(Pflichtauswahl)]],"okay","falscher Subprozess"))</f>
        <v>okay</v>
      </c>
      <c r="AL167" t="str">
        <f>IF(aktives_Teilprojekt="Master","",IF(BTT[[#This Row],[Verantwortliches TP
(automatisch)]]=VLOOKUP(aktives_Teilprojekt,Teilprojekte[[Teilprojekte]:[Kürzel]],2,FALSE),"okay","Hauptprozess anderes TP"))</f>
        <v>okay</v>
      </c>
      <c r="AM1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167" s="10" t="str">
        <f>IFERROR(IF(BTT[[#This Row],[SAP-Modul
(Pflichtauswahl)]]&lt;&gt;VLOOKUP(BTT[[#This Row],[Verwendete Transaktion (Pflichtauswahl)]],Transaktionen[[Transaktionen]:[Modul]],3,FALSE),"Modul anders","okay"),"")</f>
        <v>okay</v>
      </c>
      <c r="AP167" s="10" t="str">
        <f>IFERROR(IF(COUNTIFS(BTT[Verwendete Transaktion (Pflichtauswahl)],BTT[[#This Row],[Verwendete Transaktion (Pflichtauswahl)]],BTT[SAP-Modul
(Pflichtauswahl)],"&lt;&gt;"&amp;BTT[[#This Row],[SAP-Modul
(Pflichtauswahl)]])&gt;0,"Modul anders","okay"),"")</f>
        <v>okay</v>
      </c>
      <c r="AQ167" s="10" t="str">
        <f>IFERROR(IF(COUNTIFS(BTT[Verwendete Transaktion (Pflichtauswahl)],BTT[[#This Row],[Verwendete Transaktion (Pflichtauswahl)]],BTT[Verantwortliches TP
(automatisch)],"&lt;&gt;"&amp;BTT[[#This Row],[Verantwortliches TP
(automatisch)]])&gt;0,"Transaktion mehrfach","okay"),"")</f>
        <v>okay</v>
      </c>
      <c r="AR167" s="10" t="str">
        <f>IFERROR(IF(COUNTIFS(BTT[Verwendete Transaktion (Pflichtauswahl)],BTT[[#This Row],[Verwendete Transaktion (Pflichtauswahl)]],BTT[Verantwortliches TP
(automatisch)],"&lt;&gt;"&amp;VLOOKUP(aktives_Teilprojekt,Teilprojekte[[Teilprojekte]:[Kürzel]],2,FALSE))&gt;0,"Transaktion mehrfach","okay"),"")</f>
        <v>okay</v>
      </c>
      <c r="AS167" s="10" t="s">
        <v>9792</v>
      </c>
      <c r="AT167" s="10"/>
    </row>
    <row r="168" spans="1:46" x14ac:dyDescent="0.25">
      <c r="A168" s="14" t="str">
        <f>IFERROR(IF(BTT[[#This Row],[Lfd Nr. 
(aus konsolidierter Datei)]]&lt;&gt;"",BTT[[#This Row],[Lfd Nr. 
(aus konsolidierter Datei)]],VLOOKUP(aktives_Teilprojekt,Teilprojekte[[Teilprojekte]:[Kürzel]],2,FALSE)&amp;ROW(BTT[[#This Row],[Lfd Nr.
(automatisch)]])-2),"")</f>
        <v>BLQ153</v>
      </c>
      <c r="B168" s="15" t="s">
        <v>6127</v>
      </c>
      <c r="C168" s="15"/>
      <c r="D168" t="s">
        <v>10159</v>
      </c>
      <c r="E168" s="10" t="str">
        <f>IFERROR(IF(NOT(BTT[[#This Row],[Manuelle Änderung des Verantwortliches TP
(Auswahl - bei Bedarf)]]=""),BTT[[#This Row],[Manuelle Änderung des Verantwortliches TP
(Auswahl - bei Bedarf)]],VLOOKUP(BTT[[#This Row],[Hauptprozess
(Pflichtauswahl)]],Hauptprozesse[],3,FALSE)),"")</f>
        <v>BLQ</v>
      </c>
      <c r="H168" s="10" t="s">
        <v>6038</v>
      </c>
      <c r="I168" t="s">
        <v>3360</v>
      </c>
      <c r="J168" s="10" t="str">
        <f>IFERROR(VLOOKUP(BTT[[#This Row],[Verwendete Transaktion (Pflichtauswahl)]],Transaktionen[[Transaktionen]:[Langtext]],2,FALSE),"")</f>
        <v>Anzeige Rechnungsprüfungsbeleg</v>
      </c>
      <c r="O168" t="s">
        <v>6052</v>
      </c>
      <c r="T168" t="s">
        <v>6060</v>
      </c>
      <c r="V168" s="10" t="str">
        <f>IFERROR(VLOOKUP(BTT[[#This Row],[Verwendetes Formular
(Auswahl falls relevant)]],Formulare[[Formularbezeichnung]:[Formularname (technisch)]],2,FALSE),"")</f>
        <v/>
      </c>
      <c r="X168" t="s">
        <v>6052</v>
      </c>
      <c r="Y168" s="4"/>
      <c r="AB168" t="s">
        <v>6052</v>
      </c>
      <c r="AD168" t="s">
        <v>6063</v>
      </c>
      <c r="AF168" t="s">
        <v>10158</v>
      </c>
      <c r="AI168" t="s">
        <v>6052</v>
      </c>
      <c r="AJ168" t="s">
        <v>6052</v>
      </c>
      <c r="AK168" s="10" t="str">
        <f>IF(BTT[[#This Row],[Subprozess
(optionale Auswahl)]]="","okay",IF(VLOOKUP(BTT[[#This Row],[Subprozess
(optionale Auswahl)]],BPML[[Subprozess]:[Zugeordneter Hauptprozess]],3,FALSE)=BTT[[#This Row],[Hauptprozess
(Pflichtauswahl)]],"okay","falscher Subprozess"))</f>
        <v>okay</v>
      </c>
      <c r="AL168" t="str">
        <f>IF(aktives_Teilprojekt="Master","",IF(BTT[[#This Row],[Verantwortliches TP
(automatisch)]]=VLOOKUP(aktives_Teilprojekt,Teilprojekte[[Teilprojekte]:[Kürzel]],2,FALSE),"okay","Hauptprozess anderes TP"))</f>
        <v>okay</v>
      </c>
      <c r="AM1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8" s="10" t="str">
        <f>IFERROR(IF(BTT[[#This Row],[SAP-Modul
(Pflichtauswahl)]]&lt;&gt;VLOOKUP(BTT[[#This Row],[Verwendete Transaktion (Pflichtauswahl)]],Transaktionen[[Transaktionen]:[Modul]],3,FALSE),"Modul anders","okay"),"")</f>
        <v>okay</v>
      </c>
      <c r="AP168" s="10" t="str">
        <f>IFERROR(IF(COUNTIFS(BTT[Verwendete Transaktion (Pflichtauswahl)],BTT[[#This Row],[Verwendete Transaktion (Pflichtauswahl)]],BTT[SAP-Modul
(Pflichtauswahl)],"&lt;&gt;"&amp;BTT[[#This Row],[SAP-Modul
(Pflichtauswahl)]])&gt;0,"Modul anders","okay"),"")</f>
        <v>okay</v>
      </c>
      <c r="AQ168" s="10" t="str">
        <f>IFERROR(IF(COUNTIFS(BTT[Verwendete Transaktion (Pflichtauswahl)],BTT[[#This Row],[Verwendete Transaktion (Pflichtauswahl)]],BTT[Verantwortliches TP
(automatisch)],"&lt;&gt;"&amp;BTT[[#This Row],[Verantwortliches TP
(automatisch)]])&gt;0,"Transaktion mehrfach","okay"),"")</f>
        <v>okay</v>
      </c>
      <c r="AR168" s="10" t="str">
        <f>IFERROR(IF(COUNTIFS(BTT[Verwendete Transaktion (Pflichtauswahl)],BTT[[#This Row],[Verwendete Transaktion (Pflichtauswahl)]],BTT[Verantwortliches TP
(automatisch)],"&lt;&gt;"&amp;VLOOKUP(aktives_Teilprojekt,Teilprojekte[[Teilprojekte]:[Kürzel]],2,FALSE))&gt;0,"Transaktion mehrfach","okay"),"")</f>
        <v>okay</v>
      </c>
      <c r="AS168" s="10" t="s">
        <v>9793</v>
      </c>
      <c r="AT168" s="10"/>
    </row>
    <row r="169" spans="1:46" x14ac:dyDescent="0.25">
      <c r="A169" s="14" t="str">
        <f>IFERROR(IF(BTT[[#This Row],[Lfd Nr. 
(aus konsolidierter Datei)]]&lt;&gt;"",BTT[[#This Row],[Lfd Nr. 
(aus konsolidierter Datei)]],VLOOKUP(aktives_Teilprojekt,Teilprojekte[[Teilprojekte]:[Kürzel]],2,FALSE)&amp;ROW(BTT[[#This Row],[Lfd Nr.
(automatisch)]])-2),"")</f>
        <v>BLQ154</v>
      </c>
      <c r="B169" s="15" t="s">
        <v>6127</v>
      </c>
      <c r="C169" s="15"/>
      <c r="D169" t="s">
        <v>10159</v>
      </c>
      <c r="E169" s="10" t="str">
        <f>IFERROR(IF(NOT(BTT[[#This Row],[Manuelle Änderung des Verantwortliches TP
(Auswahl - bei Bedarf)]]=""),BTT[[#This Row],[Manuelle Änderung des Verantwortliches TP
(Auswahl - bei Bedarf)]],VLOOKUP(BTT[[#This Row],[Hauptprozess
(Pflichtauswahl)]],Hauptprozesse[],3,FALSE)),"")</f>
        <v>BLQ</v>
      </c>
      <c r="H169" s="10" t="s">
        <v>6038</v>
      </c>
      <c r="I169" t="s">
        <v>3361</v>
      </c>
      <c r="J169" s="10" t="str">
        <f>IFERROR(VLOOKUP(BTT[[#This Row],[Verwendete Transaktion (Pflichtauswahl)]],Transaktionen[[Transaktionen]:[Langtext]],2,FALSE),"")</f>
        <v>Rechnungsbeleg stornieren</v>
      </c>
      <c r="O169" t="s">
        <v>6052</v>
      </c>
      <c r="T169" t="s">
        <v>6060</v>
      </c>
      <c r="V169" s="10" t="str">
        <f>IFERROR(VLOOKUP(BTT[[#This Row],[Verwendetes Formular
(Auswahl falls relevant)]],Formulare[[Formularbezeichnung]:[Formularname (technisch)]],2,FALSE),"")</f>
        <v/>
      </c>
      <c r="X169" t="s">
        <v>6052</v>
      </c>
      <c r="Y169" s="4"/>
      <c r="AB169" t="s">
        <v>6052</v>
      </c>
      <c r="AD169" t="s">
        <v>6063</v>
      </c>
      <c r="AF169" t="s">
        <v>10158</v>
      </c>
      <c r="AI169" t="s">
        <v>6052</v>
      </c>
      <c r="AJ169" t="s">
        <v>6052</v>
      </c>
      <c r="AK169" s="10" t="str">
        <f>IF(BTT[[#This Row],[Subprozess
(optionale Auswahl)]]="","okay",IF(VLOOKUP(BTT[[#This Row],[Subprozess
(optionale Auswahl)]],BPML[[Subprozess]:[Zugeordneter Hauptprozess]],3,FALSE)=BTT[[#This Row],[Hauptprozess
(Pflichtauswahl)]],"okay","falscher Subprozess"))</f>
        <v>okay</v>
      </c>
      <c r="AL169" t="str">
        <f>IF(aktives_Teilprojekt="Master","",IF(BTT[[#This Row],[Verantwortliches TP
(automatisch)]]=VLOOKUP(aktives_Teilprojekt,Teilprojekte[[Teilprojekte]:[Kürzel]],2,FALSE),"okay","Hauptprozess anderes TP"))</f>
        <v>okay</v>
      </c>
      <c r="AM1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69" s="10" t="str">
        <f>IFERROR(IF(BTT[[#This Row],[SAP-Modul
(Pflichtauswahl)]]&lt;&gt;VLOOKUP(BTT[[#This Row],[Verwendete Transaktion (Pflichtauswahl)]],Transaktionen[[Transaktionen]:[Modul]],3,FALSE),"Modul anders","okay"),"")</f>
        <v>okay</v>
      </c>
      <c r="AP169" s="10" t="str">
        <f>IFERROR(IF(COUNTIFS(BTT[Verwendete Transaktion (Pflichtauswahl)],BTT[[#This Row],[Verwendete Transaktion (Pflichtauswahl)]],BTT[SAP-Modul
(Pflichtauswahl)],"&lt;&gt;"&amp;BTT[[#This Row],[SAP-Modul
(Pflichtauswahl)]])&gt;0,"Modul anders","okay"),"")</f>
        <v>okay</v>
      </c>
      <c r="AQ169" s="10" t="str">
        <f>IFERROR(IF(COUNTIFS(BTT[Verwendete Transaktion (Pflichtauswahl)],BTT[[#This Row],[Verwendete Transaktion (Pflichtauswahl)]],BTT[Verantwortliches TP
(automatisch)],"&lt;&gt;"&amp;BTT[[#This Row],[Verantwortliches TP
(automatisch)]])&gt;0,"Transaktion mehrfach","okay"),"")</f>
        <v>okay</v>
      </c>
      <c r="AR169" s="10" t="str">
        <f>IFERROR(IF(COUNTIFS(BTT[Verwendete Transaktion (Pflichtauswahl)],BTT[[#This Row],[Verwendete Transaktion (Pflichtauswahl)]],BTT[Verantwortliches TP
(automatisch)],"&lt;&gt;"&amp;VLOOKUP(aktives_Teilprojekt,Teilprojekte[[Teilprojekte]:[Kürzel]],2,FALSE))&gt;0,"Transaktion mehrfach","okay"),"")</f>
        <v>okay</v>
      </c>
      <c r="AS169" s="10" t="s">
        <v>9794</v>
      </c>
      <c r="AT169" s="10"/>
    </row>
    <row r="170" spans="1:46" x14ac:dyDescent="0.25">
      <c r="A170" s="14" t="str">
        <f>IFERROR(IF(BTT[[#This Row],[Lfd Nr. 
(aus konsolidierter Datei)]]&lt;&gt;"",BTT[[#This Row],[Lfd Nr. 
(aus konsolidierter Datei)]],VLOOKUP(aktives_Teilprojekt,Teilprojekte[[Teilprojekte]:[Kürzel]],2,FALSE)&amp;ROW(BTT[[#This Row],[Lfd Nr.
(automatisch)]])-2),"")</f>
        <v>BLQ155</v>
      </c>
      <c r="B170" s="15" t="s">
        <v>54</v>
      </c>
      <c r="C170" s="15"/>
      <c r="E170" s="10" t="str">
        <f>IFERROR(IF(NOT(BTT[[#This Row],[Manuelle Änderung des Verantwortliches TP
(Auswahl - bei Bedarf)]]=""),BTT[[#This Row],[Manuelle Änderung des Verantwortliches TP
(Auswahl - bei Bedarf)]],VLOOKUP(BTT[[#This Row],[Hauptprozess
(Pflichtauswahl)]],Hauptprozesse[],3,FALSE)),"")</f>
        <v>BLQ</v>
      </c>
      <c r="H170" s="10" t="s">
        <v>6095</v>
      </c>
      <c r="I170" t="s">
        <v>3363</v>
      </c>
      <c r="J170" s="10" t="str">
        <f>IFERROR(VLOOKUP(BTT[[#This Row],[Verwendete Transaktion (Pflichtauswahl)]],Transaktionen[[Transaktionen]:[Langtext]],2,FALSE),"")</f>
        <v>WE/RE-Kontenpflege</v>
      </c>
      <c r="O170" t="s">
        <v>6052</v>
      </c>
      <c r="T170" t="s">
        <v>6060</v>
      </c>
      <c r="V170" s="10" t="str">
        <f>IFERROR(VLOOKUP(BTT[[#This Row],[Verwendetes Formular
(Auswahl falls relevant)]],Formulare[[Formularbezeichnung]:[Formularname (technisch)]],2,FALSE),"")</f>
        <v/>
      </c>
      <c r="X170" t="s">
        <v>6052</v>
      </c>
      <c r="Y170" s="4"/>
      <c r="AB170" t="s">
        <v>6052</v>
      </c>
      <c r="AD170" t="s">
        <v>6063</v>
      </c>
      <c r="AF170" t="s">
        <v>3365</v>
      </c>
      <c r="AI170" t="s">
        <v>6052</v>
      </c>
      <c r="AJ170" t="s">
        <v>6052</v>
      </c>
      <c r="AK170" s="10" t="str">
        <f>IF(BTT[[#This Row],[Subprozess
(optionale Auswahl)]]="","okay",IF(VLOOKUP(BTT[[#This Row],[Subprozess
(optionale Auswahl)]],BPML[[Subprozess]:[Zugeordneter Hauptprozess]],3,FALSE)=BTT[[#This Row],[Hauptprozess
(Pflichtauswahl)]],"okay","falscher Subprozess"))</f>
        <v>okay</v>
      </c>
      <c r="AL170" t="str">
        <f>IF(aktives_Teilprojekt="Master","",IF(BTT[[#This Row],[Verantwortliches TP
(automatisch)]]=VLOOKUP(aktives_Teilprojekt,Teilprojekte[[Teilprojekte]:[Kürzel]],2,FALSE),"okay","Hauptprozess anderes TP"))</f>
        <v>okay</v>
      </c>
      <c r="AM1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0" s="10" t="str">
        <f>IFERROR(IF(BTT[[#This Row],[SAP-Modul
(Pflichtauswahl)]]&lt;&gt;VLOOKUP(BTT[[#This Row],[Verwendete Transaktion (Pflichtauswahl)]],Transaktionen[[Transaktionen]:[Modul]],3,FALSE),"Modul anders","okay"),"")</f>
        <v>okay</v>
      </c>
      <c r="AP170" s="10" t="str">
        <f>IFERROR(IF(COUNTIFS(BTT[Verwendete Transaktion (Pflichtauswahl)],BTT[[#This Row],[Verwendete Transaktion (Pflichtauswahl)]],BTT[SAP-Modul
(Pflichtauswahl)],"&lt;&gt;"&amp;BTT[[#This Row],[SAP-Modul
(Pflichtauswahl)]])&gt;0,"Modul anders","okay"),"")</f>
        <v>okay</v>
      </c>
      <c r="AQ170" s="10" t="str">
        <f>IFERROR(IF(COUNTIFS(BTT[Verwendete Transaktion (Pflichtauswahl)],BTT[[#This Row],[Verwendete Transaktion (Pflichtauswahl)]],BTT[Verantwortliches TP
(automatisch)],"&lt;&gt;"&amp;BTT[[#This Row],[Verantwortliches TP
(automatisch)]])&gt;0,"Transaktion mehrfach","okay"),"")</f>
        <v>okay</v>
      </c>
      <c r="AR170" s="10" t="str">
        <f>IFERROR(IF(COUNTIFS(BTT[Verwendete Transaktion (Pflichtauswahl)],BTT[[#This Row],[Verwendete Transaktion (Pflichtauswahl)]],BTT[Verantwortliches TP
(automatisch)],"&lt;&gt;"&amp;VLOOKUP(aktives_Teilprojekt,Teilprojekte[[Teilprojekte]:[Kürzel]],2,FALSE))&gt;0,"Transaktion mehrfach","okay"),"")</f>
        <v>okay</v>
      </c>
      <c r="AS170" s="10" t="s">
        <v>9795</v>
      </c>
      <c r="AT170" s="10"/>
    </row>
    <row r="171" spans="1:46" x14ac:dyDescent="0.25">
      <c r="A171" s="14" t="str">
        <f>IFERROR(IF(BTT[[#This Row],[Lfd Nr. 
(aus konsolidierter Datei)]]&lt;&gt;"",BTT[[#This Row],[Lfd Nr. 
(aus konsolidierter Datei)]],VLOOKUP(aktives_Teilprojekt,Teilprojekte[[Teilprojekte]:[Kürzel]],2,FALSE)&amp;ROW(BTT[[#This Row],[Lfd Nr.
(automatisch)]])-2),"")</f>
        <v>BLQ156</v>
      </c>
      <c r="B171" s="15" t="s">
        <v>54</v>
      </c>
      <c r="C171" s="15"/>
      <c r="E171" s="10" t="str">
        <f>IFERROR(IF(NOT(BTT[[#This Row],[Manuelle Änderung des Verantwortliches TP
(Auswahl - bei Bedarf)]]=""),BTT[[#This Row],[Manuelle Änderung des Verantwortliches TP
(Auswahl - bei Bedarf)]],VLOOKUP(BTT[[#This Row],[Hauptprozess
(Pflichtauswahl)]],Hauptprozesse[],3,FALSE)),"")</f>
        <v>BLQ</v>
      </c>
      <c r="H171" s="10" t="s">
        <v>6038</v>
      </c>
      <c r="I171" t="s">
        <v>3365</v>
      </c>
      <c r="J171" s="10" t="str">
        <f>IFERROR(VLOOKUP(BTT[[#This Row],[Verwendete Transaktion (Pflichtauswahl)]],Transaktionen[[Transaktionen]:[Langtext]],2,FALSE),"")</f>
        <v>Preisänderung</v>
      </c>
      <c r="O171" t="s">
        <v>6052</v>
      </c>
      <c r="T171" t="s">
        <v>6060</v>
      </c>
      <c r="V171" s="10" t="str">
        <f>IFERROR(VLOOKUP(BTT[[#This Row],[Verwendetes Formular
(Auswahl falls relevant)]],Formulare[[Formularbezeichnung]:[Formularname (technisch)]],2,FALSE),"")</f>
        <v/>
      </c>
      <c r="X171" t="s">
        <v>6052</v>
      </c>
      <c r="Y171" s="4"/>
      <c r="AB171" t="s">
        <v>6052</v>
      </c>
      <c r="AD171" t="s">
        <v>6063</v>
      </c>
      <c r="AF171" t="s">
        <v>3367</v>
      </c>
      <c r="AI171" t="s">
        <v>6052</v>
      </c>
      <c r="AJ171" t="s">
        <v>6052</v>
      </c>
      <c r="AK171" s="10" t="str">
        <f>IF(BTT[[#This Row],[Subprozess
(optionale Auswahl)]]="","okay",IF(VLOOKUP(BTT[[#This Row],[Subprozess
(optionale Auswahl)]],BPML[[Subprozess]:[Zugeordneter Hauptprozess]],3,FALSE)=BTT[[#This Row],[Hauptprozess
(Pflichtauswahl)]],"okay","falscher Subprozess"))</f>
        <v>okay</v>
      </c>
      <c r="AL171" t="str">
        <f>IF(aktives_Teilprojekt="Master","",IF(BTT[[#This Row],[Verantwortliches TP
(automatisch)]]=VLOOKUP(aktives_Teilprojekt,Teilprojekte[[Teilprojekte]:[Kürzel]],2,FALSE),"okay","Hauptprozess anderes TP"))</f>
        <v>okay</v>
      </c>
      <c r="AM1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1" s="10" t="str">
        <f>IFERROR(IF(BTT[[#This Row],[SAP-Modul
(Pflichtauswahl)]]&lt;&gt;VLOOKUP(BTT[[#This Row],[Verwendete Transaktion (Pflichtauswahl)]],Transaktionen[[Transaktionen]:[Modul]],3,FALSE),"Modul anders","okay"),"")</f>
        <v>okay</v>
      </c>
      <c r="AP171" s="10" t="str">
        <f>IFERROR(IF(COUNTIFS(BTT[Verwendete Transaktion (Pflichtauswahl)],BTT[[#This Row],[Verwendete Transaktion (Pflichtauswahl)]],BTT[SAP-Modul
(Pflichtauswahl)],"&lt;&gt;"&amp;BTT[[#This Row],[SAP-Modul
(Pflichtauswahl)]])&gt;0,"Modul anders","okay"),"")</f>
        <v>okay</v>
      </c>
      <c r="AQ171" s="10" t="str">
        <f>IFERROR(IF(COUNTIFS(BTT[Verwendete Transaktion (Pflichtauswahl)],BTT[[#This Row],[Verwendete Transaktion (Pflichtauswahl)]],BTT[Verantwortliches TP
(automatisch)],"&lt;&gt;"&amp;BTT[[#This Row],[Verantwortliches TP
(automatisch)]])&gt;0,"Transaktion mehrfach","okay"),"")</f>
        <v>okay</v>
      </c>
      <c r="AR171" s="10" t="str">
        <f>IFERROR(IF(COUNTIFS(BTT[Verwendete Transaktion (Pflichtauswahl)],BTT[[#This Row],[Verwendete Transaktion (Pflichtauswahl)]],BTT[Verantwortliches TP
(automatisch)],"&lt;&gt;"&amp;VLOOKUP(aktives_Teilprojekt,Teilprojekte[[Teilprojekte]:[Kürzel]],2,FALSE))&gt;0,"Transaktion mehrfach","okay"),"")</f>
        <v>okay</v>
      </c>
      <c r="AS171" s="10" t="s">
        <v>9796</v>
      </c>
      <c r="AT171" s="10"/>
    </row>
    <row r="172" spans="1:46" x14ac:dyDescent="0.25">
      <c r="A172" s="14" t="str">
        <f>IFERROR(IF(BTT[[#This Row],[Lfd Nr. 
(aus konsolidierter Datei)]]&lt;&gt;"",BTT[[#This Row],[Lfd Nr. 
(aus konsolidierter Datei)]],VLOOKUP(aktives_Teilprojekt,Teilprojekte[[Teilprojekte]:[Kürzel]],2,FALSE)&amp;ROW(BTT[[#This Row],[Lfd Nr.
(automatisch)]])-2),"")</f>
        <v>BLQ157</v>
      </c>
      <c r="B172" s="15" t="s">
        <v>54</v>
      </c>
      <c r="C172" s="15"/>
      <c r="E172" s="10" t="str">
        <f>IFERROR(IF(NOT(BTT[[#This Row],[Manuelle Änderung des Verantwortliches TP
(Auswahl - bei Bedarf)]]=""),BTT[[#This Row],[Manuelle Änderung des Verantwortliches TP
(Auswahl - bei Bedarf)]],VLOOKUP(BTT[[#This Row],[Hauptprozess
(Pflichtauswahl)]],Hauptprozesse[],3,FALSE)),"")</f>
        <v>BLQ</v>
      </c>
      <c r="H172" s="10" t="s">
        <v>6038</v>
      </c>
      <c r="I172" t="s">
        <v>3367</v>
      </c>
      <c r="J172" s="10" t="str">
        <f>IFERROR(VLOOKUP(BTT[[#This Row],[Verwendete Transaktion (Pflichtauswahl)]],Transaktionen[[Transaktionen]:[Langtext]],2,FALSE),"")</f>
        <v>Materialbe-/entlastung</v>
      </c>
      <c r="O172" t="s">
        <v>6052</v>
      </c>
      <c r="T172" t="s">
        <v>6060</v>
      </c>
      <c r="V172" s="10" t="str">
        <f>IFERROR(VLOOKUP(BTT[[#This Row],[Verwendetes Formular
(Auswahl falls relevant)]],Formulare[[Formularbezeichnung]:[Formularname (technisch)]],2,FALSE),"")</f>
        <v/>
      </c>
      <c r="X172" t="s">
        <v>6052</v>
      </c>
      <c r="Y172" s="4"/>
      <c r="AB172" t="s">
        <v>6052</v>
      </c>
      <c r="AD172" t="s">
        <v>6063</v>
      </c>
      <c r="AF172" t="s">
        <v>3367</v>
      </c>
      <c r="AI172" t="s">
        <v>6052</v>
      </c>
      <c r="AJ172" t="s">
        <v>6052</v>
      </c>
      <c r="AK172" s="10" t="str">
        <f>IF(BTT[[#This Row],[Subprozess
(optionale Auswahl)]]="","okay",IF(VLOOKUP(BTT[[#This Row],[Subprozess
(optionale Auswahl)]],BPML[[Subprozess]:[Zugeordneter Hauptprozess]],3,FALSE)=BTT[[#This Row],[Hauptprozess
(Pflichtauswahl)]],"okay","falscher Subprozess"))</f>
        <v>okay</v>
      </c>
      <c r="AL172" t="str">
        <f>IF(aktives_Teilprojekt="Master","",IF(BTT[[#This Row],[Verantwortliches TP
(automatisch)]]=VLOOKUP(aktives_Teilprojekt,Teilprojekte[[Teilprojekte]:[Kürzel]],2,FALSE),"okay","Hauptprozess anderes TP"))</f>
        <v>okay</v>
      </c>
      <c r="AM1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2" s="10" t="str">
        <f>IFERROR(IF(BTT[[#This Row],[SAP-Modul
(Pflichtauswahl)]]&lt;&gt;VLOOKUP(BTT[[#This Row],[Verwendete Transaktion (Pflichtauswahl)]],Transaktionen[[Transaktionen]:[Modul]],3,FALSE),"Modul anders","okay"),"")</f>
        <v>okay</v>
      </c>
      <c r="AP172" s="10" t="str">
        <f>IFERROR(IF(COUNTIFS(BTT[Verwendete Transaktion (Pflichtauswahl)],BTT[[#This Row],[Verwendete Transaktion (Pflichtauswahl)]],BTT[SAP-Modul
(Pflichtauswahl)],"&lt;&gt;"&amp;BTT[[#This Row],[SAP-Modul
(Pflichtauswahl)]])&gt;0,"Modul anders","okay"),"")</f>
        <v>okay</v>
      </c>
      <c r="AQ172" s="10" t="str">
        <f>IFERROR(IF(COUNTIFS(BTT[Verwendete Transaktion (Pflichtauswahl)],BTT[[#This Row],[Verwendete Transaktion (Pflichtauswahl)]],BTT[Verantwortliches TP
(automatisch)],"&lt;&gt;"&amp;BTT[[#This Row],[Verantwortliches TP
(automatisch)]])&gt;0,"Transaktion mehrfach","okay"),"")</f>
        <v>okay</v>
      </c>
      <c r="AR172" s="10" t="str">
        <f>IFERROR(IF(COUNTIFS(BTT[Verwendete Transaktion (Pflichtauswahl)],BTT[[#This Row],[Verwendete Transaktion (Pflichtauswahl)]],BTT[Verantwortliches TP
(automatisch)],"&lt;&gt;"&amp;VLOOKUP(aktives_Teilprojekt,Teilprojekte[[Teilprojekte]:[Kürzel]],2,FALSE))&gt;0,"Transaktion mehrfach","okay"),"")</f>
        <v>okay</v>
      </c>
      <c r="AS172" s="10" t="s">
        <v>9797</v>
      </c>
      <c r="AT172" s="10"/>
    </row>
    <row r="173" spans="1:46" x14ac:dyDescent="0.25">
      <c r="A173" s="14" t="str">
        <f>IFERROR(IF(BTT[[#This Row],[Lfd Nr. 
(aus konsolidierter Datei)]]&lt;&gt;"",BTT[[#This Row],[Lfd Nr. 
(aus konsolidierter Datei)]],VLOOKUP(aktives_Teilprojekt,Teilprojekte[[Teilprojekte]:[Kürzel]],2,FALSE)&amp;ROW(BTT[[#This Row],[Lfd Nr.
(automatisch)]])-2),"")</f>
        <v>BLQ158</v>
      </c>
      <c r="B173" s="15" t="s">
        <v>6127</v>
      </c>
      <c r="C173" s="15"/>
      <c r="D173" t="s">
        <v>10159</v>
      </c>
      <c r="E173" s="10" t="str">
        <f>IFERROR(IF(NOT(BTT[[#This Row],[Manuelle Änderung des Verantwortliches TP
(Auswahl - bei Bedarf)]]=""),BTT[[#This Row],[Manuelle Änderung des Verantwortliches TP
(Auswahl - bei Bedarf)]],VLOOKUP(BTT[[#This Row],[Hauptprozess
(Pflichtauswahl)]],Hauptprozesse[],3,FALSE)),"")</f>
        <v>BLQ</v>
      </c>
      <c r="H173" s="10" t="s">
        <v>6038</v>
      </c>
      <c r="I173" t="s">
        <v>3369</v>
      </c>
      <c r="J173" s="10" t="str">
        <f>IFERROR(VLOOKUP(BTT[[#This Row],[Verwendete Transaktion (Pflichtauswahl)]],Transaktionen[[Transaktionen]:[Langtext]],2,FALSE),"")</f>
        <v>Vorerfaßte Rechnung anzeigen</v>
      </c>
      <c r="O173" t="s">
        <v>6052</v>
      </c>
      <c r="T173" t="s">
        <v>6060</v>
      </c>
      <c r="V173" s="10" t="str">
        <f>IFERROR(VLOOKUP(BTT[[#This Row],[Verwendetes Formular
(Auswahl falls relevant)]],Formulare[[Formularbezeichnung]:[Formularname (technisch)]],2,FALSE),"")</f>
        <v/>
      </c>
      <c r="X173" t="s">
        <v>6052</v>
      </c>
      <c r="Y173" s="4"/>
      <c r="AB173" t="s">
        <v>6052</v>
      </c>
      <c r="AD173" t="s">
        <v>6063</v>
      </c>
      <c r="AF173" t="s">
        <v>10158</v>
      </c>
      <c r="AI173" t="s">
        <v>6052</v>
      </c>
      <c r="AJ173" t="s">
        <v>6052</v>
      </c>
      <c r="AK173" s="10" t="str">
        <f>IF(BTT[[#This Row],[Subprozess
(optionale Auswahl)]]="","okay",IF(VLOOKUP(BTT[[#This Row],[Subprozess
(optionale Auswahl)]],BPML[[Subprozess]:[Zugeordneter Hauptprozess]],3,FALSE)=BTT[[#This Row],[Hauptprozess
(Pflichtauswahl)]],"okay","falscher Subprozess"))</f>
        <v>okay</v>
      </c>
      <c r="AL173" t="str">
        <f>IF(aktives_Teilprojekt="Master","",IF(BTT[[#This Row],[Verantwortliches TP
(automatisch)]]=VLOOKUP(aktives_Teilprojekt,Teilprojekte[[Teilprojekte]:[Kürzel]],2,FALSE),"okay","Hauptprozess anderes TP"))</f>
        <v>okay</v>
      </c>
      <c r="AM1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3" s="10" t="str">
        <f>IFERROR(IF(BTT[[#This Row],[SAP-Modul
(Pflichtauswahl)]]&lt;&gt;VLOOKUP(BTT[[#This Row],[Verwendete Transaktion (Pflichtauswahl)]],Transaktionen[[Transaktionen]:[Modul]],3,FALSE),"Modul anders","okay"),"")</f>
        <v>okay</v>
      </c>
      <c r="AP173" s="10" t="str">
        <f>IFERROR(IF(COUNTIFS(BTT[Verwendete Transaktion (Pflichtauswahl)],BTT[[#This Row],[Verwendete Transaktion (Pflichtauswahl)]],BTT[SAP-Modul
(Pflichtauswahl)],"&lt;&gt;"&amp;BTT[[#This Row],[SAP-Modul
(Pflichtauswahl)]])&gt;0,"Modul anders","okay"),"")</f>
        <v>okay</v>
      </c>
      <c r="AQ173" s="10" t="str">
        <f>IFERROR(IF(COUNTIFS(BTT[Verwendete Transaktion (Pflichtauswahl)],BTT[[#This Row],[Verwendete Transaktion (Pflichtauswahl)]],BTT[Verantwortliches TP
(automatisch)],"&lt;&gt;"&amp;BTT[[#This Row],[Verantwortliches TP
(automatisch)]])&gt;0,"Transaktion mehrfach","okay"),"")</f>
        <v>okay</v>
      </c>
      <c r="AR173" s="10" t="str">
        <f>IFERROR(IF(COUNTIFS(BTT[Verwendete Transaktion (Pflichtauswahl)],BTT[[#This Row],[Verwendete Transaktion (Pflichtauswahl)]],BTT[Verantwortliches TP
(automatisch)],"&lt;&gt;"&amp;VLOOKUP(aktives_Teilprojekt,Teilprojekte[[Teilprojekte]:[Kürzel]],2,FALSE))&gt;0,"Transaktion mehrfach","okay"),"")</f>
        <v>okay</v>
      </c>
      <c r="AS173" s="10" t="s">
        <v>9798</v>
      </c>
      <c r="AT173" s="10"/>
    </row>
    <row r="174" spans="1:46" x14ac:dyDescent="0.25">
      <c r="A174" s="14" t="str">
        <f>IFERROR(IF(BTT[[#This Row],[Lfd Nr. 
(aus konsolidierter Datei)]]&lt;&gt;"",BTT[[#This Row],[Lfd Nr. 
(aus konsolidierter Datei)]],VLOOKUP(aktives_Teilprojekt,Teilprojekte[[Teilprojekte]:[Kürzel]],2,FALSE)&amp;ROW(BTT[[#This Row],[Lfd Nr.
(automatisch)]])-2),"")</f>
        <v>BLQ159</v>
      </c>
      <c r="B174" s="15" t="s">
        <v>54</v>
      </c>
      <c r="C174" s="15"/>
      <c r="E174" s="10" t="str">
        <f>IFERROR(IF(NOT(BTT[[#This Row],[Manuelle Änderung des Verantwortliches TP
(Auswahl - bei Bedarf)]]=""),BTT[[#This Row],[Manuelle Änderung des Verantwortliches TP
(Auswahl - bei Bedarf)]],VLOOKUP(BTT[[#This Row],[Hauptprozess
(Pflichtauswahl)]],Hauptprozesse[],3,FALSE)),"")</f>
        <v>BLQ</v>
      </c>
      <c r="H174" s="10" t="s">
        <v>6038</v>
      </c>
      <c r="I174" t="s">
        <v>3371</v>
      </c>
      <c r="J174" s="10" t="str">
        <f>IFERROR(VLOOKUP(BTT[[#This Row],[Verwendete Transaktion (Pflichtauswahl)]],Transaktionen[[Transaktionen]:[Langtext]],2,FALSE),"")</f>
        <v>Material Einzelposten</v>
      </c>
      <c r="O174" t="s">
        <v>6052</v>
      </c>
      <c r="T174" t="s">
        <v>6060</v>
      </c>
      <c r="V174" s="10" t="str">
        <f>IFERROR(VLOOKUP(BTT[[#This Row],[Verwendetes Formular
(Auswahl falls relevant)]],Formulare[[Formularbezeichnung]:[Formularname (technisch)]],2,FALSE),"")</f>
        <v/>
      </c>
      <c r="X174" t="s">
        <v>6052</v>
      </c>
      <c r="Y174" s="4"/>
      <c r="AB174" t="s">
        <v>6052</v>
      </c>
      <c r="AD174" t="s">
        <v>6063</v>
      </c>
      <c r="AF174" t="s">
        <v>10174</v>
      </c>
      <c r="AI174" t="s">
        <v>6052</v>
      </c>
      <c r="AJ174" t="s">
        <v>6052</v>
      </c>
      <c r="AK174" s="10" t="str">
        <f>IF(BTT[[#This Row],[Subprozess
(optionale Auswahl)]]="","okay",IF(VLOOKUP(BTT[[#This Row],[Subprozess
(optionale Auswahl)]],BPML[[Subprozess]:[Zugeordneter Hauptprozess]],3,FALSE)=BTT[[#This Row],[Hauptprozess
(Pflichtauswahl)]],"okay","falscher Subprozess"))</f>
        <v>okay</v>
      </c>
      <c r="AL174" t="str">
        <f>IF(aktives_Teilprojekt="Master","",IF(BTT[[#This Row],[Verantwortliches TP
(automatisch)]]=VLOOKUP(aktives_Teilprojekt,Teilprojekte[[Teilprojekte]:[Kürzel]],2,FALSE),"okay","Hauptprozess anderes TP"))</f>
        <v>okay</v>
      </c>
      <c r="AM1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4" s="10" t="str">
        <f>IFERROR(IF(BTT[[#This Row],[SAP-Modul
(Pflichtauswahl)]]&lt;&gt;VLOOKUP(BTT[[#This Row],[Verwendete Transaktion (Pflichtauswahl)]],Transaktionen[[Transaktionen]:[Modul]],3,FALSE),"Modul anders","okay"),"")</f>
        <v>okay</v>
      </c>
      <c r="AP174" s="10" t="str">
        <f>IFERROR(IF(COUNTIFS(BTT[Verwendete Transaktion (Pflichtauswahl)],BTT[[#This Row],[Verwendete Transaktion (Pflichtauswahl)]],BTT[SAP-Modul
(Pflichtauswahl)],"&lt;&gt;"&amp;BTT[[#This Row],[SAP-Modul
(Pflichtauswahl)]])&gt;0,"Modul anders","okay"),"")</f>
        <v>okay</v>
      </c>
      <c r="AQ174" s="10" t="str">
        <f>IFERROR(IF(COUNTIFS(BTT[Verwendete Transaktion (Pflichtauswahl)],BTT[[#This Row],[Verwendete Transaktion (Pflichtauswahl)]],BTT[Verantwortliches TP
(automatisch)],"&lt;&gt;"&amp;BTT[[#This Row],[Verantwortliches TP
(automatisch)]])&gt;0,"Transaktion mehrfach","okay"),"")</f>
        <v>okay</v>
      </c>
      <c r="AR174" s="10" t="str">
        <f>IFERROR(IF(COUNTIFS(BTT[Verwendete Transaktion (Pflichtauswahl)],BTT[[#This Row],[Verwendete Transaktion (Pflichtauswahl)]],BTT[Verantwortliches TP
(automatisch)],"&lt;&gt;"&amp;VLOOKUP(aktives_Teilprojekt,Teilprojekte[[Teilprojekte]:[Kürzel]],2,FALSE))&gt;0,"Transaktion mehrfach","okay"),"")</f>
        <v>okay</v>
      </c>
      <c r="AS174" s="10" t="s">
        <v>9799</v>
      </c>
      <c r="AT174" s="10"/>
    </row>
    <row r="175" spans="1:46" x14ac:dyDescent="0.25">
      <c r="A175" s="14" t="str">
        <f>IFERROR(IF(BTT[[#This Row],[Lfd Nr. 
(aus konsolidierter Datei)]]&lt;&gt;"",BTT[[#This Row],[Lfd Nr. 
(aus konsolidierter Datei)]],VLOOKUP(aktives_Teilprojekt,Teilprojekte[[Teilprojekte]:[Kürzel]],2,FALSE)&amp;ROW(BTT[[#This Row],[Lfd Nr.
(automatisch)]])-2),"")</f>
        <v>BLQ160</v>
      </c>
      <c r="B175" s="15" t="s">
        <v>6127</v>
      </c>
      <c r="C175" s="15"/>
      <c r="D175" t="s">
        <v>10159</v>
      </c>
      <c r="E175" s="10" t="str">
        <f>IFERROR(IF(NOT(BTT[[#This Row],[Manuelle Änderung des Verantwortliches TP
(Auswahl - bei Bedarf)]]=""),BTT[[#This Row],[Manuelle Änderung des Verantwortliches TP
(Auswahl - bei Bedarf)]],VLOOKUP(BTT[[#This Row],[Hauptprozess
(Pflichtauswahl)]],Hauptprozesse[],3,FALSE)),"")</f>
        <v>BLQ</v>
      </c>
      <c r="H175" s="10" t="s">
        <v>6038</v>
      </c>
      <c r="I175" t="s">
        <v>3373</v>
      </c>
      <c r="J175" s="10" t="str">
        <f>IFERROR(VLOOKUP(BTT[[#This Row],[Verwendete Transaktion (Pflichtauswahl)]],Transaktionen[[Transaktionen]:[Langtext]],2,FALSE),"")</f>
        <v>Storno Rechnungsbeleg</v>
      </c>
      <c r="O175" t="s">
        <v>6052</v>
      </c>
      <c r="T175" t="s">
        <v>6060</v>
      </c>
      <c r="V175" s="10" t="str">
        <f>IFERROR(VLOOKUP(BTT[[#This Row],[Verwendetes Formular
(Auswahl falls relevant)]],Formulare[[Formularbezeichnung]:[Formularname (technisch)]],2,FALSE),"")</f>
        <v/>
      </c>
      <c r="X175" t="s">
        <v>6052</v>
      </c>
      <c r="Y175" s="4"/>
      <c r="AB175" t="s">
        <v>6052</v>
      </c>
      <c r="AD175" t="s">
        <v>6063</v>
      </c>
      <c r="AF175" t="s">
        <v>10158</v>
      </c>
      <c r="AI175" t="s">
        <v>6052</v>
      </c>
      <c r="AJ175" t="s">
        <v>6052</v>
      </c>
      <c r="AK175" s="10" t="str">
        <f>IF(BTT[[#This Row],[Subprozess
(optionale Auswahl)]]="","okay",IF(VLOOKUP(BTT[[#This Row],[Subprozess
(optionale Auswahl)]],BPML[[Subprozess]:[Zugeordneter Hauptprozess]],3,FALSE)=BTT[[#This Row],[Hauptprozess
(Pflichtauswahl)]],"okay","falscher Subprozess"))</f>
        <v>okay</v>
      </c>
      <c r="AL175" t="str">
        <f>IF(aktives_Teilprojekt="Master","",IF(BTT[[#This Row],[Verantwortliches TP
(automatisch)]]=VLOOKUP(aktives_Teilprojekt,Teilprojekte[[Teilprojekte]:[Kürzel]],2,FALSE),"okay","Hauptprozess anderes TP"))</f>
        <v>okay</v>
      </c>
      <c r="AM1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5" s="10" t="str">
        <f>IFERROR(IF(BTT[[#This Row],[SAP-Modul
(Pflichtauswahl)]]&lt;&gt;VLOOKUP(BTT[[#This Row],[Verwendete Transaktion (Pflichtauswahl)]],Transaktionen[[Transaktionen]:[Modul]],3,FALSE),"Modul anders","okay"),"")</f>
        <v>okay</v>
      </c>
      <c r="AP175" s="10" t="str">
        <f>IFERROR(IF(COUNTIFS(BTT[Verwendete Transaktion (Pflichtauswahl)],BTT[[#This Row],[Verwendete Transaktion (Pflichtauswahl)]],BTT[SAP-Modul
(Pflichtauswahl)],"&lt;&gt;"&amp;BTT[[#This Row],[SAP-Modul
(Pflichtauswahl)]])&gt;0,"Modul anders","okay"),"")</f>
        <v>okay</v>
      </c>
      <c r="AQ175" s="10" t="str">
        <f>IFERROR(IF(COUNTIFS(BTT[Verwendete Transaktion (Pflichtauswahl)],BTT[[#This Row],[Verwendete Transaktion (Pflichtauswahl)]],BTT[Verantwortliches TP
(automatisch)],"&lt;&gt;"&amp;BTT[[#This Row],[Verantwortliches TP
(automatisch)]])&gt;0,"Transaktion mehrfach","okay"),"")</f>
        <v>okay</v>
      </c>
      <c r="AR175" s="10" t="str">
        <f>IFERROR(IF(COUNTIFS(BTT[Verwendete Transaktion (Pflichtauswahl)],BTT[[#This Row],[Verwendete Transaktion (Pflichtauswahl)]],BTT[Verantwortliches TP
(automatisch)],"&lt;&gt;"&amp;VLOOKUP(aktives_Teilprojekt,Teilprojekte[[Teilprojekte]:[Kürzel]],2,FALSE))&gt;0,"Transaktion mehrfach","okay"),"")</f>
        <v>okay</v>
      </c>
      <c r="AS175" s="10" t="s">
        <v>9800</v>
      </c>
      <c r="AT175" s="10"/>
    </row>
    <row r="176" spans="1:46" x14ac:dyDescent="0.25">
      <c r="A176" s="14" t="str">
        <f>IFERROR(IF(BTT[[#This Row],[Lfd Nr. 
(aus konsolidierter Datei)]]&lt;&gt;"",BTT[[#This Row],[Lfd Nr. 
(aus konsolidierter Datei)]],VLOOKUP(aktives_Teilprojekt,Teilprojekte[[Teilprojekte]:[Kürzel]],2,FALSE)&amp;ROW(BTT[[#This Row],[Lfd Nr.
(automatisch)]])-2),"")</f>
        <v>BLQ161</v>
      </c>
      <c r="B176" s="15" t="s">
        <v>6127</v>
      </c>
      <c r="C176" s="15"/>
      <c r="D176" t="s">
        <v>10159</v>
      </c>
      <c r="E176" s="10" t="str">
        <f>IFERROR(IF(NOT(BTT[[#This Row],[Manuelle Änderung des Verantwortliches TP
(Auswahl - bei Bedarf)]]=""),BTT[[#This Row],[Manuelle Änderung des Verantwortliches TP
(Auswahl - bei Bedarf)]],VLOOKUP(BTT[[#This Row],[Hauptprozess
(Pflichtauswahl)]],Hauptprozesse[],3,FALSE)),"")</f>
        <v>BLQ</v>
      </c>
      <c r="H176" s="10" t="s">
        <v>6038</v>
      </c>
      <c r="I176" t="s">
        <v>3375</v>
      </c>
      <c r="J176" s="10" t="str">
        <f>IFERROR(VLOOKUP(BTT[[#This Row],[Verwendete Transaktion (Pflichtauswahl)]],Transaktionen[[Transaktionen]:[Langtext]],2,FALSE),"")</f>
        <v>Gesperrte Rechnungen freigeben</v>
      </c>
      <c r="O176" t="s">
        <v>6052</v>
      </c>
      <c r="T176" t="s">
        <v>6060</v>
      </c>
      <c r="V176" s="10" t="str">
        <f>IFERROR(VLOOKUP(BTT[[#This Row],[Verwendetes Formular
(Auswahl falls relevant)]],Formulare[[Formularbezeichnung]:[Formularname (technisch)]],2,FALSE),"")</f>
        <v/>
      </c>
      <c r="X176" t="s">
        <v>6052</v>
      </c>
      <c r="Y176" s="4"/>
      <c r="AB176" t="s">
        <v>6052</v>
      </c>
      <c r="AD176" t="s">
        <v>6063</v>
      </c>
      <c r="AF176" t="s">
        <v>10158</v>
      </c>
      <c r="AI176" t="s">
        <v>6052</v>
      </c>
      <c r="AJ176" t="s">
        <v>6052</v>
      </c>
      <c r="AK176" s="10" t="str">
        <f>IF(BTT[[#This Row],[Subprozess
(optionale Auswahl)]]="","okay",IF(VLOOKUP(BTT[[#This Row],[Subprozess
(optionale Auswahl)]],BPML[[Subprozess]:[Zugeordneter Hauptprozess]],3,FALSE)=BTT[[#This Row],[Hauptprozess
(Pflichtauswahl)]],"okay","falscher Subprozess"))</f>
        <v>okay</v>
      </c>
      <c r="AL176" t="str">
        <f>IF(aktives_Teilprojekt="Master","",IF(BTT[[#This Row],[Verantwortliches TP
(automatisch)]]=VLOOKUP(aktives_Teilprojekt,Teilprojekte[[Teilprojekte]:[Kürzel]],2,FALSE),"okay","Hauptprozess anderes TP"))</f>
        <v>okay</v>
      </c>
      <c r="AM1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6" s="10" t="str">
        <f>IFERROR(IF(BTT[[#This Row],[SAP-Modul
(Pflichtauswahl)]]&lt;&gt;VLOOKUP(BTT[[#This Row],[Verwendete Transaktion (Pflichtauswahl)]],Transaktionen[[Transaktionen]:[Modul]],3,FALSE),"Modul anders","okay"),"")</f>
        <v>okay</v>
      </c>
      <c r="AP176" s="10" t="str">
        <f>IFERROR(IF(COUNTIFS(BTT[Verwendete Transaktion (Pflichtauswahl)],BTT[[#This Row],[Verwendete Transaktion (Pflichtauswahl)]],BTT[SAP-Modul
(Pflichtauswahl)],"&lt;&gt;"&amp;BTT[[#This Row],[SAP-Modul
(Pflichtauswahl)]])&gt;0,"Modul anders","okay"),"")</f>
        <v>okay</v>
      </c>
      <c r="AQ176" s="10" t="str">
        <f>IFERROR(IF(COUNTIFS(BTT[Verwendete Transaktion (Pflichtauswahl)],BTT[[#This Row],[Verwendete Transaktion (Pflichtauswahl)]],BTT[Verantwortliches TP
(automatisch)],"&lt;&gt;"&amp;BTT[[#This Row],[Verantwortliches TP
(automatisch)]])&gt;0,"Transaktion mehrfach","okay"),"")</f>
        <v>okay</v>
      </c>
      <c r="AR176" s="10" t="str">
        <f>IFERROR(IF(COUNTIFS(BTT[Verwendete Transaktion (Pflichtauswahl)],BTT[[#This Row],[Verwendete Transaktion (Pflichtauswahl)]],BTT[Verantwortliches TP
(automatisch)],"&lt;&gt;"&amp;VLOOKUP(aktives_Teilprojekt,Teilprojekte[[Teilprojekte]:[Kürzel]],2,FALSE))&gt;0,"Transaktion mehrfach","okay"),"")</f>
        <v>okay</v>
      </c>
      <c r="AS176" s="10" t="s">
        <v>9801</v>
      </c>
      <c r="AT176" s="10"/>
    </row>
    <row r="177" spans="1:46" x14ac:dyDescent="0.25">
      <c r="A177" s="14" t="str">
        <f>IFERROR(IF(BTT[[#This Row],[Lfd Nr. 
(aus konsolidierter Datei)]]&lt;&gt;"",BTT[[#This Row],[Lfd Nr. 
(aus konsolidierter Datei)]],VLOOKUP(aktives_Teilprojekt,Teilprojekte[[Teilprojekte]:[Kürzel]],2,FALSE)&amp;ROW(BTT[[#This Row],[Lfd Nr.
(automatisch)]])-2),"")</f>
        <v>BLQ162</v>
      </c>
      <c r="B177" s="15" t="s">
        <v>6127</v>
      </c>
      <c r="C177" s="15"/>
      <c r="D177" t="s">
        <v>10159</v>
      </c>
      <c r="E177" s="10" t="str">
        <f>IFERROR(IF(NOT(BTT[[#This Row],[Manuelle Änderung des Verantwortliches TP
(Auswahl - bei Bedarf)]]=""),BTT[[#This Row],[Manuelle Änderung des Verantwortliches TP
(Auswahl - bei Bedarf)]],VLOOKUP(BTT[[#This Row],[Hauptprozess
(Pflichtauswahl)]],Hauptprozesse[],3,FALSE)),"")</f>
        <v>BLQ</v>
      </c>
      <c r="H177" s="10" t="s">
        <v>6038</v>
      </c>
      <c r="I177" t="s">
        <v>3377</v>
      </c>
      <c r="J177" s="10" t="str">
        <f>IFERROR(VLOOKUP(BTT[[#This Row],[Verwendete Transaktion (Pflichtauswahl)]],Transaktionen[[Transaktionen]:[Langtext]],2,FALSE),"")</f>
        <v>Rechnung hinzufügen</v>
      </c>
      <c r="O177" t="s">
        <v>6052</v>
      </c>
      <c r="T177" t="s">
        <v>6060</v>
      </c>
      <c r="V177" s="10" t="str">
        <f>IFERROR(VLOOKUP(BTT[[#This Row],[Verwendetes Formular
(Auswahl falls relevant)]],Formulare[[Formularbezeichnung]:[Formularname (technisch)]],2,FALSE),"")</f>
        <v/>
      </c>
      <c r="X177" t="s">
        <v>6052</v>
      </c>
      <c r="Y177" s="4"/>
      <c r="AB177" t="s">
        <v>6052</v>
      </c>
      <c r="AD177" t="s">
        <v>6063</v>
      </c>
      <c r="AF177" t="s">
        <v>10158</v>
      </c>
      <c r="AI177" t="s">
        <v>6052</v>
      </c>
      <c r="AJ177" t="s">
        <v>6052</v>
      </c>
      <c r="AK177" s="10" t="str">
        <f>IF(BTT[[#This Row],[Subprozess
(optionale Auswahl)]]="","okay",IF(VLOOKUP(BTT[[#This Row],[Subprozess
(optionale Auswahl)]],BPML[[Subprozess]:[Zugeordneter Hauptprozess]],3,FALSE)=BTT[[#This Row],[Hauptprozess
(Pflichtauswahl)]],"okay","falscher Subprozess"))</f>
        <v>okay</v>
      </c>
      <c r="AL177" t="str">
        <f>IF(aktives_Teilprojekt="Master","",IF(BTT[[#This Row],[Verantwortliches TP
(automatisch)]]=VLOOKUP(aktives_Teilprojekt,Teilprojekte[[Teilprojekte]:[Kürzel]],2,FALSE),"okay","Hauptprozess anderes TP"))</f>
        <v>okay</v>
      </c>
      <c r="AM1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7" s="10" t="str">
        <f>IFERROR(IF(BTT[[#This Row],[SAP-Modul
(Pflichtauswahl)]]&lt;&gt;VLOOKUP(BTT[[#This Row],[Verwendete Transaktion (Pflichtauswahl)]],Transaktionen[[Transaktionen]:[Modul]],3,FALSE),"Modul anders","okay"),"")</f>
        <v>okay</v>
      </c>
      <c r="AP177" s="10" t="str">
        <f>IFERROR(IF(COUNTIFS(BTT[Verwendete Transaktion (Pflichtauswahl)],BTT[[#This Row],[Verwendete Transaktion (Pflichtauswahl)]],BTT[SAP-Modul
(Pflichtauswahl)],"&lt;&gt;"&amp;BTT[[#This Row],[SAP-Modul
(Pflichtauswahl)]])&gt;0,"Modul anders","okay"),"")</f>
        <v>okay</v>
      </c>
      <c r="AQ177" s="10" t="str">
        <f>IFERROR(IF(COUNTIFS(BTT[Verwendete Transaktion (Pflichtauswahl)],BTT[[#This Row],[Verwendete Transaktion (Pflichtauswahl)]],BTT[Verantwortliches TP
(automatisch)],"&lt;&gt;"&amp;BTT[[#This Row],[Verantwortliches TP
(automatisch)]])&gt;0,"Transaktion mehrfach","okay"),"")</f>
        <v>okay</v>
      </c>
      <c r="AR177" s="10" t="str">
        <f>IFERROR(IF(COUNTIFS(BTT[Verwendete Transaktion (Pflichtauswahl)],BTT[[#This Row],[Verwendete Transaktion (Pflichtauswahl)]],BTT[Verantwortliches TP
(automatisch)],"&lt;&gt;"&amp;VLOOKUP(aktives_Teilprojekt,Teilprojekte[[Teilprojekte]:[Kürzel]],2,FALSE))&gt;0,"Transaktion mehrfach","okay"),"")</f>
        <v>okay</v>
      </c>
      <c r="AS177" s="10" t="s">
        <v>9802</v>
      </c>
      <c r="AT177" s="10"/>
    </row>
    <row r="178" spans="1:46" x14ac:dyDescent="0.25">
      <c r="A178" s="14" t="str">
        <f>IFERROR(IF(BTT[[#This Row],[Lfd Nr. 
(aus konsolidierter Datei)]]&lt;&gt;"",BTT[[#This Row],[Lfd Nr. 
(aus konsolidierter Datei)]],VLOOKUP(aktives_Teilprojekt,Teilprojekte[[Teilprojekte]:[Kürzel]],2,FALSE)&amp;ROW(BTT[[#This Row],[Lfd Nr.
(automatisch)]])-2),"")</f>
        <v>BLQ163</v>
      </c>
      <c r="B178" s="15" t="s">
        <v>6127</v>
      </c>
      <c r="C178" s="15"/>
      <c r="D178" t="s">
        <v>10159</v>
      </c>
      <c r="E178" s="10" t="str">
        <f>IFERROR(IF(NOT(BTT[[#This Row],[Manuelle Änderung des Verantwortliches TP
(Auswahl - bei Bedarf)]]=""),BTT[[#This Row],[Manuelle Änderung des Verantwortliches TP
(Auswahl - bei Bedarf)]],VLOOKUP(BTT[[#This Row],[Hauptprozess
(Pflichtauswahl)]],Hauptprozesse[],3,FALSE)),"")</f>
        <v>BLQ</v>
      </c>
      <c r="H178" s="10" t="s">
        <v>6038</v>
      </c>
      <c r="I178" t="s">
        <v>3379</v>
      </c>
      <c r="J178" s="10" t="str">
        <f>IFERROR(VLOOKUP(BTT[[#This Row],[Verwendete Transaktion (Pflichtauswahl)]],Transaktionen[[Transaktionen]:[Langtext]],2,FALSE),"")</f>
        <v>Rechnungsplan abrechnen</v>
      </c>
      <c r="O178" t="s">
        <v>6052</v>
      </c>
      <c r="T178" t="s">
        <v>6060</v>
      </c>
      <c r="V178" s="10" t="str">
        <f>IFERROR(VLOOKUP(BTT[[#This Row],[Verwendetes Formular
(Auswahl falls relevant)]],Formulare[[Formularbezeichnung]:[Formularname (technisch)]],2,FALSE),"")</f>
        <v/>
      </c>
      <c r="X178" t="s">
        <v>6052</v>
      </c>
      <c r="Y178" s="4"/>
      <c r="AB178" t="s">
        <v>6052</v>
      </c>
      <c r="AD178" t="s">
        <v>6063</v>
      </c>
      <c r="AF178" t="s">
        <v>10158</v>
      </c>
      <c r="AI178" t="s">
        <v>6052</v>
      </c>
      <c r="AJ178" t="s">
        <v>6052</v>
      </c>
      <c r="AK178" s="10" t="str">
        <f>IF(BTT[[#This Row],[Subprozess
(optionale Auswahl)]]="","okay",IF(VLOOKUP(BTT[[#This Row],[Subprozess
(optionale Auswahl)]],BPML[[Subprozess]:[Zugeordneter Hauptprozess]],3,FALSE)=BTT[[#This Row],[Hauptprozess
(Pflichtauswahl)]],"okay","falscher Subprozess"))</f>
        <v>okay</v>
      </c>
      <c r="AL178" t="str">
        <f>IF(aktives_Teilprojekt="Master","",IF(BTT[[#This Row],[Verantwortliches TP
(automatisch)]]=VLOOKUP(aktives_Teilprojekt,Teilprojekte[[Teilprojekte]:[Kürzel]],2,FALSE),"okay","Hauptprozess anderes TP"))</f>
        <v>okay</v>
      </c>
      <c r="AM1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8" s="10" t="str">
        <f>IFERROR(IF(BTT[[#This Row],[SAP-Modul
(Pflichtauswahl)]]&lt;&gt;VLOOKUP(BTT[[#This Row],[Verwendete Transaktion (Pflichtauswahl)]],Transaktionen[[Transaktionen]:[Modul]],3,FALSE),"Modul anders","okay"),"")</f>
        <v>okay</v>
      </c>
      <c r="AP178" s="10" t="str">
        <f>IFERROR(IF(COUNTIFS(BTT[Verwendete Transaktion (Pflichtauswahl)],BTT[[#This Row],[Verwendete Transaktion (Pflichtauswahl)]],BTT[SAP-Modul
(Pflichtauswahl)],"&lt;&gt;"&amp;BTT[[#This Row],[SAP-Modul
(Pflichtauswahl)]])&gt;0,"Modul anders","okay"),"")</f>
        <v>okay</v>
      </c>
      <c r="AQ178" s="10" t="str">
        <f>IFERROR(IF(COUNTIFS(BTT[Verwendete Transaktion (Pflichtauswahl)],BTT[[#This Row],[Verwendete Transaktion (Pflichtauswahl)]],BTT[Verantwortliches TP
(automatisch)],"&lt;&gt;"&amp;BTT[[#This Row],[Verantwortliches TP
(automatisch)]])&gt;0,"Transaktion mehrfach","okay"),"")</f>
        <v>okay</v>
      </c>
      <c r="AR178" s="10" t="str">
        <f>IFERROR(IF(COUNTIFS(BTT[Verwendete Transaktion (Pflichtauswahl)],BTT[[#This Row],[Verwendete Transaktion (Pflichtauswahl)]],BTT[Verantwortliches TP
(automatisch)],"&lt;&gt;"&amp;VLOOKUP(aktives_Teilprojekt,Teilprojekte[[Teilprojekte]:[Kürzel]],2,FALSE))&gt;0,"Transaktion mehrfach","okay"),"")</f>
        <v>okay</v>
      </c>
      <c r="AS178" s="10" t="s">
        <v>9803</v>
      </c>
      <c r="AT178" s="10"/>
    </row>
    <row r="179" spans="1:46" x14ac:dyDescent="0.25">
      <c r="A179" s="14" t="str">
        <f>IFERROR(IF(BTT[[#This Row],[Lfd Nr. 
(aus konsolidierter Datei)]]&lt;&gt;"",BTT[[#This Row],[Lfd Nr. 
(aus konsolidierter Datei)]],VLOOKUP(aktives_Teilprojekt,Teilprojekte[[Teilprojekte]:[Kürzel]],2,FALSE)&amp;ROW(BTT[[#This Row],[Lfd Nr.
(automatisch)]])-2),"")</f>
        <v>BLQ164</v>
      </c>
      <c r="B179" s="15" t="s">
        <v>54</v>
      </c>
      <c r="C179" s="15"/>
      <c r="E179" s="10" t="str">
        <f>IFERROR(IF(NOT(BTT[[#This Row],[Manuelle Änderung des Verantwortliches TP
(Auswahl - bei Bedarf)]]=""),BTT[[#This Row],[Manuelle Änderung des Verantwortliches TP
(Auswahl - bei Bedarf)]],VLOOKUP(BTT[[#This Row],[Hauptprozess
(Pflichtauswahl)]],Hauptprozesse[],3,FALSE)),"")</f>
        <v>BLQ</v>
      </c>
      <c r="H179" s="10" t="s">
        <v>6038</v>
      </c>
      <c r="I179" t="s">
        <v>3381</v>
      </c>
      <c r="J179" s="10" t="str">
        <f>IFERROR(VLOOKUP(BTT[[#This Row],[Verwendete Transaktion (Pflichtauswahl)]],Transaktionen[[Transaktionen]:[Langtext]],2,FALSE),"")</f>
        <v>Niederstwertermittlung: Marktpreise</v>
      </c>
      <c r="O179" t="s">
        <v>6052</v>
      </c>
      <c r="T179" t="s">
        <v>6060</v>
      </c>
      <c r="V179" s="10" t="str">
        <f>IFERROR(VLOOKUP(BTT[[#This Row],[Verwendetes Formular
(Auswahl falls relevant)]],Formulare[[Formularbezeichnung]:[Formularname (technisch)]],2,FALSE),"")</f>
        <v/>
      </c>
      <c r="X179" t="s">
        <v>6052</v>
      </c>
      <c r="Y179" s="4"/>
      <c r="AB179" t="s">
        <v>6052</v>
      </c>
      <c r="AD179" t="s">
        <v>6063</v>
      </c>
      <c r="AF179" t="s">
        <v>10165</v>
      </c>
      <c r="AI179" t="s">
        <v>6052</v>
      </c>
      <c r="AJ179" t="s">
        <v>6052</v>
      </c>
      <c r="AK179" s="10" t="str">
        <f>IF(BTT[[#This Row],[Subprozess
(optionale Auswahl)]]="","okay",IF(VLOOKUP(BTT[[#This Row],[Subprozess
(optionale Auswahl)]],BPML[[Subprozess]:[Zugeordneter Hauptprozess]],3,FALSE)=BTT[[#This Row],[Hauptprozess
(Pflichtauswahl)]],"okay","falscher Subprozess"))</f>
        <v>okay</v>
      </c>
      <c r="AL179" t="str">
        <f>IF(aktives_Teilprojekt="Master","",IF(BTT[[#This Row],[Verantwortliches TP
(automatisch)]]=VLOOKUP(aktives_Teilprojekt,Teilprojekte[[Teilprojekte]:[Kürzel]],2,FALSE),"okay","Hauptprozess anderes TP"))</f>
        <v>okay</v>
      </c>
      <c r="AM1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79" s="10" t="str">
        <f>IFERROR(IF(BTT[[#This Row],[SAP-Modul
(Pflichtauswahl)]]&lt;&gt;VLOOKUP(BTT[[#This Row],[Verwendete Transaktion (Pflichtauswahl)]],Transaktionen[[Transaktionen]:[Modul]],3,FALSE),"Modul anders","okay"),"")</f>
        <v>okay</v>
      </c>
      <c r="AP179" s="10" t="str">
        <f>IFERROR(IF(COUNTIFS(BTT[Verwendete Transaktion (Pflichtauswahl)],BTT[[#This Row],[Verwendete Transaktion (Pflichtauswahl)]],BTT[SAP-Modul
(Pflichtauswahl)],"&lt;&gt;"&amp;BTT[[#This Row],[SAP-Modul
(Pflichtauswahl)]])&gt;0,"Modul anders","okay"),"")</f>
        <v>okay</v>
      </c>
      <c r="AQ179" s="10" t="str">
        <f>IFERROR(IF(COUNTIFS(BTT[Verwendete Transaktion (Pflichtauswahl)],BTT[[#This Row],[Verwendete Transaktion (Pflichtauswahl)]],BTT[Verantwortliches TP
(automatisch)],"&lt;&gt;"&amp;BTT[[#This Row],[Verantwortliches TP
(automatisch)]])&gt;0,"Transaktion mehrfach","okay"),"")</f>
        <v>okay</v>
      </c>
      <c r="AR179" s="10" t="str">
        <f>IFERROR(IF(COUNTIFS(BTT[Verwendete Transaktion (Pflichtauswahl)],BTT[[#This Row],[Verwendete Transaktion (Pflichtauswahl)]],BTT[Verantwortliches TP
(automatisch)],"&lt;&gt;"&amp;VLOOKUP(aktives_Teilprojekt,Teilprojekte[[Teilprojekte]:[Kürzel]],2,FALSE))&gt;0,"Transaktion mehrfach","okay"),"")</f>
        <v>okay</v>
      </c>
      <c r="AS179" s="10" t="s">
        <v>9804</v>
      </c>
      <c r="AT179" s="10"/>
    </row>
    <row r="180" spans="1:46" x14ac:dyDescent="0.25">
      <c r="A180" s="14" t="str">
        <f>IFERROR(IF(BTT[[#This Row],[Lfd Nr. 
(aus konsolidierter Datei)]]&lt;&gt;"",BTT[[#This Row],[Lfd Nr. 
(aus konsolidierter Datei)]],VLOOKUP(aktives_Teilprojekt,Teilprojekte[[Teilprojekte]:[Kürzel]],2,FALSE)&amp;ROW(BTT[[#This Row],[Lfd Nr.
(automatisch)]])-2),"")</f>
        <v>BLQ165</v>
      </c>
      <c r="B180" s="15" t="s">
        <v>52</v>
      </c>
      <c r="C180" s="15"/>
      <c r="E180" s="10" t="str">
        <f>IFERROR(IF(NOT(BTT[[#This Row],[Manuelle Änderung des Verantwortliches TP
(Auswahl - bei Bedarf)]]=""),BTT[[#This Row],[Manuelle Änderung des Verantwortliches TP
(Auswahl - bei Bedarf)]],VLOOKUP(BTT[[#This Row],[Hauptprozess
(Pflichtauswahl)]],Hauptprozesse[],3,FALSE)),"")</f>
        <v>BLQ</v>
      </c>
      <c r="H180" s="10" t="s">
        <v>6092</v>
      </c>
      <c r="I180" t="s">
        <v>3383</v>
      </c>
      <c r="J180" s="10" t="str">
        <f>IFERROR(VLOOKUP(BTT[[#This Row],[Verwendete Transaktion (Pflichtauswahl)]],Transaktionen[[Transaktionen]:[Langtext]],2,FALSE),"")</f>
        <v>Charge anzeigen</v>
      </c>
      <c r="O180" t="s">
        <v>6052</v>
      </c>
      <c r="T180" t="s">
        <v>6060</v>
      </c>
      <c r="V180" s="10" t="str">
        <f>IFERROR(VLOOKUP(BTT[[#This Row],[Verwendetes Formular
(Auswahl falls relevant)]],Formulare[[Formularbezeichnung]:[Formularname (technisch)]],2,FALSE),"")</f>
        <v/>
      </c>
      <c r="X180" t="s">
        <v>6052</v>
      </c>
      <c r="Y180" s="4"/>
      <c r="AB180" t="s">
        <v>6052</v>
      </c>
      <c r="AD180" t="s">
        <v>6063</v>
      </c>
      <c r="AF180" t="s">
        <v>3383</v>
      </c>
      <c r="AI180" t="s">
        <v>6052</v>
      </c>
      <c r="AJ180" t="s">
        <v>6052</v>
      </c>
      <c r="AK180" s="10" t="str">
        <f>IF(BTT[[#This Row],[Subprozess
(optionale Auswahl)]]="","okay",IF(VLOOKUP(BTT[[#This Row],[Subprozess
(optionale Auswahl)]],BPML[[Subprozess]:[Zugeordneter Hauptprozess]],3,FALSE)=BTT[[#This Row],[Hauptprozess
(Pflichtauswahl)]],"okay","falscher Subprozess"))</f>
        <v>okay</v>
      </c>
      <c r="AL180" t="str">
        <f>IF(aktives_Teilprojekt="Master","",IF(BTT[[#This Row],[Verantwortliches TP
(automatisch)]]=VLOOKUP(aktives_Teilprojekt,Teilprojekte[[Teilprojekte]:[Kürzel]],2,FALSE),"okay","Hauptprozess anderes TP"))</f>
        <v>okay</v>
      </c>
      <c r="AM1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0" s="10" t="str">
        <f>IFERROR(IF(BTT[[#This Row],[SAP-Modul
(Pflichtauswahl)]]&lt;&gt;VLOOKUP(BTT[[#This Row],[Verwendete Transaktion (Pflichtauswahl)]],Transaktionen[[Transaktionen]:[Modul]],3,FALSE),"Modul anders","okay"),"")</f>
        <v>okay</v>
      </c>
      <c r="AP180" s="10" t="str">
        <f>IFERROR(IF(COUNTIFS(BTT[Verwendete Transaktion (Pflichtauswahl)],BTT[[#This Row],[Verwendete Transaktion (Pflichtauswahl)]],BTT[SAP-Modul
(Pflichtauswahl)],"&lt;&gt;"&amp;BTT[[#This Row],[SAP-Modul
(Pflichtauswahl)]])&gt;0,"Modul anders","okay"),"")</f>
        <v>okay</v>
      </c>
      <c r="AQ180" s="10" t="str">
        <f>IFERROR(IF(COUNTIFS(BTT[Verwendete Transaktion (Pflichtauswahl)],BTT[[#This Row],[Verwendete Transaktion (Pflichtauswahl)]],BTT[Verantwortliches TP
(automatisch)],"&lt;&gt;"&amp;BTT[[#This Row],[Verantwortliches TP
(automatisch)]])&gt;0,"Transaktion mehrfach","okay"),"")</f>
        <v>okay</v>
      </c>
      <c r="AR180" s="10" t="str">
        <f>IFERROR(IF(COUNTIFS(BTT[Verwendete Transaktion (Pflichtauswahl)],BTT[[#This Row],[Verwendete Transaktion (Pflichtauswahl)]],BTT[Verantwortliches TP
(automatisch)],"&lt;&gt;"&amp;VLOOKUP(aktives_Teilprojekt,Teilprojekte[[Teilprojekte]:[Kürzel]],2,FALSE))&gt;0,"Transaktion mehrfach","okay"),"")</f>
        <v>okay</v>
      </c>
      <c r="AS180" s="10" t="s">
        <v>9805</v>
      </c>
      <c r="AT180" s="10"/>
    </row>
    <row r="181" spans="1:46" x14ac:dyDescent="0.25">
      <c r="A181" s="14" t="str">
        <f>IFERROR(IF(BTT[[#This Row],[Lfd Nr. 
(aus konsolidierter Datei)]]&lt;&gt;"",BTT[[#This Row],[Lfd Nr. 
(aus konsolidierter Datei)]],VLOOKUP(aktives_Teilprojekt,Teilprojekte[[Teilprojekte]:[Kürzel]],2,FALSE)&amp;ROW(BTT[[#This Row],[Lfd Nr.
(automatisch)]])-2),"")</f>
        <v>BLQ166</v>
      </c>
      <c r="B181" s="15" t="s">
        <v>6123</v>
      </c>
      <c r="C181" s="15"/>
      <c r="E181" s="10" t="str">
        <f>IFERROR(IF(NOT(BTT[[#This Row],[Manuelle Änderung des Verantwortliches TP
(Auswahl - bei Bedarf)]]=""),BTT[[#This Row],[Manuelle Änderung des Verantwortliches TP
(Auswahl - bei Bedarf)]],VLOOKUP(BTT[[#This Row],[Hauptprozess
(Pflichtauswahl)]],Hauptprozesse[],3,FALSE)),"")</f>
        <v>BLQ</v>
      </c>
      <c r="H181" s="10" t="s">
        <v>8454</v>
      </c>
      <c r="I181" t="s">
        <v>3731</v>
      </c>
      <c r="J181" s="10" t="str">
        <f>IFERROR(VLOOKUP(BTT[[#This Row],[Verwendete Transaktion (Pflichtauswahl)]],Transaktionen[[Transaktionen]:[Langtext]],2,FALSE),"")</f>
        <v>Organisationseinheit pflegen</v>
      </c>
      <c r="O181" t="s">
        <v>6052</v>
      </c>
      <c r="T181" t="s">
        <v>6060</v>
      </c>
      <c r="V181" s="10" t="str">
        <f>IFERROR(VLOOKUP(BTT[[#This Row],[Verwendetes Formular
(Auswahl falls relevant)]],Formulare[[Formularbezeichnung]:[Formularname (technisch)]],2,FALSE),"")</f>
        <v/>
      </c>
      <c r="X181" t="s">
        <v>6052</v>
      </c>
      <c r="Y181" s="4"/>
      <c r="AB181" t="s">
        <v>6052</v>
      </c>
      <c r="AD181" t="s">
        <v>6063</v>
      </c>
      <c r="AF181" t="s">
        <v>10175</v>
      </c>
      <c r="AI181" t="s">
        <v>6052</v>
      </c>
      <c r="AJ181" t="s">
        <v>6052</v>
      </c>
      <c r="AK181" s="10" t="str">
        <f>IF(BTT[[#This Row],[Subprozess
(optionale Auswahl)]]="","okay",IF(VLOOKUP(BTT[[#This Row],[Subprozess
(optionale Auswahl)]],BPML[[Subprozess]:[Zugeordneter Hauptprozess]],3,FALSE)=BTT[[#This Row],[Hauptprozess
(Pflichtauswahl)]],"okay","falscher Subprozess"))</f>
        <v>okay</v>
      </c>
      <c r="AL181" t="str">
        <f>IF(aktives_Teilprojekt="Master","",IF(BTT[[#This Row],[Verantwortliches TP
(automatisch)]]=VLOOKUP(aktives_Teilprojekt,Teilprojekte[[Teilprojekte]:[Kürzel]],2,FALSE),"okay","Hauptprozess anderes TP"))</f>
        <v>okay</v>
      </c>
      <c r="AM1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1" s="10" t="str">
        <f>IFERROR(IF(BTT[[#This Row],[SAP-Modul
(Pflichtauswahl)]]&lt;&gt;VLOOKUP(BTT[[#This Row],[Verwendete Transaktion (Pflichtauswahl)]],Transaktionen[[Transaktionen]:[Modul]],3,FALSE),"Modul anders","okay"),"")</f>
        <v>okay</v>
      </c>
      <c r="AP181" s="10" t="str">
        <f>IFERROR(IF(COUNTIFS(BTT[Verwendete Transaktion (Pflichtauswahl)],BTT[[#This Row],[Verwendete Transaktion (Pflichtauswahl)]],BTT[SAP-Modul
(Pflichtauswahl)],"&lt;&gt;"&amp;BTT[[#This Row],[SAP-Modul
(Pflichtauswahl)]])&gt;0,"Modul anders","okay"),"")</f>
        <v>okay</v>
      </c>
      <c r="AQ181" s="10" t="str">
        <f>IFERROR(IF(COUNTIFS(BTT[Verwendete Transaktion (Pflichtauswahl)],BTT[[#This Row],[Verwendete Transaktion (Pflichtauswahl)]],BTT[Verantwortliches TP
(automatisch)],"&lt;&gt;"&amp;BTT[[#This Row],[Verantwortliches TP
(automatisch)]])&gt;0,"Transaktion mehrfach","okay"),"")</f>
        <v>okay</v>
      </c>
      <c r="AR181" s="10" t="str">
        <f>IFERROR(IF(COUNTIFS(BTT[Verwendete Transaktion (Pflichtauswahl)],BTT[[#This Row],[Verwendete Transaktion (Pflichtauswahl)]],BTT[Verantwortliches TP
(automatisch)],"&lt;&gt;"&amp;VLOOKUP(aktives_Teilprojekt,Teilprojekte[[Teilprojekte]:[Kürzel]],2,FALSE))&gt;0,"Transaktion mehrfach","okay"),"")</f>
        <v>okay</v>
      </c>
      <c r="AS181" s="10" t="s">
        <v>9806</v>
      </c>
      <c r="AT181" s="10"/>
    </row>
    <row r="182" spans="1:46" x14ac:dyDescent="0.25">
      <c r="A182" s="14" t="str">
        <f>IFERROR(IF(BTT[[#This Row],[Lfd Nr. 
(aus konsolidierter Datei)]]&lt;&gt;"",BTT[[#This Row],[Lfd Nr. 
(aus konsolidierter Datei)]],VLOOKUP(aktives_Teilprojekt,Teilprojekte[[Teilprojekte]:[Kürzel]],2,FALSE)&amp;ROW(BTT[[#This Row],[Lfd Nr.
(automatisch)]])-2),"")</f>
        <v>BLQ167</v>
      </c>
      <c r="B182" s="15" t="s">
        <v>6123</v>
      </c>
      <c r="C182" s="15"/>
      <c r="E182" s="10" t="str">
        <f>IFERROR(IF(NOT(BTT[[#This Row],[Manuelle Änderung des Verantwortliches TP
(Auswahl - bei Bedarf)]]=""),BTT[[#This Row],[Manuelle Änderung des Verantwortliches TP
(Auswahl - bei Bedarf)]],VLOOKUP(BTT[[#This Row],[Hauptprozess
(Pflichtauswahl)]],Hauptprozesse[],3,FALSE)),"")</f>
        <v>BLQ</v>
      </c>
      <c r="H182" s="10" t="s">
        <v>8454</v>
      </c>
      <c r="I182" t="s">
        <v>3733</v>
      </c>
      <c r="J182" s="10" t="str">
        <f>IFERROR(VLOOKUP(BTT[[#This Row],[Verwendete Transaktion (Pflichtauswahl)]],Transaktionen[[Transaktionen]:[Langtext]],2,FALSE),"")</f>
        <v>Planstelle pflegen</v>
      </c>
      <c r="O182" t="s">
        <v>6052</v>
      </c>
      <c r="T182" t="s">
        <v>6060</v>
      </c>
      <c r="V182" s="10" t="str">
        <f>IFERROR(VLOOKUP(BTT[[#This Row],[Verwendetes Formular
(Auswahl falls relevant)]],Formulare[[Formularbezeichnung]:[Formularname (technisch)]],2,FALSE),"")</f>
        <v/>
      </c>
      <c r="X182" t="s">
        <v>6052</v>
      </c>
      <c r="Y182" s="4"/>
      <c r="AB182" t="s">
        <v>6052</v>
      </c>
      <c r="AD182" t="s">
        <v>6063</v>
      </c>
      <c r="AF182" t="s">
        <v>10175</v>
      </c>
      <c r="AI182" t="s">
        <v>6052</v>
      </c>
      <c r="AJ182" t="s">
        <v>6052</v>
      </c>
      <c r="AK182" s="10" t="str">
        <f>IF(BTT[[#This Row],[Subprozess
(optionale Auswahl)]]="","okay",IF(VLOOKUP(BTT[[#This Row],[Subprozess
(optionale Auswahl)]],BPML[[Subprozess]:[Zugeordneter Hauptprozess]],3,FALSE)=BTT[[#This Row],[Hauptprozess
(Pflichtauswahl)]],"okay","falscher Subprozess"))</f>
        <v>okay</v>
      </c>
      <c r="AL182" t="str">
        <f>IF(aktives_Teilprojekt="Master","",IF(BTT[[#This Row],[Verantwortliches TP
(automatisch)]]=VLOOKUP(aktives_Teilprojekt,Teilprojekte[[Teilprojekte]:[Kürzel]],2,FALSE),"okay","Hauptprozess anderes TP"))</f>
        <v>okay</v>
      </c>
      <c r="AM1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2" s="10" t="str">
        <f>IFERROR(IF(BTT[[#This Row],[SAP-Modul
(Pflichtauswahl)]]&lt;&gt;VLOOKUP(BTT[[#This Row],[Verwendete Transaktion (Pflichtauswahl)]],Transaktionen[[Transaktionen]:[Modul]],3,FALSE),"Modul anders","okay"),"")</f>
        <v>okay</v>
      </c>
      <c r="AP182" s="10" t="str">
        <f>IFERROR(IF(COUNTIFS(BTT[Verwendete Transaktion (Pflichtauswahl)],BTT[[#This Row],[Verwendete Transaktion (Pflichtauswahl)]],BTT[SAP-Modul
(Pflichtauswahl)],"&lt;&gt;"&amp;BTT[[#This Row],[SAP-Modul
(Pflichtauswahl)]])&gt;0,"Modul anders","okay"),"")</f>
        <v>okay</v>
      </c>
      <c r="AQ182" s="10" t="str">
        <f>IFERROR(IF(COUNTIFS(BTT[Verwendete Transaktion (Pflichtauswahl)],BTT[[#This Row],[Verwendete Transaktion (Pflichtauswahl)]],BTT[Verantwortliches TP
(automatisch)],"&lt;&gt;"&amp;BTT[[#This Row],[Verantwortliches TP
(automatisch)]])&gt;0,"Transaktion mehrfach","okay"),"")</f>
        <v>okay</v>
      </c>
      <c r="AR182" s="10" t="str">
        <f>IFERROR(IF(COUNTIFS(BTT[Verwendete Transaktion (Pflichtauswahl)],BTT[[#This Row],[Verwendete Transaktion (Pflichtauswahl)]],BTT[Verantwortliches TP
(automatisch)],"&lt;&gt;"&amp;VLOOKUP(aktives_Teilprojekt,Teilprojekte[[Teilprojekte]:[Kürzel]],2,FALSE))&gt;0,"Transaktion mehrfach","okay"),"")</f>
        <v>okay</v>
      </c>
      <c r="AS182" s="10" t="s">
        <v>9807</v>
      </c>
      <c r="AT182" s="10"/>
    </row>
    <row r="183" spans="1:46" x14ac:dyDescent="0.25">
      <c r="A183" s="14" t="str">
        <f>IFERROR(IF(BTT[[#This Row],[Lfd Nr. 
(aus konsolidierter Datei)]]&lt;&gt;"",BTT[[#This Row],[Lfd Nr. 
(aus konsolidierter Datei)]],VLOOKUP(aktives_Teilprojekt,Teilprojekte[[Teilprojekte]:[Kürzel]],2,FALSE)&amp;ROW(BTT[[#This Row],[Lfd Nr.
(automatisch)]])-2),"")</f>
        <v>BLQ168</v>
      </c>
      <c r="B183" s="15" t="s">
        <v>6123</v>
      </c>
      <c r="C183" s="15"/>
      <c r="E183" s="10" t="str">
        <f>IFERROR(IF(NOT(BTT[[#This Row],[Manuelle Änderung des Verantwortliches TP
(Auswahl - bei Bedarf)]]=""),BTT[[#This Row],[Manuelle Änderung des Verantwortliches TP
(Auswahl - bei Bedarf)]],VLOOKUP(BTT[[#This Row],[Hauptprozess
(Pflichtauswahl)]],Hauptprozesse[],3,FALSE)),"")</f>
        <v>BLQ</v>
      </c>
      <c r="H183" s="10" t="s">
        <v>8454</v>
      </c>
      <c r="I183" t="s">
        <v>3741</v>
      </c>
      <c r="J183" s="10" t="str">
        <f>IFERROR(VLOOKUP(BTT[[#This Row],[Verwendete Transaktion (Pflichtauswahl)]],Transaktionen[[Transaktionen]:[Langtext]],2,FALSE),"")</f>
        <v>Organisation und Besetzung ändern</v>
      </c>
      <c r="O183" t="s">
        <v>6052</v>
      </c>
      <c r="T183" t="s">
        <v>6060</v>
      </c>
      <c r="V183" s="10" t="str">
        <f>IFERROR(VLOOKUP(BTT[[#This Row],[Verwendetes Formular
(Auswahl falls relevant)]],Formulare[[Formularbezeichnung]:[Formularname (technisch)]],2,FALSE),"")</f>
        <v/>
      </c>
      <c r="X183" t="s">
        <v>6052</v>
      </c>
      <c r="Y183" s="4"/>
      <c r="AB183" t="s">
        <v>6052</v>
      </c>
      <c r="AD183" t="s">
        <v>6063</v>
      </c>
      <c r="AF183" t="s">
        <v>10175</v>
      </c>
      <c r="AI183" t="s">
        <v>6052</v>
      </c>
      <c r="AJ183" t="s">
        <v>6052</v>
      </c>
      <c r="AK183" s="10" t="str">
        <f>IF(BTT[[#This Row],[Subprozess
(optionale Auswahl)]]="","okay",IF(VLOOKUP(BTT[[#This Row],[Subprozess
(optionale Auswahl)]],BPML[[Subprozess]:[Zugeordneter Hauptprozess]],3,FALSE)=BTT[[#This Row],[Hauptprozess
(Pflichtauswahl)]],"okay","falscher Subprozess"))</f>
        <v>okay</v>
      </c>
      <c r="AL183" t="str">
        <f>IF(aktives_Teilprojekt="Master","",IF(BTT[[#This Row],[Verantwortliches TP
(automatisch)]]=VLOOKUP(aktives_Teilprojekt,Teilprojekte[[Teilprojekte]:[Kürzel]],2,FALSE),"okay","Hauptprozess anderes TP"))</f>
        <v>okay</v>
      </c>
      <c r="AM1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3" s="10" t="str">
        <f>IFERROR(IF(BTT[[#This Row],[SAP-Modul
(Pflichtauswahl)]]&lt;&gt;VLOOKUP(BTT[[#This Row],[Verwendete Transaktion (Pflichtauswahl)]],Transaktionen[[Transaktionen]:[Modul]],3,FALSE),"Modul anders","okay"),"")</f>
        <v>okay</v>
      </c>
      <c r="AP183" s="10" t="str">
        <f>IFERROR(IF(COUNTIFS(BTT[Verwendete Transaktion (Pflichtauswahl)],BTT[[#This Row],[Verwendete Transaktion (Pflichtauswahl)]],BTT[SAP-Modul
(Pflichtauswahl)],"&lt;&gt;"&amp;BTT[[#This Row],[SAP-Modul
(Pflichtauswahl)]])&gt;0,"Modul anders","okay"),"")</f>
        <v>okay</v>
      </c>
      <c r="AQ183" s="10" t="str">
        <f>IFERROR(IF(COUNTIFS(BTT[Verwendete Transaktion (Pflichtauswahl)],BTT[[#This Row],[Verwendete Transaktion (Pflichtauswahl)]],BTT[Verantwortliches TP
(automatisch)],"&lt;&gt;"&amp;BTT[[#This Row],[Verantwortliches TP
(automatisch)]])&gt;0,"Transaktion mehrfach","okay"),"")</f>
        <v>okay</v>
      </c>
      <c r="AR183" s="10" t="str">
        <f>IFERROR(IF(COUNTIFS(BTT[Verwendete Transaktion (Pflichtauswahl)],BTT[[#This Row],[Verwendete Transaktion (Pflichtauswahl)]],BTT[Verantwortliches TP
(automatisch)],"&lt;&gt;"&amp;VLOOKUP(aktives_Teilprojekt,Teilprojekte[[Teilprojekte]:[Kürzel]],2,FALSE))&gt;0,"Transaktion mehrfach","okay"),"")</f>
        <v>okay</v>
      </c>
      <c r="AS183" s="10" t="s">
        <v>9808</v>
      </c>
      <c r="AT183" s="10"/>
    </row>
    <row r="184" spans="1:46" x14ac:dyDescent="0.25">
      <c r="A184" s="14" t="str">
        <f>IFERROR(IF(BTT[[#This Row],[Lfd Nr. 
(aus konsolidierter Datei)]]&lt;&gt;"",BTT[[#This Row],[Lfd Nr. 
(aus konsolidierter Datei)]],VLOOKUP(aktives_Teilprojekt,Teilprojekte[[Teilprojekte]:[Kürzel]],2,FALSE)&amp;ROW(BTT[[#This Row],[Lfd Nr.
(automatisch)]])-2),"")</f>
        <v>BLQ169</v>
      </c>
      <c r="B184" s="15" t="s">
        <v>6123</v>
      </c>
      <c r="C184" s="15"/>
      <c r="E184" s="10" t="str">
        <f>IFERROR(IF(NOT(BTT[[#This Row],[Manuelle Änderung des Verantwortliches TP
(Auswahl - bei Bedarf)]]=""),BTT[[#This Row],[Manuelle Änderung des Verantwortliches TP
(Auswahl - bei Bedarf)]],VLOOKUP(BTT[[#This Row],[Hauptprozess
(Pflichtauswahl)]],Hauptprozesse[],3,FALSE)),"")</f>
        <v>BLQ</v>
      </c>
      <c r="H184" s="10" t="s">
        <v>8454</v>
      </c>
      <c r="I184" t="s">
        <v>3743</v>
      </c>
      <c r="J184" s="10" t="str">
        <f>IFERROR(VLOOKUP(BTT[[#This Row],[Verwendete Transaktion (Pflichtauswahl)]],Transaktionen[[Transaktionen]:[Langtext]],2,FALSE),"")</f>
        <v>Org. und Besetzung (WF) ändern</v>
      </c>
      <c r="O184" t="s">
        <v>6052</v>
      </c>
      <c r="T184" t="s">
        <v>6060</v>
      </c>
      <c r="V184" s="10" t="str">
        <f>IFERROR(VLOOKUP(BTT[[#This Row],[Verwendetes Formular
(Auswahl falls relevant)]],Formulare[[Formularbezeichnung]:[Formularname (technisch)]],2,FALSE),"")</f>
        <v/>
      </c>
      <c r="X184" t="s">
        <v>6052</v>
      </c>
      <c r="Y184" s="4"/>
      <c r="AB184" t="s">
        <v>6052</v>
      </c>
      <c r="AD184" t="s">
        <v>6063</v>
      </c>
      <c r="AF184" t="s">
        <v>10175</v>
      </c>
      <c r="AI184" t="s">
        <v>6052</v>
      </c>
      <c r="AJ184" t="s">
        <v>6052</v>
      </c>
      <c r="AK184" s="10" t="str">
        <f>IF(BTT[[#This Row],[Subprozess
(optionale Auswahl)]]="","okay",IF(VLOOKUP(BTT[[#This Row],[Subprozess
(optionale Auswahl)]],BPML[[Subprozess]:[Zugeordneter Hauptprozess]],3,FALSE)=BTT[[#This Row],[Hauptprozess
(Pflichtauswahl)]],"okay","falscher Subprozess"))</f>
        <v>okay</v>
      </c>
      <c r="AL184" t="str">
        <f>IF(aktives_Teilprojekt="Master","",IF(BTT[[#This Row],[Verantwortliches TP
(automatisch)]]=VLOOKUP(aktives_Teilprojekt,Teilprojekte[[Teilprojekte]:[Kürzel]],2,FALSE),"okay","Hauptprozess anderes TP"))</f>
        <v>okay</v>
      </c>
      <c r="AM1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4" s="10" t="str">
        <f>IFERROR(IF(BTT[[#This Row],[SAP-Modul
(Pflichtauswahl)]]&lt;&gt;VLOOKUP(BTT[[#This Row],[Verwendete Transaktion (Pflichtauswahl)]],Transaktionen[[Transaktionen]:[Modul]],3,FALSE),"Modul anders","okay"),"")</f>
        <v>okay</v>
      </c>
      <c r="AP184" s="10" t="str">
        <f>IFERROR(IF(COUNTIFS(BTT[Verwendete Transaktion (Pflichtauswahl)],BTT[[#This Row],[Verwendete Transaktion (Pflichtauswahl)]],BTT[SAP-Modul
(Pflichtauswahl)],"&lt;&gt;"&amp;BTT[[#This Row],[SAP-Modul
(Pflichtauswahl)]])&gt;0,"Modul anders","okay"),"")</f>
        <v>okay</v>
      </c>
      <c r="AQ184" s="10" t="str">
        <f>IFERROR(IF(COUNTIFS(BTT[Verwendete Transaktion (Pflichtauswahl)],BTT[[#This Row],[Verwendete Transaktion (Pflichtauswahl)]],BTT[Verantwortliches TP
(automatisch)],"&lt;&gt;"&amp;BTT[[#This Row],[Verantwortliches TP
(automatisch)]])&gt;0,"Transaktion mehrfach","okay"),"")</f>
        <v>okay</v>
      </c>
      <c r="AR184" s="10" t="str">
        <f>IFERROR(IF(COUNTIFS(BTT[Verwendete Transaktion (Pflichtauswahl)],BTT[[#This Row],[Verwendete Transaktion (Pflichtauswahl)]],BTT[Verantwortliches TP
(automatisch)],"&lt;&gt;"&amp;VLOOKUP(aktives_Teilprojekt,Teilprojekte[[Teilprojekte]:[Kürzel]],2,FALSE))&gt;0,"Transaktion mehrfach","okay"),"")</f>
        <v>okay</v>
      </c>
      <c r="AS184" s="10" t="s">
        <v>9809</v>
      </c>
      <c r="AT184" s="10"/>
    </row>
    <row r="185" spans="1:46" x14ac:dyDescent="0.25">
      <c r="A185" s="14" t="str">
        <f>IFERROR(IF(BTT[[#This Row],[Lfd Nr. 
(aus konsolidierter Datei)]]&lt;&gt;"",BTT[[#This Row],[Lfd Nr. 
(aus konsolidierter Datei)]],VLOOKUP(aktives_Teilprojekt,Teilprojekte[[Teilprojekte]:[Kürzel]],2,FALSE)&amp;ROW(BTT[[#This Row],[Lfd Nr.
(automatisch)]])-2),"")</f>
        <v>BLQ170</v>
      </c>
      <c r="B185" s="15" t="s">
        <v>6123</v>
      </c>
      <c r="C185" s="15"/>
      <c r="E185" s="10" t="str">
        <f>IFERROR(IF(NOT(BTT[[#This Row],[Manuelle Änderung des Verantwortliches TP
(Auswahl - bei Bedarf)]]=""),BTT[[#This Row],[Manuelle Änderung des Verantwortliches TP
(Auswahl - bei Bedarf)]],VLOOKUP(BTT[[#This Row],[Hauptprozess
(Pflichtauswahl)]],Hauptprozesse[],3,FALSE)),"")</f>
        <v>BLQ</v>
      </c>
      <c r="H185" s="10" t="s">
        <v>8454</v>
      </c>
      <c r="I185" t="s">
        <v>3745</v>
      </c>
      <c r="J185" s="10" t="str">
        <f>IFERROR(VLOOKUP(BTT[[#This Row],[Verwendete Transaktion (Pflichtauswahl)]],Transaktionen[[Transaktionen]:[Langtext]],2,FALSE),"")</f>
        <v>Organisation und Besetzung anzeigen</v>
      </c>
      <c r="O185" t="s">
        <v>6052</v>
      </c>
      <c r="T185" t="s">
        <v>6060</v>
      </c>
      <c r="V185" s="10" t="str">
        <f>IFERROR(VLOOKUP(BTT[[#This Row],[Verwendetes Formular
(Auswahl falls relevant)]],Formulare[[Formularbezeichnung]:[Formularname (technisch)]],2,FALSE),"")</f>
        <v/>
      </c>
      <c r="X185" t="s">
        <v>6052</v>
      </c>
      <c r="Y185" s="4"/>
      <c r="AB185" t="s">
        <v>6052</v>
      </c>
      <c r="AD185" t="s">
        <v>6063</v>
      </c>
      <c r="AF185" t="s">
        <v>10175</v>
      </c>
      <c r="AI185" t="s">
        <v>6052</v>
      </c>
      <c r="AJ185" t="s">
        <v>6052</v>
      </c>
      <c r="AK185" s="10" t="str">
        <f>IF(BTT[[#This Row],[Subprozess
(optionale Auswahl)]]="","okay",IF(VLOOKUP(BTT[[#This Row],[Subprozess
(optionale Auswahl)]],BPML[[Subprozess]:[Zugeordneter Hauptprozess]],3,FALSE)=BTT[[#This Row],[Hauptprozess
(Pflichtauswahl)]],"okay","falscher Subprozess"))</f>
        <v>okay</v>
      </c>
      <c r="AL185" t="str">
        <f>IF(aktives_Teilprojekt="Master","",IF(BTT[[#This Row],[Verantwortliches TP
(automatisch)]]=VLOOKUP(aktives_Teilprojekt,Teilprojekte[[Teilprojekte]:[Kürzel]],2,FALSE),"okay","Hauptprozess anderes TP"))</f>
        <v>okay</v>
      </c>
      <c r="AM1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5" s="10" t="str">
        <f>IFERROR(IF(BTT[[#This Row],[SAP-Modul
(Pflichtauswahl)]]&lt;&gt;VLOOKUP(BTT[[#This Row],[Verwendete Transaktion (Pflichtauswahl)]],Transaktionen[[Transaktionen]:[Modul]],3,FALSE),"Modul anders","okay"),"")</f>
        <v>okay</v>
      </c>
      <c r="AP185" s="10" t="str">
        <f>IFERROR(IF(COUNTIFS(BTT[Verwendete Transaktion (Pflichtauswahl)],BTT[[#This Row],[Verwendete Transaktion (Pflichtauswahl)]],BTT[SAP-Modul
(Pflichtauswahl)],"&lt;&gt;"&amp;BTT[[#This Row],[SAP-Modul
(Pflichtauswahl)]])&gt;0,"Modul anders","okay"),"")</f>
        <v>okay</v>
      </c>
      <c r="AQ185" s="10" t="str">
        <f>IFERROR(IF(COUNTIFS(BTT[Verwendete Transaktion (Pflichtauswahl)],BTT[[#This Row],[Verwendete Transaktion (Pflichtauswahl)]],BTT[Verantwortliches TP
(automatisch)],"&lt;&gt;"&amp;BTT[[#This Row],[Verantwortliches TP
(automatisch)]])&gt;0,"Transaktion mehrfach","okay"),"")</f>
        <v>okay</v>
      </c>
      <c r="AR185" s="10" t="str">
        <f>IFERROR(IF(COUNTIFS(BTT[Verwendete Transaktion (Pflichtauswahl)],BTT[[#This Row],[Verwendete Transaktion (Pflichtauswahl)]],BTT[Verantwortliches TP
(automatisch)],"&lt;&gt;"&amp;VLOOKUP(aktives_Teilprojekt,Teilprojekte[[Teilprojekte]:[Kürzel]],2,FALSE))&gt;0,"Transaktion mehrfach","okay"),"")</f>
        <v>okay</v>
      </c>
      <c r="AS185" s="10" t="s">
        <v>9810</v>
      </c>
      <c r="AT185" s="10"/>
    </row>
    <row r="186" spans="1:46" x14ac:dyDescent="0.25">
      <c r="A186" s="14" t="str">
        <f>IFERROR(IF(BTT[[#This Row],[Lfd Nr. 
(aus konsolidierter Datei)]]&lt;&gt;"",BTT[[#This Row],[Lfd Nr. 
(aus konsolidierter Datei)]],VLOOKUP(aktives_Teilprojekt,Teilprojekte[[Teilprojekte]:[Kürzel]],2,FALSE)&amp;ROW(BTT[[#This Row],[Lfd Nr.
(automatisch)]])-2),"")</f>
        <v>BLQ171</v>
      </c>
      <c r="B186" s="15" t="s">
        <v>6123</v>
      </c>
      <c r="C186" s="15"/>
      <c r="E186" s="10" t="str">
        <f>IFERROR(IF(NOT(BTT[[#This Row],[Manuelle Änderung des Verantwortliches TP
(Auswahl - bei Bedarf)]]=""),BTT[[#This Row],[Manuelle Änderung des Verantwortliches TP
(Auswahl - bei Bedarf)]],VLOOKUP(BTT[[#This Row],[Hauptprozess
(Pflichtauswahl)]],Hauptprozesse[],3,FALSE)),"")</f>
        <v>BLQ</v>
      </c>
      <c r="H186" s="10" t="s">
        <v>8454</v>
      </c>
      <c r="I186" t="s">
        <v>3747</v>
      </c>
      <c r="J186" s="10" t="str">
        <f>IFERROR(VLOOKUP(BTT[[#This Row],[Verwendete Transaktion (Pflichtauswahl)]],Transaktionen[[Transaktionen]:[Langtext]],2,FALSE),"")</f>
        <v>Org. und Besetzung (WF) anzeigen</v>
      </c>
      <c r="O186" t="s">
        <v>6052</v>
      </c>
      <c r="T186" t="s">
        <v>6060</v>
      </c>
      <c r="V186" s="10" t="str">
        <f>IFERROR(VLOOKUP(BTT[[#This Row],[Verwendetes Formular
(Auswahl falls relevant)]],Formulare[[Formularbezeichnung]:[Formularname (technisch)]],2,FALSE),"")</f>
        <v/>
      </c>
      <c r="X186" t="s">
        <v>6052</v>
      </c>
      <c r="Y186" s="4"/>
      <c r="AB186" t="s">
        <v>6052</v>
      </c>
      <c r="AD186" t="s">
        <v>6063</v>
      </c>
      <c r="AF186" t="s">
        <v>10175</v>
      </c>
      <c r="AI186" t="s">
        <v>6052</v>
      </c>
      <c r="AJ186" t="s">
        <v>6052</v>
      </c>
      <c r="AK186" s="10" t="str">
        <f>IF(BTT[[#This Row],[Subprozess
(optionale Auswahl)]]="","okay",IF(VLOOKUP(BTT[[#This Row],[Subprozess
(optionale Auswahl)]],BPML[[Subprozess]:[Zugeordneter Hauptprozess]],3,FALSE)=BTT[[#This Row],[Hauptprozess
(Pflichtauswahl)]],"okay","falscher Subprozess"))</f>
        <v>okay</v>
      </c>
      <c r="AL186" t="str">
        <f>IF(aktives_Teilprojekt="Master","",IF(BTT[[#This Row],[Verantwortliches TP
(automatisch)]]=VLOOKUP(aktives_Teilprojekt,Teilprojekte[[Teilprojekte]:[Kürzel]],2,FALSE),"okay","Hauptprozess anderes TP"))</f>
        <v>okay</v>
      </c>
      <c r="AM1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6" s="10" t="str">
        <f>IFERROR(IF(BTT[[#This Row],[SAP-Modul
(Pflichtauswahl)]]&lt;&gt;VLOOKUP(BTT[[#This Row],[Verwendete Transaktion (Pflichtauswahl)]],Transaktionen[[Transaktionen]:[Modul]],3,FALSE),"Modul anders","okay"),"")</f>
        <v>okay</v>
      </c>
      <c r="AP186" s="10" t="str">
        <f>IFERROR(IF(COUNTIFS(BTT[Verwendete Transaktion (Pflichtauswahl)],BTT[[#This Row],[Verwendete Transaktion (Pflichtauswahl)]],BTT[SAP-Modul
(Pflichtauswahl)],"&lt;&gt;"&amp;BTT[[#This Row],[SAP-Modul
(Pflichtauswahl)]])&gt;0,"Modul anders","okay"),"")</f>
        <v>okay</v>
      </c>
      <c r="AQ186" s="10" t="str">
        <f>IFERROR(IF(COUNTIFS(BTT[Verwendete Transaktion (Pflichtauswahl)],BTT[[#This Row],[Verwendete Transaktion (Pflichtauswahl)]],BTT[Verantwortliches TP
(automatisch)],"&lt;&gt;"&amp;BTT[[#This Row],[Verantwortliches TP
(automatisch)]])&gt;0,"Transaktion mehrfach","okay"),"")</f>
        <v>okay</v>
      </c>
      <c r="AR186" s="10" t="str">
        <f>IFERROR(IF(COUNTIFS(BTT[Verwendete Transaktion (Pflichtauswahl)],BTT[[#This Row],[Verwendete Transaktion (Pflichtauswahl)]],BTT[Verantwortliches TP
(automatisch)],"&lt;&gt;"&amp;VLOOKUP(aktives_Teilprojekt,Teilprojekte[[Teilprojekte]:[Kürzel]],2,FALSE))&gt;0,"Transaktion mehrfach","okay"),"")</f>
        <v>okay</v>
      </c>
      <c r="AS186" s="10" t="s">
        <v>9811</v>
      </c>
      <c r="AT186" s="10"/>
    </row>
    <row r="187" spans="1:46" x14ac:dyDescent="0.25">
      <c r="A187" s="14" t="str">
        <f>IFERROR(IF(BTT[[#This Row],[Lfd Nr. 
(aus konsolidierter Datei)]]&lt;&gt;"",BTT[[#This Row],[Lfd Nr. 
(aus konsolidierter Datei)]],VLOOKUP(aktives_Teilprojekt,Teilprojekte[[Teilprojekte]:[Kürzel]],2,FALSE)&amp;ROW(BTT[[#This Row],[Lfd Nr.
(automatisch)]])-2),"")</f>
        <v>BLQ172</v>
      </c>
      <c r="B187" s="15" t="s">
        <v>52</v>
      </c>
      <c r="C187" s="15"/>
      <c r="E187" s="10" t="str">
        <f>IFERROR(IF(NOT(BTT[[#This Row],[Manuelle Änderung des Verantwortliches TP
(Auswahl - bei Bedarf)]]=""),BTT[[#This Row],[Manuelle Änderung des Verantwortliches TP
(Auswahl - bei Bedarf)]],VLOOKUP(BTT[[#This Row],[Hauptprozess
(Pflichtauswahl)]],Hauptprozesse[],3,FALSE)),"")</f>
        <v>BLQ</v>
      </c>
      <c r="H187" s="10" t="s">
        <v>8454</v>
      </c>
      <c r="I187" t="s">
        <v>3731</v>
      </c>
      <c r="J187" s="10" t="str">
        <f>IFERROR(VLOOKUP(BTT[[#This Row],[Verwendete Transaktion (Pflichtauswahl)]],Transaktionen[[Transaktionen]:[Langtext]],2,FALSE),"")</f>
        <v>Organisationseinheit pflegen</v>
      </c>
      <c r="O187" t="s">
        <v>6052</v>
      </c>
      <c r="T187" t="s">
        <v>6060</v>
      </c>
      <c r="V187" s="10" t="str">
        <f>IFERROR(VLOOKUP(BTT[[#This Row],[Verwendetes Formular
(Auswahl falls relevant)]],Formulare[[Formularbezeichnung]:[Formularname (technisch)]],2,FALSE),"")</f>
        <v/>
      </c>
      <c r="X187" t="s">
        <v>6052</v>
      </c>
      <c r="Y187" s="4"/>
      <c r="AB187" t="s">
        <v>6052</v>
      </c>
      <c r="AD187" t="s">
        <v>6063</v>
      </c>
      <c r="AF187" t="s">
        <v>10175</v>
      </c>
      <c r="AI187" t="s">
        <v>6052</v>
      </c>
      <c r="AJ187" t="s">
        <v>6052</v>
      </c>
      <c r="AK187" s="10" t="str">
        <f>IF(BTT[[#This Row],[Subprozess
(optionale Auswahl)]]="","okay",IF(VLOOKUP(BTT[[#This Row],[Subprozess
(optionale Auswahl)]],BPML[[Subprozess]:[Zugeordneter Hauptprozess]],3,FALSE)=BTT[[#This Row],[Hauptprozess
(Pflichtauswahl)]],"okay","falscher Subprozess"))</f>
        <v>okay</v>
      </c>
      <c r="AL187" t="str">
        <f>IF(aktives_Teilprojekt="Master","",IF(BTT[[#This Row],[Verantwortliches TP
(automatisch)]]=VLOOKUP(aktives_Teilprojekt,Teilprojekte[[Teilprojekte]:[Kürzel]],2,FALSE),"okay","Hauptprozess anderes TP"))</f>
        <v>okay</v>
      </c>
      <c r="AM1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7" s="10" t="str">
        <f>IFERROR(IF(BTT[[#This Row],[SAP-Modul
(Pflichtauswahl)]]&lt;&gt;VLOOKUP(BTT[[#This Row],[Verwendete Transaktion (Pflichtauswahl)]],Transaktionen[[Transaktionen]:[Modul]],3,FALSE),"Modul anders","okay"),"")</f>
        <v>okay</v>
      </c>
      <c r="AP187" s="10" t="str">
        <f>IFERROR(IF(COUNTIFS(BTT[Verwendete Transaktion (Pflichtauswahl)],BTT[[#This Row],[Verwendete Transaktion (Pflichtauswahl)]],BTT[SAP-Modul
(Pflichtauswahl)],"&lt;&gt;"&amp;BTT[[#This Row],[SAP-Modul
(Pflichtauswahl)]])&gt;0,"Modul anders","okay"),"")</f>
        <v>okay</v>
      </c>
      <c r="AQ187" s="10" t="str">
        <f>IFERROR(IF(COUNTIFS(BTT[Verwendete Transaktion (Pflichtauswahl)],BTT[[#This Row],[Verwendete Transaktion (Pflichtauswahl)]],BTT[Verantwortliches TP
(automatisch)],"&lt;&gt;"&amp;BTT[[#This Row],[Verantwortliches TP
(automatisch)]])&gt;0,"Transaktion mehrfach","okay"),"")</f>
        <v>okay</v>
      </c>
      <c r="AR187" s="10" t="str">
        <f>IFERROR(IF(COUNTIFS(BTT[Verwendete Transaktion (Pflichtauswahl)],BTT[[#This Row],[Verwendete Transaktion (Pflichtauswahl)]],BTT[Verantwortliches TP
(automatisch)],"&lt;&gt;"&amp;VLOOKUP(aktives_Teilprojekt,Teilprojekte[[Teilprojekte]:[Kürzel]],2,FALSE))&gt;0,"Transaktion mehrfach","okay"),"")</f>
        <v>okay</v>
      </c>
      <c r="AS187" s="10" t="s">
        <v>9812</v>
      </c>
      <c r="AT187" s="10"/>
    </row>
    <row r="188" spans="1:46" x14ac:dyDescent="0.25">
      <c r="A188" s="14" t="str">
        <f>IFERROR(IF(BTT[[#This Row],[Lfd Nr. 
(aus konsolidierter Datei)]]&lt;&gt;"",BTT[[#This Row],[Lfd Nr. 
(aus konsolidierter Datei)]],VLOOKUP(aktives_Teilprojekt,Teilprojekte[[Teilprojekte]:[Kürzel]],2,FALSE)&amp;ROW(BTT[[#This Row],[Lfd Nr.
(automatisch)]])-2),"")</f>
        <v>BLQ173</v>
      </c>
      <c r="B188" s="15" t="s">
        <v>52</v>
      </c>
      <c r="C188" s="15"/>
      <c r="E188" s="10" t="str">
        <f>IFERROR(IF(NOT(BTT[[#This Row],[Manuelle Änderung des Verantwortliches TP
(Auswahl - bei Bedarf)]]=""),BTT[[#This Row],[Manuelle Änderung des Verantwortliches TP
(Auswahl - bei Bedarf)]],VLOOKUP(BTT[[#This Row],[Hauptprozess
(Pflichtauswahl)]],Hauptprozesse[],3,FALSE)),"")</f>
        <v>BLQ</v>
      </c>
      <c r="H188" s="10" t="s">
        <v>8454</v>
      </c>
      <c r="I188" t="s">
        <v>3733</v>
      </c>
      <c r="J188" s="10" t="str">
        <f>IFERROR(VLOOKUP(BTT[[#This Row],[Verwendete Transaktion (Pflichtauswahl)]],Transaktionen[[Transaktionen]:[Langtext]],2,FALSE),"")</f>
        <v>Planstelle pflegen</v>
      </c>
      <c r="O188" t="s">
        <v>6052</v>
      </c>
      <c r="T188" t="s">
        <v>6060</v>
      </c>
      <c r="V188" s="10" t="str">
        <f>IFERROR(VLOOKUP(BTT[[#This Row],[Verwendetes Formular
(Auswahl falls relevant)]],Formulare[[Formularbezeichnung]:[Formularname (technisch)]],2,FALSE),"")</f>
        <v/>
      </c>
      <c r="X188" t="s">
        <v>6052</v>
      </c>
      <c r="Y188" s="4"/>
      <c r="AB188" t="s">
        <v>6052</v>
      </c>
      <c r="AD188" t="s">
        <v>6063</v>
      </c>
      <c r="AF188" t="s">
        <v>10175</v>
      </c>
      <c r="AI188" t="s">
        <v>6052</v>
      </c>
      <c r="AJ188" t="s">
        <v>6052</v>
      </c>
      <c r="AK188" s="10" t="str">
        <f>IF(BTT[[#This Row],[Subprozess
(optionale Auswahl)]]="","okay",IF(VLOOKUP(BTT[[#This Row],[Subprozess
(optionale Auswahl)]],BPML[[Subprozess]:[Zugeordneter Hauptprozess]],3,FALSE)=BTT[[#This Row],[Hauptprozess
(Pflichtauswahl)]],"okay","falscher Subprozess"))</f>
        <v>okay</v>
      </c>
      <c r="AL188" t="str">
        <f>IF(aktives_Teilprojekt="Master","",IF(BTT[[#This Row],[Verantwortliches TP
(automatisch)]]=VLOOKUP(aktives_Teilprojekt,Teilprojekte[[Teilprojekte]:[Kürzel]],2,FALSE),"okay","Hauptprozess anderes TP"))</f>
        <v>okay</v>
      </c>
      <c r="AM1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8" s="10" t="str">
        <f>IFERROR(IF(BTT[[#This Row],[SAP-Modul
(Pflichtauswahl)]]&lt;&gt;VLOOKUP(BTT[[#This Row],[Verwendete Transaktion (Pflichtauswahl)]],Transaktionen[[Transaktionen]:[Modul]],3,FALSE),"Modul anders","okay"),"")</f>
        <v>okay</v>
      </c>
      <c r="AP188" s="10" t="str">
        <f>IFERROR(IF(COUNTIFS(BTT[Verwendete Transaktion (Pflichtauswahl)],BTT[[#This Row],[Verwendete Transaktion (Pflichtauswahl)]],BTT[SAP-Modul
(Pflichtauswahl)],"&lt;&gt;"&amp;BTT[[#This Row],[SAP-Modul
(Pflichtauswahl)]])&gt;0,"Modul anders","okay"),"")</f>
        <v>okay</v>
      </c>
      <c r="AQ188" s="10" t="str">
        <f>IFERROR(IF(COUNTIFS(BTT[Verwendete Transaktion (Pflichtauswahl)],BTT[[#This Row],[Verwendete Transaktion (Pflichtauswahl)]],BTT[Verantwortliches TP
(automatisch)],"&lt;&gt;"&amp;BTT[[#This Row],[Verantwortliches TP
(automatisch)]])&gt;0,"Transaktion mehrfach","okay"),"")</f>
        <v>okay</v>
      </c>
      <c r="AR188" s="10" t="str">
        <f>IFERROR(IF(COUNTIFS(BTT[Verwendete Transaktion (Pflichtauswahl)],BTT[[#This Row],[Verwendete Transaktion (Pflichtauswahl)]],BTT[Verantwortliches TP
(automatisch)],"&lt;&gt;"&amp;VLOOKUP(aktives_Teilprojekt,Teilprojekte[[Teilprojekte]:[Kürzel]],2,FALSE))&gt;0,"Transaktion mehrfach","okay"),"")</f>
        <v>okay</v>
      </c>
      <c r="AS188" s="10" t="s">
        <v>9813</v>
      </c>
      <c r="AT188" s="10"/>
    </row>
    <row r="189" spans="1:46" x14ac:dyDescent="0.25">
      <c r="A189" s="14" t="str">
        <f>IFERROR(IF(BTT[[#This Row],[Lfd Nr. 
(aus konsolidierter Datei)]]&lt;&gt;"",BTT[[#This Row],[Lfd Nr. 
(aus konsolidierter Datei)]],VLOOKUP(aktives_Teilprojekt,Teilprojekte[[Teilprojekte]:[Kürzel]],2,FALSE)&amp;ROW(BTT[[#This Row],[Lfd Nr.
(automatisch)]])-2),"")</f>
        <v>BLQ174</v>
      </c>
      <c r="B189" s="15" t="s">
        <v>52</v>
      </c>
      <c r="C189" s="15"/>
      <c r="E189" s="10" t="str">
        <f>IFERROR(IF(NOT(BTT[[#This Row],[Manuelle Änderung des Verantwortliches TP
(Auswahl - bei Bedarf)]]=""),BTT[[#This Row],[Manuelle Änderung des Verantwortliches TP
(Auswahl - bei Bedarf)]],VLOOKUP(BTT[[#This Row],[Hauptprozess
(Pflichtauswahl)]],Hauptprozesse[],3,FALSE)),"")</f>
        <v>BLQ</v>
      </c>
      <c r="H189" s="10" t="s">
        <v>8454</v>
      </c>
      <c r="I189" t="s">
        <v>3741</v>
      </c>
      <c r="J189" s="10" t="str">
        <f>IFERROR(VLOOKUP(BTT[[#This Row],[Verwendete Transaktion (Pflichtauswahl)]],Transaktionen[[Transaktionen]:[Langtext]],2,FALSE),"")</f>
        <v>Organisation und Besetzung ändern</v>
      </c>
      <c r="O189" t="s">
        <v>6052</v>
      </c>
      <c r="T189" t="s">
        <v>6060</v>
      </c>
      <c r="V189" s="10" t="str">
        <f>IFERROR(VLOOKUP(BTT[[#This Row],[Verwendetes Formular
(Auswahl falls relevant)]],Formulare[[Formularbezeichnung]:[Formularname (technisch)]],2,FALSE),"")</f>
        <v/>
      </c>
      <c r="X189" t="s">
        <v>6052</v>
      </c>
      <c r="Y189" s="4"/>
      <c r="AB189" t="s">
        <v>6052</v>
      </c>
      <c r="AD189" t="s">
        <v>6063</v>
      </c>
      <c r="AF189" t="s">
        <v>10175</v>
      </c>
      <c r="AI189" t="s">
        <v>6052</v>
      </c>
      <c r="AJ189" t="s">
        <v>6052</v>
      </c>
      <c r="AK189" s="10" t="str">
        <f>IF(BTT[[#This Row],[Subprozess
(optionale Auswahl)]]="","okay",IF(VLOOKUP(BTT[[#This Row],[Subprozess
(optionale Auswahl)]],BPML[[Subprozess]:[Zugeordneter Hauptprozess]],3,FALSE)=BTT[[#This Row],[Hauptprozess
(Pflichtauswahl)]],"okay","falscher Subprozess"))</f>
        <v>okay</v>
      </c>
      <c r="AL189" t="str">
        <f>IF(aktives_Teilprojekt="Master","",IF(BTT[[#This Row],[Verantwortliches TP
(automatisch)]]=VLOOKUP(aktives_Teilprojekt,Teilprojekte[[Teilprojekte]:[Kürzel]],2,FALSE),"okay","Hauptprozess anderes TP"))</f>
        <v>okay</v>
      </c>
      <c r="AM1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89" s="10" t="str">
        <f>IFERROR(IF(BTT[[#This Row],[SAP-Modul
(Pflichtauswahl)]]&lt;&gt;VLOOKUP(BTT[[#This Row],[Verwendete Transaktion (Pflichtauswahl)]],Transaktionen[[Transaktionen]:[Modul]],3,FALSE),"Modul anders","okay"),"")</f>
        <v>okay</v>
      </c>
      <c r="AP189" s="10" t="str">
        <f>IFERROR(IF(COUNTIFS(BTT[Verwendete Transaktion (Pflichtauswahl)],BTT[[#This Row],[Verwendete Transaktion (Pflichtauswahl)]],BTT[SAP-Modul
(Pflichtauswahl)],"&lt;&gt;"&amp;BTT[[#This Row],[SAP-Modul
(Pflichtauswahl)]])&gt;0,"Modul anders","okay"),"")</f>
        <v>okay</v>
      </c>
      <c r="AQ189" s="10" t="str">
        <f>IFERROR(IF(COUNTIFS(BTT[Verwendete Transaktion (Pflichtauswahl)],BTT[[#This Row],[Verwendete Transaktion (Pflichtauswahl)]],BTT[Verantwortliches TP
(automatisch)],"&lt;&gt;"&amp;BTT[[#This Row],[Verantwortliches TP
(automatisch)]])&gt;0,"Transaktion mehrfach","okay"),"")</f>
        <v>okay</v>
      </c>
      <c r="AR189" s="10" t="str">
        <f>IFERROR(IF(COUNTIFS(BTT[Verwendete Transaktion (Pflichtauswahl)],BTT[[#This Row],[Verwendete Transaktion (Pflichtauswahl)]],BTT[Verantwortliches TP
(automatisch)],"&lt;&gt;"&amp;VLOOKUP(aktives_Teilprojekt,Teilprojekte[[Teilprojekte]:[Kürzel]],2,FALSE))&gt;0,"Transaktion mehrfach","okay"),"")</f>
        <v>okay</v>
      </c>
      <c r="AS189" s="10" t="s">
        <v>9814</v>
      </c>
      <c r="AT189" s="10"/>
    </row>
    <row r="190" spans="1:46" x14ac:dyDescent="0.25">
      <c r="A190" s="14" t="str">
        <f>IFERROR(IF(BTT[[#This Row],[Lfd Nr. 
(aus konsolidierter Datei)]]&lt;&gt;"",BTT[[#This Row],[Lfd Nr. 
(aus konsolidierter Datei)]],VLOOKUP(aktives_Teilprojekt,Teilprojekte[[Teilprojekte]:[Kürzel]],2,FALSE)&amp;ROW(BTT[[#This Row],[Lfd Nr.
(automatisch)]])-2),"")</f>
        <v>BLQ175</v>
      </c>
      <c r="B190" s="15" t="s">
        <v>52</v>
      </c>
      <c r="C190" s="15"/>
      <c r="E190" s="10" t="str">
        <f>IFERROR(IF(NOT(BTT[[#This Row],[Manuelle Änderung des Verantwortliches TP
(Auswahl - bei Bedarf)]]=""),BTT[[#This Row],[Manuelle Änderung des Verantwortliches TP
(Auswahl - bei Bedarf)]],VLOOKUP(BTT[[#This Row],[Hauptprozess
(Pflichtauswahl)]],Hauptprozesse[],3,FALSE)),"")</f>
        <v>BLQ</v>
      </c>
      <c r="H190" s="10" t="s">
        <v>8454</v>
      </c>
      <c r="I190" t="s">
        <v>3743</v>
      </c>
      <c r="J190" s="10" t="str">
        <f>IFERROR(VLOOKUP(BTT[[#This Row],[Verwendete Transaktion (Pflichtauswahl)]],Transaktionen[[Transaktionen]:[Langtext]],2,FALSE),"")</f>
        <v>Org. und Besetzung (WF) ändern</v>
      </c>
      <c r="O190" t="s">
        <v>6052</v>
      </c>
      <c r="T190" t="s">
        <v>6060</v>
      </c>
      <c r="V190" s="10" t="str">
        <f>IFERROR(VLOOKUP(BTT[[#This Row],[Verwendetes Formular
(Auswahl falls relevant)]],Formulare[[Formularbezeichnung]:[Formularname (technisch)]],2,FALSE),"")</f>
        <v/>
      </c>
      <c r="X190" t="s">
        <v>6052</v>
      </c>
      <c r="Y190" s="4"/>
      <c r="AB190" t="s">
        <v>6052</v>
      </c>
      <c r="AD190" t="s">
        <v>6063</v>
      </c>
      <c r="AF190" t="s">
        <v>10175</v>
      </c>
      <c r="AI190" t="s">
        <v>6052</v>
      </c>
      <c r="AJ190" t="s">
        <v>6052</v>
      </c>
      <c r="AK190" s="10" t="str">
        <f>IF(BTT[[#This Row],[Subprozess
(optionale Auswahl)]]="","okay",IF(VLOOKUP(BTT[[#This Row],[Subprozess
(optionale Auswahl)]],BPML[[Subprozess]:[Zugeordneter Hauptprozess]],3,FALSE)=BTT[[#This Row],[Hauptprozess
(Pflichtauswahl)]],"okay","falscher Subprozess"))</f>
        <v>okay</v>
      </c>
      <c r="AL190" t="str">
        <f>IF(aktives_Teilprojekt="Master","",IF(BTT[[#This Row],[Verantwortliches TP
(automatisch)]]=VLOOKUP(aktives_Teilprojekt,Teilprojekte[[Teilprojekte]:[Kürzel]],2,FALSE),"okay","Hauptprozess anderes TP"))</f>
        <v>okay</v>
      </c>
      <c r="AM1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0" s="10" t="str">
        <f>IFERROR(IF(BTT[[#This Row],[SAP-Modul
(Pflichtauswahl)]]&lt;&gt;VLOOKUP(BTT[[#This Row],[Verwendete Transaktion (Pflichtauswahl)]],Transaktionen[[Transaktionen]:[Modul]],3,FALSE),"Modul anders","okay"),"")</f>
        <v>okay</v>
      </c>
      <c r="AP190" s="10" t="str">
        <f>IFERROR(IF(COUNTIFS(BTT[Verwendete Transaktion (Pflichtauswahl)],BTT[[#This Row],[Verwendete Transaktion (Pflichtauswahl)]],BTT[SAP-Modul
(Pflichtauswahl)],"&lt;&gt;"&amp;BTT[[#This Row],[SAP-Modul
(Pflichtauswahl)]])&gt;0,"Modul anders","okay"),"")</f>
        <v>okay</v>
      </c>
      <c r="AQ190" s="10" t="str">
        <f>IFERROR(IF(COUNTIFS(BTT[Verwendete Transaktion (Pflichtauswahl)],BTT[[#This Row],[Verwendete Transaktion (Pflichtauswahl)]],BTT[Verantwortliches TP
(automatisch)],"&lt;&gt;"&amp;BTT[[#This Row],[Verantwortliches TP
(automatisch)]])&gt;0,"Transaktion mehrfach","okay"),"")</f>
        <v>okay</v>
      </c>
      <c r="AR190" s="10" t="str">
        <f>IFERROR(IF(COUNTIFS(BTT[Verwendete Transaktion (Pflichtauswahl)],BTT[[#This Row],[Verwendete Transaktion (Pflichtauswahl)]],BTT[Verantwortliches TP
(automatisch)],"&lt;&gt;"&amp;VLOOKUP(aktives_Teilprojekt,Teilprojekte[[Teilprojekte]:[Kürzel]],2,FALSE))&gt;0,"Transaktion mehrfach","okay"),"")</f>
        <v>okay</v>
      </c>
      <c r="AS190" s="10" t="s">
        <v>9815</v>
      </c>
      <c r="AT190" s="10"/>
    </row>
    <row r="191" spans="1:46" x14ac:dyDescent="0.25">
      <c r="A191" s="14" t="str">
        <f>IFERROR(IF(BTT[[#This Row],[Lfd Nr. 
(aus konsolidierter Datei)]]&lt;&gt;"",BTT[[#This Row],[Lfd Nr. 
(aus konsolidierter Datei)]],VLOOKUP(aktives_Teilprojekt,Teilprojekte[[Teilprojekte]:[Kürzel]],2,FALSE)&amp;ROW(BTT[[#This Row],[Lfd Nr.
(automatisch)]])-2),"")</f>
        <v>BLQ176</v>
      </c>
      <c r="B191" s="15" t="s">
        <v>52</v>
      </c>
      <c r="C191" s="15"/>
      <c r="E191" s="10" t="str">
        <f>IFERROR(IF(NOT(BTT[[#This Row],[Manuelle Änderung des Verantwortliches TP
(Auswahl - bei Bedarf)]]=""),BTT[[#This Row],[Manuelle Änderung des Verantwortliches TP
(Auswahl - bei Bedarf)]],VLOOKUP(BTT[[#This Row],[Hauptprozess
(Pflichtauswahl)]],Hauptprozesse[],3,FALSE)),"")</f>
        <v>BLQ</v>
      </c>
      <c r="H191" s="10" t="s">
        <v>8454</v>
      </c>
      <c r="I191" t="s">
        <v>3745</v>
      </c>
      <c r="J191" s="10" t="str">
        <f>IFERROR(VLOOKUP(BTT[[#This Row],[Verwendete Transaktion (Pflichtauswahl)]],Transaktionen[[Transaktionen]:[Langtext]],2,FALSE),"")</f>
        <v>Organisation und Besetzung anzeigen</v>
      </c>
      <c r="O191" t="s">
        <v>6052</v>
      </c>
      <c r="T191" t="s">
        <v>6060</v>
      </c>
      <c r="V191" s="10" t="str">
        <f>IFERROR(VLOOKUP(BTT[[#This Row],[Verwendetes Formular
(Auswahl falls relevant)]],Formulare[[Formularbezeichnung]:[Formularname (technisch)]],2,FALSE),"")</f>
        <v/>
      </c>
      <c r="X191" t="s">
        <v>6052</v>
      </c>
      <c r="Y191" s="4"/>
      <c r="AB191" t="s">
        <v>6052</v>
      </c>
      <c r="AD191" t="s">
        <v>6063</v>
      </c>
      <c r="AF191" t="s">
        <v>10175</v>
      </c>
      <c r="AI191" t="s">
        <v>6052</v>
      </c>
      <c r="AJ191" t="s">
        <v>6052</v>
      </c>
      <c r="AK191" s="10" t="str">
        <f>IF(BTT[[#This Row],[Subprozess
(optionale Auswahl)]]="","okay",IF(VLOOKUP(BTT[[#This Row],[Subprozess
(optionale Auswahl)]],BPML[[Subprozess]:[Zugeordneter Hauptprozess]],3,FALSE)=BTT[[#This Row],[Hauptprozess
(Pflichtauswahl)]],"okay","falscher Subprozess"))</f>
        <v>okay</v>
      </c>
      <c r="AL191" t="str">
        <f>IF(aktives_Teilprojekt="Master","",IF(BTT[[#This Row],[Verantwortliches TP
(automatisch)]]=VLOOKUP(aktives_Teilprojekt,Teilprojekte[[Teilprojekte]:[Kürzel]],2,FALSE),"okay","Hauptprozess anderes TP"))</f>
        <v>okay</v>
      </c>
      <c r="AM1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1" s="10" t="str">
        <f>IFERROR(IF(BTT[[#This Row],[SAP-Modul
(Pflichtauswahl)]]&lt;&gt;VLOOKUP(BTT[[#This Row],[Verwendete Transaktion (Pflichtauswahl)]],Transaktionen[[Transaktionen]:[Modul]],3,FALSE),"Modul anders","okay"),"")</f>
        <v>okay</v>
      </c>
      <c r="AP191" s="10" t="str">
        <f>IFERROR(IF(COUNTIFS(BTT[Verwendete Transaktion (Pflichtauswahl)],BTT[[#This Row],[Verwendete Transaktion (Pflichtauswahl)]],BTT[SAP-Modul
(Pflichtauswahl)],"&lt;&gt;"&amp;BTT[[#This Row],[SAP-Modul
(Pflichtauswahl)]])&gt;0,"Modul anders","okay"),"")</f>
        <v>okay</v>
      </c>
      <c r="AQ191" s="10" t="str">
        <f>IFERROR(IF(COUNTIFS(BTT[Verwendete Transaktion (Pflichtauswahl)],BTT[[#This Row],[Verwendete Transaktion (Pflichtauswahl)]],BTT[Verantwortliches TP
(automatisch)],"&lt;&gt;"&amp;BTT[[#This Row],[Verantwortliches TP
(automatisch)]])&gt;0,"Transaktion mehrfach","okay"),"")</f>
        <v>okay</v>
      </c>
      <c r="AR191" s="10" t="str">
        <f>IFERROR(IF(COUNTIFS(BTT[Verwendete Transaktion (Pflichtauswahl)],BTT[[#This Row],[Verwendete Transaktion (Pflichtauswahl)]],BTT[Verantwortliches TP
(automatisch)],"&lt;&gt;"&amp;VLOOKUP(aktives_Teilprojekt,Teilprojekte[[Teilprojekte]:[Kürzel]],2,FALSE))&gt;0,"Transaktion mehrfach","okay"),"")</f>
        <v>okay</v>
      </c>
      <c r="AS191" s="10" t="s">
        <v>9816</v>
      </c>
      <c r="AT191" s="10"/>
    </row>
    <row r="192" spans="1:46" x14ac:dyDescent="0.25">
      <c r="A192" s="14" t="str">
        <f>IFERROR(IF(BTT[[#This Row],[Lfd Nr. 
(aus konsolidierter Datei)]]&lt;&gt;"",BTT[[#This Row],[Lfd Nr. 
(aus konsolidierter Datei)]],VLOOKUP(aktives_Teilprojekt,Teilprojekte[[Teilprojekte]:[Kürzel]],2,FALSE)&amp;ROW(BTT[[#This Row],[Lfd Nr.
(automatisch)]])-2),"")</f>
        <v>BLQ177</v>
      </c>
      <c r="B192" s="15" t="s">
        <v>52</v>
      </c>
      <c r="C192" s="15"/>
      <c r="E192" s="10" t="str">
        <f>IFERROR(IF(NOT(BTT[[#This Row],[Manuelle Änderung des Verantwortliches TP
(Auswahl - bei Bedarf)]]=""),BTT[[#This Row],[Manuelle Änderung des Verantwortliches TP
(Auswahl - bei Bedarf)]],VLOOKUP(BTT[[#This Row],[Hauptprozess
(Pflichtauswahl)]],Hauptprozesse[],3,FALSE)),"")</f>
        <v>BLQ</v>
      </c>
      <c r="H192" s="10" t="s">
        <v>8454</v>
      </c>
      <c r="I192" t="s">
        <v>3747</v>
      </c>
      <c r="J192" s="10" t="str">
        <f>IFERROR(VLOOKUP(BTT[[#This Row],[Verwendete Transaktion (Pflichtauswahl)]],Transaktionen[[Transaktionen]:[Langtext]],2,FALSE),"")</f>
        <v>Org. und Besetzung (WF) anzeigen</v>
      </c>
      <c r="O192" t="s">
        <v>6052</v>
      </c>
      <c r="T192" t="s">
        <v>6060</v>
      </c>
      <c r="V192" s="10" t="str">
        <f>IFERROR(VLOOKUP(BTT[[#This Row],[Verwendetes Formular
(Auswahl falls relevant)]],Formulare[[Formularbezeichnung]:[Formularname (technisch)]],2,FALSE),"")</f>
        <v/>
      </c>
      <c r="X192" t="s">
        <v>6052</v>
      </c>
      <c r="Y192" s="4"/>
      <c r="AB192" t="s">
        <v>6052</v>
      </c>
      <c r="AD192" t="s">
        <v>6063</v>
      </c>
      <c r="AF192" t="s">
        <v>10175</v>
      </c>
      <c r="AI192" t="s">
        <v>6052</v>
      </c>
      <c r="AJ192" t="s">
        <v>6052</v>
      </c>
      <c r="AK192" s="10" t="str">
        <f>IF(BTT[[#This Row],[Subprozess
(optionale Auswahl)]]="","okay",IF(VLOOKUP(BTT[[#This Row],[Subprozess
(optionale Auswahl)]],BPML[[Subprozess]:[Zugeordneter Hauptprozess]],3,FALSE)=BTT[[#This Row],[Hauptprozess
(Pflichtauswahl)]],"okay","falscher Subprozess"))</f>
        <v>okay</v>
      </c>
      <c r="AL192" t="str">
        <f>IF(aktives_Teilprojekt="Master","",IF(BTT[[#This Row],[Verantwortliches TP
(automatisch)]]=VLOOKUP(aktives_Teilprojekt,Teilprojekte[[Teilprojekte]:[Kürzel]],2,FALSE),"okay","Hauptprozess anderes TP"))</f>
        <v>okay</v>
      </c>
      <c r="AM1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2" s="10" t="str">
        <f>IFERROR(IF(BTT[[#This Row],[SAP-Modul
(Pflichtauswahl)]]&lt;&gt;VLOOKUP(BTT[[#This Row],[Verwendete Transaktion (Pflichtauswahl)]],Transaktionen[[Transaktionen]:[Modul]],3,FALSE),"Modul anders","okay"),"")</f>
        <v>okay</v>
      </c>
      <c r="AP192" s="10" t="str">
        <f>IFERROR(IF(COUNTIFS(BTT[Verwendete Transaktion (Pflichtauswahl)],BTT[[#This Row],[Verwendete Transaktion (Pflichtauswahl)]],BTT[SAP-Modul
(Pflichtauswahl)],"&lt;&gt;"&amp;BTT[[#This Row],[SAP-Modul
(Pflichtauswahl)]])&gt;0,"Modul anders","okay"),"")</f>
        <v>okay</v>
      </c>
      <c r="AQ192" s="10" t="str">
        <f>IFERROR(IF(COUNTIFS(BTT[Verwendete Transaktion (Pflichtauswahl)],BTT[[#This Row],[Verwendete Transaktion (Pflichtauswahl)]],BTT[Verantwortliches TP
(automatisch)],"&lt;&gt;"&amp;BTT[[#This Row],[Verantwortliches TP
(automatisch)]])&gt;0,"Transaktion mehrfach","okay"),"")</f>
        <v>okay</v>
      </c>
      <c r="AR192" s="10" t="str">
        <f>IFERROR(IF(COUNTIFS(BTT[Verwendete Transaktion (Pflichtauswahl)],BTT[[#This Row],[Verwendete Transaktion (Pflichtauswahl)]],BTT[Verantwortliches TP
(automatisch)],"&lt;&gt;"&amp;VLOOKUP(aktives_Teilprojekt,Teilprojekte[[Teilprojekte]:[Kürzel]],2,FALSE))&gt;0,"Transaktion mehrfach","okay"),"")</f>
        <v>okay</v>
      </c>
      <c r="AS192" s="10" t="s">
        <v>9817</v>
      </c>
      <c r="AT192" s="10"/>
    </row>
    <row r="193" spans="1:46" x14ac:dyDescent="0.25">
      <c r="A193" s="14" t="str">
        <f>IFERROR(IF(BTT[[#This Row],[Lfd Nr. 
(aus konsolidierter Datei)]]&lt;&gt;"",BTT[[#This Row],[Lfd Nr. 
(aus konsolidierter Datei)]],VLOOKUP(aktives_Teilprojekt,Teilprojekte[[Teilprojekte]:[Kürzel]],2,FALSE)&amp;ROW(BTT[[#This Row],[Lfd Nr.
(automatisch)]])-2),"")</f>
        <v>BLQ178</v>
      </c>
      <c r="B193" s="15" t="s">
        <v>52</v>
      </c>
      <c r="C193" s="15"/>
      <c r="D193" t="s">
        <v>10176</v>
      </c>
      <c r="E193" s="10" t="str">
        <f>IFERROR(IF(NOT(BTT[[#This Row],[Manuelle Änderung des Verantwortliches TP
(Auswahl - bei Bedarf)]]=""),BTT[[#This Row],[Manuelle Änderung des Verantwortliches TP
(Auswahl - bei Bedarf)]],VLOOKUP(BTT[[#This Row],[Hauptprozess
(Pflichtauswahl)]],Hauptprozesse[],3,FALSE)),"")</f>
        <v>BLQ</v>
      </c>
      <c r="H193" s="10" t="s">
        <v>6090</v>
      </c>
      <c r="I193" t="s">
        <v>3749</v>
      </c>
      <c r="J193" s="10" t="str">
        <f>IFERROR(VLOOKUP(BTT[[#This Row],[Verwendete Transaktion (Pflichtauswahl)]],Transaktionen[[Transaktionen]:[Langtext]],2,FALSE),"")</f>
        <v>Ändern Prüflos</v>
      </c>
      <c r="O193" t="s">
        <v>6052</v>
      </c>
      <c r="T193" t="s">
        <v>6060</v>
      </c>
      <c r="V193" s="10" t="str">
        <f>IFERROR(VLOOKUP(BTT[[#This Row],[Verwendetes Formular
(Auswahl falls relevant)]],Formulare[[Formularbezeichnung]:[Formularname (technisch)]],2,FALSE),"")</f>
        <v/>
      </c>
      <c r="X193" t="s">
        <v>6052</v>
      </c>
      <c r="Y193" s="4"/>
      <c r="AB193" t="s">
        <v>6052</v>
      </c>
      <c r="AD193" t="s">
        <v>6063</v>
      </c>
      <c r="AF193" t="s">
        <v>3749</v>
      </c>
      <c r="AI193" t="s">
        <v>6052</v>
      </c>
      <c r="AJ193" t="s">
        <v>6052</v>
      </c>
      <c r="AK193" s="10" t="str">
        <f>IF(BTT[[#This Row],[Subprozess
(optionale Auswahl)]]="","okay",IF(VLOOKUP(BTT[[#This Row],[Subprozess
(optionale Auswahl)]],BPML[[Subprozess]:[Zugeordneter Hauptprozess]],3,FALSE)=BTT[[#This Row],[Hauptprozess
(Pflichtauswahl)]],"okay","falscher Subprozess"))</f>
        <v>okay</v>
      </c>
      <c r="AL193" t="str">
        <f>IF(aktives_Teilprojekt="Master","",IF(BTT[[#This Row],[Verantwortliches TP
(automatisch)]]=VLOOKUP(aktives_Teilprojekt,Teilprojekte[[Teilprojekte]:[Kürzel]],2,FALSE),"okay","Hauptprozess anderes TP"))</f>
        <v>okay</v>
      </c>
      <c r="AM1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3" s="10" t="str">
        <f>IFERROR(IF(BTT[[#This Row],[SAP-Modul
(Pflichtauswahl)]]&lt;&gt;VLOOKUP(BTT[[#This Row],[Verwendete Transaktion (Pflichtauswahl)]],Transaktionen[[Transaktionen]:[Modul]],3,FALSE),"Modul anders","okay"),"")</f>
        <v>okay</v>
      </c>
      <c r="AP193" s="10" t="str">
        <f>IFERROR(IF(COUNTIFS(BTT[Verwendete Transaktion (Pflichtauswahl)],BTT[[#This Row],[Verwendete Transaktion (Pflichtauswahl)]],BTT[SAP-Modul
(Pflichtauswahl)],"&lt;&gt;"&amp;BTT[[#This Row],[SAP-Modul
(Pflichtauswahl)]])&gt;0,"Modul anders","okay"),"")</f>
        <v>okay</v>
      </c>
      <c r="AQ193" s="10" t="str">
        <f>IFERROR(IF(COUNTIFS(BTT[Verwendete Transaktion (Pflichtauswahl)],BTT[[#This Row],[Verwendete Transaktion (Pflichtauswahl)]],BTT[Verantwortliches TP
(automatisch)],"&lt;&gt;"&amp;BTT[[#This Row],[Verantwortliches TP
(automatisch)]])&gt;0,"Transaktion mehrfach","okay"),"")</f>
        <v>okay</v>
      </c>
      <c r="AR193" s="10" t="str">
        <f>IFERROR(IF(COUNTIFS(BTT[Verwendete Transaktion (Pflichtauswahl)],BTT[[#This Row],[Verwendete Transaktion (Pflichtauswahl)]],BTT[Verantwortliches TP
(automatisch)],"&lt;&gt;"&amp;VLOOKUP(aktives_Teilprojekt,Teilprojekte[[Teilprojekte]:[Kürzel]],2,FALSE))&gt;0,"Transaktion mehrfach","okay"),"")</f>
        <v>okay</v>
      </c>
      <c r="AS193" s="10" t="s">
        <v>9818</v>
      </c>
      <c r="AT193" s="10"/>
    </row>
    <row r="194" spans="1:46" x14ac:dyDescent="0.25">
      <c r="A194" s="14" t="str">
        <f>IFERROR(IF(BTT[[#This Row],[Lfd Nr. 
(aus konsolidierter Datei)]]&lt;&gt;"",BTT[[#This Row],[Lfd Nr. 
(aus konsolidierter Datei)]],VLOOKUP(aktives_Teilprojekt,Teilprojekte[[Teilprojekte]:[Kürzel]],2,FALSE)&amp;ROW(BTT[[#This Row],[Lfd Nr.
(automatisch)]])-2),"")</f>
        <v>BLQ179</v>
      </c>
      <c r="B194" s="15" t="s">
        <v>52</v>
      </c>
      <c r="C194" s="15"/>
      <c r="D194" t="s">
        <v>10176</v>
      </c>
      <c r="E194" s="10" t="str">
        <f>IFERROR(IF(NOT(BTT[[#This Row],[Manuelle Änderung des Verantwortliches TP
(Auswahl - bei Bedarf)]]=""),BTT[[#This Row],[Manuelle Änderung des Verantwortliches TP
(Auswahl - bei Bedarf)]],VLOOKUP(BTT[[#This Row],[Hauptprozess
(Pflichtauswahl)]],Hauptprozesse[],3,FALSE)),"")</f>
        <v>BLQ</v>
      </c>
      <c r="H194" s="10" t="s">
        <v>6090</v>
      </c>
      <c r="I194" t="s">
        <v>3751</v>
      </c>
      <c r="J194" s="10" t="str">
        <f>IFERROR(VLOOKUP(BTT[[#This Row],[Verwendete Transaktion (Pflichtauswahl)]],Transaktionen[[Transaktionen]:[Langtext]],2,FALSE),"")</f>
        <v>Anzeigen Prüflos</v>
      </c>
      <c r="O194" t="s">
        <v>6052</v>
      </c>
      <c r="T194" t="s">
        <v>6060</v>
      </c>
      <c r="V194" s="10" t="str">
        <f>IFERROR(VLOOKUP(BTT[[#This Row],[Verwendetes Formular
(Auswahl falls relevant)]],Formulare[[Formularbezeichnung]:[Formularname (technisch)]],2,FALSE),"")</f>
        <v/>
      </c>
      <c r="X194" t="s">
        <v>6052</v>
      </c>
      <c r="Y194" s="4"/>
      <c r="AB194" t="s">
        <v>6052</v>
      </c>
      <c r="AD194" t="s">
        <v>6063</v>
      </c>
      <c r="AF194" t="s">
        <v>3751</v>
      </c>
      <c r="AI194" t="s">
        <v>6052</v>
      </c>
      <c r="AJ194" t="s">
        <v>6052</v>
      </c>
      <c r="AK194" s="10" t="str">
        <f>IF(BTT[[#This Row],[Subprozess
(optionale Auswahl)]]="","okay",IF(VLOOKUP(BTT[[#This Row],[Subprozess
(optionale Auswahl)]],BPML[[Subprozess]:[Zugeordneter Hauptprozess]],3,FALSE)=BTT[[#This Row],[Hauptprozess
(Pflichtauswahl)]],"okay","falscher Subprozess"))</f>
        <v>okay</v>
      </c>
      <c r="AL194" t="str">
        <f>IF(aktives_Teilprojekt="Master","",IF(BTT[[#This Row],[Verantwortliches TP
(automatisch)]]=VLOOKUP(aktives_Teilprojekt,Teilprojekte[[Teilprojekte]:[Kürzel]],2,FALSE),"okay","Hauptprozess anderes TP"))</f>
        <v>okay</v>
      </c>
      <c r="AM1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4" s="10" t="str">
        <f>IFERROR(IF(BTT[[#This Row],[SAP-Modul
(Pflichtauswahl)]]&lt;&gt;VLOOKUP(BTT[[#This Row],[Verwendete Transaktion (Pflichtauswahl)]],Transaktionen[[Transaktionen]:[Modul]],3,FALSE),"Modul anders","okay"),"")</f>
        <v>okay</v>
      </c>
      <c r="AP194" s="10" t="str">
        <f>IFERROR(IF(COUNTIFS(BTT[Verwendete Transaktion (Pflichtauswahl)],BTT[[#This Row],[Verwendete Transaktion (Pflichtauswahl)]],BTT[SAP-Modul
(Pflichtauswahl)],"&lt;&gt;"&amp;BTT[[#This Row],[SAP-Modul
(Pflichtauswahl)]])&gt;0,"Modul anders","okay"),"")</f>
        <v>okay</v>
      </c>
      <c r="AQ194" s="10" t="str">
        <f>IFERROR(IF(COUNTIFS(BTT[Verwendete Transaktion (Pflichtauswahl)],BTT[[#This Row],[Verwendete Transaktion (Pflichtauswahl)]],BTT[Verantwortliches TP
(automatisch)],"&lt;&gt;"&amp;BTT[[#This Row],[Verantwortliches TP
(automatisch)]])&gt;0,"Transaktion mehrfach","okay"),"")</f>
        <v>okay</v>
      </c>
      <c r="AR194" s="10" t="str">
        <f>IFERROR(IF(COUNTIFS(BTT[Verwendete Transaktion (Pflichtauswahl)],BTT[[#This Row],[Verwendete Transaktion (Pflichtauswahl)]],BTT[Verantwortliches TP
(automatisch)],"&lt;&gt;"&amp;VLOOKUP(aktives_Teilprojekt,Teilprojekte[[Teilprojekte]:[Kürzel]],2,FALSE))&gt;0,"Transaktion mehrfach","okay"),"")</f>
        <v>okay</v>
      </c>
      <c r="AS194" s="10" t="s">
        <v>9819</v>
      </c>
      <c r="AT194" s="10"/>
    </row>
    <row r="195" spans="1:46" x14ac:dyDescent="0.25">
      <c r="A195" s="14" t="str">
        <f>IFERROR(IF(BTT[[#This Row],[Lfd Nr. 
(aus konsolidierter Datei)]]&lt;&gt;"",BTT[[#This Row],[Lfd Nr. 
(aus konsolidierter Datei)]],VLOOKUP(aktives_Teilprojekt,Teilprojekte[[Teilprojekte]:[Kürzel]],2,FALSE)&amp;ROW(BTT[[#This Row],[Lfd Nr.
(automatisch)]])-2),"")</f>
        <v>BLQ180</v>
      </c>
      <c r="B195" s="15" t="s">
        <v>52</v>
      </c>
      <c r="C195" s="15"/>
      <c r="D195" t="s">
        <v>10176</v>
      </c>
      <c r="E195" s="10" t="str">
        <f>IFERROR(IF(NOT(BTT[[#This Row],[Manuelle Änderung des Verantwortliches TP
(Auswahl - bei Bedarf)]]=""),BTT[[#This Row],[Manuelle Änderung des Verantwortliches TP
(Auswahl - bei Bedarf)]],VLOOKUP(BTT[[#This Row],[Hauptprozess
(Pflichtauswahl)]],Hauptprozesse[],3,FALSE)),"")</f>
        <v>BLQ</v>
      </c>
      <c r="H195" s="10" t="s">
        <v>6090</v>
      </c>
      <c r="I195" t="s">
        <v>3753</v>
      </c>
      <c r="J195" s="10" t="str">
        <f>IFERROR(VLOOKUP(BTT[[#This Row],[Verwendete Transaktion (Pflichtauswahl)]],Transaktionen[[Transaktionen]:[Langtext]],2,FALSE),"")</f>
        <v>Verwendungsentscheid erfassen</v>
      </c>
      <c r="O195" t="s">
        <v>6052</v>
      </c>
      <c r="T195" t="s">
        <v>6060</v>
      </c>
      <c r="V195" s="10" t="str">
        <f>IFERROR(VLOOKUP(BTT[[#This Row],[Verwendetes Formular
(Auswahl falls relevant)]],Formulare[[Formularbezeichnung]:[Formularname (technisch)]],2,FALSE),"")</f>
        <v/>
      </c>
      <c r="X195" t="s">
        <v>6052</v>
      </c>
      <c r="Y195" s="4"/>
      <c r="AB195" t="s">
        <v>6052</v>
      </c>
      <c r="AD195" t="s">
        <v>6063</v>
      </c>
      <c r="AF195" t="s">
        <v>10178</v>
      </c>
      <c r="AI195" t="s">
        <v>6052</v>
      </c>
      <c r="AJ195" t="s">
        <v>6052</v>
      </c>
      <c r="AK195" s="10" t="str">
        <f>IF(BTT[[#This Row],[Subprozess
(optionale Auswahl)]]="","okay",IF(VLOOKUP(BTT[[#This Row],[Subprozess
(optionale Auswahl)]],BPML[[Subprozess]:[Zugeordneter Hauptprozess]],3,FALSE)=BTT[[#This Row],[Hauptprozess
(Pflichtauswahl)]],"okay","falscher Subprozess"))</f>
        <v>okay</v>
      </c>
      <c r="AL195" t="str">
        <f>IF(aktives_Teilprojekt="Master","",IF(BTT[[#This Row],[Verantwortliches TP
(automatisch)]]=VLOOKUP(aktives_Teilprojekt,Teilprojekte[[Teilprojekte]:[Kürzel]],2,FALSE),"okay","Hauptprozess anderes TP"))</f>
        <v>okay</v>
      </c>
      <c r="AM1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5" s="10" t="str">
        <f>IFERROR(IF(BTT[[#This Row],[SAP-Modul
(Pflichtauswahl)]]&lt;&gt;VLOOKUP(BTT[[#This Row],[Verwendete Transaktion (Pflichtauswahl)]],Transaktionen[[Transaktionen]:[Modul]],3,FALSE),"Modul anders","okay"),"")</f>
        <v>okay</v>
      </c>
      <c r="AP195" s="10" t="str">
        <f>IFERROR(IF(COUNTIFS(BTT[Verwendete Transaktion (Pflichtauswahl)],BTT[[#This Row],[Verwendete Transaktion (Pflichtauswahl)]],BTT[SAP-Modul
(Pflichtauswahl)],"&lt;&gt;"&amp;BTT[[#This Row],[SAP-Modul
(Pflichtauswahl)]])&gt;0,"Modul anders","okay"),"")</f>
        <v>okay</v>
      </c>
      <c r="AQ195" s="10" t="str">
        <f>IFERROR(IF(COUNTIFS(BTT[Verwendete Transaktion (Pflichtauswahl)],BTT[[#This Row],[Verwendete Transaktion (Pflichtauswahl)]],BTT[Verantwortliches TP
(automatisch)],"&lt;&gt;"&amp;BTT[[#This Row],[Verantwortliches TP
(automatisch)]])&gt;0,"Transaktion mehrfach","okay"),"")</f>
        <v>okay</v>
      </c>
      <c r="AR195" s="10" t="str">
        <f>IFERROR(IF(COUNTIFS(BTT[Verwendete Transaktion (Pflichtauswahl)],BTT[[#This Row],[Verwendete Transaktion (Pflichtauswahl)]],BTT[Verantwortliches TP
(automatisch)],"&lt;&gt;"&amp;VLOOKUP(aktives_Teilprojekt,Teilprojekte[[Teilprojekte]:[Kürzel]],2,FALSE))&gt;0,"Transaktion mehrfach","okay"),"")</f>
        <v>okay</v>
      </c>
      <c r="AS195" s="10" t="s">
        <v>9820</v>
      </c>
      <c r="AT195" s="10"/>
    </row>
    <row r="196" spans="1:46" x14ac:dyDescent="0.25">
      <c r="A196" s="14" t="str">
        <f>IFERROR(IF(BTT[[#This Row],[Lfd Nr. 
(aus konsolidierter Datei)]]&lt;&gt;"",BTT[[#This Row],[Lfd Nr. 
(aus konsolidierter Datei)]],VLOOKUP(aktives_Teilprojekt,Teilprojekte[[Teilprojekte]:[Kürzel]],2,FALSE)&amp;ROW(BTT[[#This Row],[Lfd Nr.
(automatisch)]])-2),"")</f>
        <v>BLQ181</v>
      </c>
      <c r="B196" s="15" t="s">
        <v>52</v>
      </c>
      <c r="C196" s="15"/>
      <c r="D196" t="s">
        <v>10176</v>
      </c>
      <c r="E196" s="10" t="str">
        <f>IFERROR(IF(NOT(BTT[[#This Row],[Manuelle Änderung des Verantwortliches TP
(Auswahl - bei Bedarf)]]=""),BTT[[#This Row],[Manuelle Änderung des Verantwortliches TP
(Auswahl - bei Bedarf)]],VLOOKUP(BTT[[#This Row],[Hauptprozess
(Pflichtauswahl)]],Hauptprozesse[],3,FALSE)),"")</f>
        <v>BLQ</v>
      </c>
      <c r="H196" s="10" t="s">
        <v>6090</v>
      </c>
      <c r="I196" t="s">
        <v>3755</v>
      </c>
      <c r="J196" s="10" t="str">
        <f>IFERROR(VLOOKUP(BTT[[#This Row],[Verwendete Transaktion (Pflichtauswahl)]],Transaktionen[[Transaktionen]:[Langtext]],2,FALSE),"")</f>
        <v>Verwendungsent. ändern mit Historie</v>
      </c>
      <c r="O196" t="s">
        <v>6052</v>
      </c>
      <c r="T196" t="s">
        <v>6060</v>
      </c>
      <c r="V196" s="10" t="str">
        <f>IFERROR(VLOOKUP(BTT[[#This Row],[Verwendetes Formular
(Auswahl falls relevant)]],Formulare[[Formularbezeichnung]:[Formularname (technisch)]],2,FALSE),"")</f>
        <v/>
      </c>
      <c r="X196" t="s">
        <v>6052</v>
      </c>
      <c r="Y196" s="4"/>
      <c r="AB196" t="s">
        <v>6052</v>
      </c>
      <c r="AD196" t="s">
        <v>6063</v>
      </c>
      <c r="AF196" t="s">
        <v>10179</v>
      </c>
      <c r="AI196" t="s">
        <v>6052</v>
      </c>
      <c r="AJ196" t="s">
        <v>6052</v>
      </c>
      <c r="AK196" s="10" t="str">
        <f>IF(BTT[[#This Row],[Subprozess
(optionale Auswahl)]]="","okay",IF(VLOOKUP(BTT[[#This Row],[Subprozess
(optionale Auswahl)]],BPML[[Subprozess]:[Zugeordneter Hauptprozess]],3,FALSE)=BTT[[#This Row],[Hauptprozess
(Pflichtauswahl)]],"okay","falscher Subprozess"))</f>
        <v>okay</v>
      </c>
      <c r="AL196" t="str">
        <f>IF(aktives_Teilprojekt="Master","",IF(BTT[[#This Row],[Verantwortliches TP
(automatisch)]]=VLOOKUP(aktives_Teilprojekt,Teilprojekte[[Teilprojekte]:[Kürzel]],2,FALSE),"okay","Hauptprozess anderes TP"))</f>
        <v>okay</v>
      </c>
      <c r="AM1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6" s="10" t="str">
        <f>IFERROR(IF(BTT[[#This Row],[SAP-Modul
(Pflichtauswahl)]]&lt;&gt;VLOOKUP(BTT[[#This Row],[Verwendete Transaktion (Pflichtauswahl)]],Transaktionen[[Transaktionen]:[Modul]],3,FALSE),"Modul anders","okay"),"")</f>
        <v>okay</v>
      </c>
      <c r="AP196" s="10" t="str">
        <f>IFERROR(IF(COUNTIFS(BTT[Verwendete Transaktion (Pflichtauswahl)],BTT[[#This Row],[Verwendete Transaktion (Pflichtauswahl)]],BTT[SAP-Modul
(Pflichtauswahl)],"&lt;&gt;"&amp;BTT[[#This Row],[SAP-Modul
(Pflichtauswahl)]])&gt;0,"Modul anders","okay"),"")</f>
        <v>okay</v>
      </c>
      <c r="AQ196" s="10" t="str">
        <f>IFERROR(IF(COUNTIFS(BTT[Verwendete Transaktion (Pflichtauswahl)],BTT[[#This Row],[Verwendete Transaktion (Pflichtauswahl)]],BTT[Verantwortliches TP
(automatisch)],"&lt;&gt;"&amp;BTT[[#This Row],[Verantwortliches TP
(automatisch)]])&gt;0,"Transaktion mehrfach","okay"),"")</f>
        <v>okay</v>
      </c>
      <c r="AR196" s="10" t="str">
        <f>IFERROR(IF(COUNTIFS(BTT[Verwendete Transaktion (Pflichtauswahl)],BTT[[#This Row],[Verwendete Transaktion (Pflichtauswahl)]],BTT[Verantwortliches TP
(automatisch)],"&lt;&gt;"&amp;VLOOKUP(aktives_Teilprojekt,Teilprojekte[[Teilprojekte]:[Kürzel]],2,FALSE))&gt;0,"Transaktion mehrfach","okay"),"")</f>
        <v>okay</v>
      </c>
      <c r="AS196" s="10" t="s">
        <v>9821</v>
      </c>
      <c r="AT196" s="10"/>
    </row>
    <row r="197" spans="1:46" x14ac:dyDescent="0.25">
      <c r="A197" s="14" t="str">
        <f>IFERROR(IF(BTT[[#This Row],[Lfd Nr. 
(aus konsolidierter Datei)]]&lt;&gt;"",BTT[[#This Row],[Lfd Nr. 
(aus konsolidierter Datei)]],VLOOKUP(aktives_Teilprojekt,Teilprojekte[[Teilprojekte]:[Kürzel]],2,FALSE)&amp;ROW(BTT[[#This Row],[Lfd Nr.
(automatisch)]])-2),"")</f>
        <v>BLQ182</v>
      </c>
      <c r="B197" s="15" t="s">
        <v>52</v>
      </c>
      <c r="C197" s="15"/>
      <c r="D197" t="s">
        <v>10176</v>
      </c>
      <c r="E197" s="10" t="str">
        <f>IFERROR(IF(NOT(BTT[[#This Row],[Manuelle Änderung des Verantwortliches TP
(Auswahl - bei Bedarf)]]=""),BTT[[#This Row],[Manuelle Änderung des Verantwortliches TP
(Auswahl - bei Bedarf)]],VLOOKUP(BTT[[#This Row],[Hauptprozess
(Pflichtauswahl)]],Hauptprozesse[],3,FALSE)),"")</f>
        <v>BLQ</v>
      </c>
      <c r="H197" s="10" t="s">
        <v>6090</v>
      </c>
      <c r="I197" t="s">
        <v>3757</v>
      </c>
      <c r="J197" s="10" t="str">
        <f>IFERROR(VLOOKUP(BTT[[#This Row],[Verwendete Transaktion (Pflichtauswahl)]],Transaktionen[[Transaktionen]:[Langtext]],2,FALSE),"")</f>
        <v>Verwendungsentscheid anzeigen</v>
      </c>
      <c r="O197" t="s">
        <v>6052</v>
      </c>
      <c r="T197" t="s">
        <v>6060</v>
      </c>
      <c r="V197" s="10" t="str">
        <f>IFERROR(VLOOKUP(BTT[[#This Row],[Verwendetes Formular
(Auswahl falls relevant)]],Formulare[[Formularbezeichnung]:[Formularname (technisch)]],2,FALSE),"")</f>
        <v/>
      </c>
      <c r="X197" t="s">
        <v>6052</v>
      </c>
      <c r="Y197" s="4"/>
      <c r="AB197" t="s">
        <v>6052</v>
      </c>
      <c r="AD197" t="s">
        <v>6063</v>
      </c>
      <c r="AF197" t="s">
        <v>10178</v>
      </c>
      <c r="AI197" t="s">
        <v>6052</v>
      </c>
      <c r="AJ197" t="s">
        <v>6052</v>
      </c>
      <c r="AK197" s="10" t="str">
        <f>IF(BTT[[#This Row],[Subprozess
(optionale Auswahl)]]="","okay",IF(VLOOKUP(BTT[[#This Row],[Subprozess
(optionale Auswahl)]],BPML[[Subprozess]:[Zugeordneter Hauptprozess]],3,FALSE)=BTT[[#This Row],[Hauptprozess
(Pflichtauswahl)]],"okay","falscher Subprozess"))</f>
        <v>okay</v>
      </c>
      <c r="AL197" t="str">
        <f>IF(aktives_Teilprojekt="Master","",IF(BTT[[#This Row],[Verantwortliches TP
(automatisch)]]=VLOOKUP(aktives_Teilprojekt,Teilprojekte[[Teilprojekte]:[Kürzel]],2,FALSE),"okay","Hauptprozess anderes TP"))</f>
        <v>okay</v>
      </c>
      <c r="AM1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7" s="10" t="str">
        <f>IFERROR(IF(BTT[[#This Row],[SAP-Modul
(Pflichtauswahl)]]&lt;&gt;VLOOKUP(BTT[[#This Row],[Verwendete Transaktion (Pflichtauswahl)]],Transaktionen[[Transaktionen]:[Modul]],3,FALSE),"Modul anders","okay"),"")</f>
        <v>okay</v>
      </c>
      <c r="AP197" s="10" t="str">
        <f>IFERROR(IF(COUNTIFS(BTT[Verwendete Transaktion (Pflichtauswahl)],BTT[[#This Row],[Verwendete Transaktion (Pflichtauswahl)]],BTT[SAP-Modul
(Pflichtauswahl)],"&lt;&gt;"&amp;BTT[[#This Row],[SAP-Modul
(Pflichtauswahl)]])&gt;0,"Modul anders","okay"),"")</f>
        <v>okay</v>
      </c>
      <c r="AQ197" s="10" t="str">
        <f>IFERROR(IF(COUNTIFS(BTT[Verwendete Transaktion (Pflichtauswahl)],BTT[[#This Row],[Verwendete Transaktion (Pflichtauswahl)]],BTT[Verantwortliches TP
(automatisch)],"&lt;&gt;"&amp;BTT[[#This Row],[Verantwortliches TP
(automatisch)]])&gt;0,"Transaktion mehrfach","okay"),"")</f>
        <v>okay</v>
      </c>
      <c r="AR197" s="10" t="str">
        <f>IFERROR(IF(COUNTIFS(BTT[Verwendete Transaktion (Pflichtauswahl)],BTT[[#This Row],[Verwendete Transaktion (Pflichtauswahl)]],BTT[Verantwortliches TP
(automatisch)],"&lt;&gt;"&amp;VLOOKUP(aktives_Teilprojekt,Teilprojekte[[Teilprojekte]:[Kürzel]],2,FALSE))&gt;0,"Transaktion mehrfach","okay"),"")</f>
        <v>okay</v>
      </c>
      <c r="AS197" s="10" t="s">
        <v>9822</v>
      </c>
      <c r="AT197" s="10"/>
    </row>
    <row r="198" spans="1:46" x14ac:dyDescent="0.25">
      <c r="A198" s="14" t="str">
        <f>IFERROR(IF(BTT[[#This Row],[Lfd Nr. 
(aus konsolidierter Datei)]]&lt;&gt;"",BTT[[#This Row],[Lfd Nr. 
(aus konsolidierter Datei)]],VLOOKUP(aktives_Teilprojekt,Teilprojekte[[Teilprojekte]:[Kürzel]],2,FALSE)&amp;ROW(BTT[[#This Row],[Lfd Nr.
(automatisch)]])-2),"")</f>
        <v>BLQ183</v>
      </c>
      <c r="B198" s="15" t="s">
        <v>52</v>
      </c>
      <c r="C198" s="15"/>
      <c r="D198" t="s">
        <v>10176</v>
      </c>
      <c r="E198" s="10" t="str">
        <f>IFERROR(IF(NOT(BTT[[#This Row],[Manuelle Änderung des Verantwortliches TP
(Auswahl - bei Bedarf)]]=""),BTT[[#This Row],[Manuelle Änderung des Verantwortliches TP
(Auswahl - bei Bedarf)]],VLOOKUP(BTT[[#This Row],[Hauptprozess
(Pflichtauswahl)]],Hauptprozesse[],3,FALSE)),"")</f>
        <v>BLQ</v>
      </c>
      <c r="H198" s="10" t="s">
        <v>6090</v>
      </c>
      <c r="I198" t="s">
        <v>3759</v>
      </c>
      <c r="J198" s="10" t="str">
        <f>IFERROR(VLOOKUP(BTT[[#This Row],[Verwendete Transaktion (Pflichtauswahl)]],Transaktionen[[Transaktionen]:[Langtext]],2,FALSE),"")</f>
        <v>Sammel VE für i.O. Lose</v>
      </c>
      <c r="O198" t="s">
        <v>6052</v>
      </c>
      <c r="T198" t="s">
        <v>6060</v>
      </c>
      <c r="V198" s="10" t="str">
        <f>IFERROR(VLOOKUP(BTT[[#This Row],[Verwendetes Formular
(Auswahl falls relevant)]],Formulare[[Formularbezeichnung]:[Formularname (technisch)]],2,FALSE),"")</f>
        <v/>
      </c>
      <c r="X198" t="s">
        <v>6052</v>
      </c>
      <c r="Y198" s="4"/>
      <c r="AB198" t="s">
        <v>6052</v>
      </c>
      <c r="AD198" t="s">
        <v>6063</v>
      </c>
      <c r="AF198" t="s">
        <v>10178</v>
      </c>
      <c r="AI198" t="s">
        <v>6052</v>
      </c>
      <c r="AJ198" t="s">
        <v>6052</v>
      </c>
      <c r="AK198" s="10" t="str">
        <f>IF(BTT[[#This Row],[Subprozess
(optionale Auswahl)]]="","okay",IF(VLOOKUP(BTT[[#This Row],[Subprozess
(optionale Auswahl)]],BPML[[Subprozess]:[Zugeordneter Hauptprozess]],3,FALSE)=BTT[[#This Row],[Hauptprozess
(Pflichtauswahl)]],"okay","falscher Subprozess"))</f>
        <v>okay</v>
      </c>
      <c r="AL198" t="str">
        <f>IF(aktives_Teilprojekt="Master","",IF(BTT[[#This Row],[Verantwortliches TP
(automatisch)]]=VLOOKUP(aktives_Teilprojekt,Teilprojekte[[Teilprojekte]:[Kürzel]],2,FALSE),"okay","Hauptprozess anderes TP"))</f>
        <v>okay</v>
      </c>
      <c r="AM1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8" s="10" t="str">
        <f>IFERROR(IF(BTT[[#This Row],[SAP-Modul
(Pflichtauswahl)]]&lt;&gt;VLOOKUP(BTT[[#This Row],[Verwendete Transaktion (Pflichtauswahl)]],Transaktionen[[Transaktionen]:[Modul]],3,FALSE),"Modul anders","okay"),"")</f>
        <v>okay</v>
      </c>
      <c r="AP198" s="10" t="str">
        <f>IFERROR(IF(COUNTIFS(BTT[Verwendete Transaktion (Pflichtauswahl)],BTT[[#This Row],[Verwendete Transaktion (Pflichtauswahl)]],BTT[SAP-Modul
(Pflichtauswahl)],"&lt;&gt;"&amp;BTT[[#This Row],[SAP-Modul
(Pflichtauswahl)]])&gt;0,"Modul anders","okay"),"")</f>
        <v>okay</v>
      </c>
      <c r="AQ198" s="10" t="str">
        <f>IFERROR(IF(COUNTIFS(BTT[Verwendete Transaktion (Pflichtauswahl)],BTT[[#This Row],[Verwendete Transaktion (Pflichtauswahl)]],BTT[Verantwortliches TP
(automatisch)],"&lt;&gt;"&amp;BTT[[#This Row],[Verantwortliches TP
(automatisch)]])&gt;0,"Transaktion mehrfach","okay"),"")</f>
        <v>okay</v>
      </c>
      <c r="AR198" s="10" t="str">
        <f>IFERROR(IF(COUNTIFS(BTT[Verwendete Transaktion (Pflichtauswahl)],BTT[[#This Row],[Verwendete Transaktion (Pflichtauswahl)]],BTT[Verantwortliches TP
(automatisch)],"&lt;&gt;"&amp;VLOOKUP(aktives_Teilprojekt,Teilprojekte[[Teilprojekte]:[Kürzel]],2,FALSE))&gt;0,"Transaktion mehrfach","okay"),"")</f>
        <v>okay</v>
      </c>
      <c r="AS198" s="10" t="s">
        <v>9823</v>
      </c>
      <c r="AT198" s="10"/>
    </row>
    <row r="199" spans="1:46" x14ac:dyDescent="0.25">
      <c r="A199" s="14" t="str">
        <f>IFERROR(IF(BTT[[#This Row],[Lfd Nr. 
(aus konsolidierter Datei)]]&lt;&gt;"",BTT[[#This Row],[Lfd Nr. 
(aus konsolidierter Datei)]],VLOOKUP(aktives_Teilprojekt,Teilprojekte[[Teilprojekte]:[Kürzel]],2,FALSE)&amp;ROW(BTT[[#This Row],[Lfd Nr.
(automatisch)]])-2),"")</f>
        <v>BLQ184</v>
      </c>
      <c r="B199" s="15" t="s">
        <v>52</v>
      </c>
      <c r="C199" s="15"/>
      <c r="D199" t="s">
        <v>10176</v>
      </c>
      <c r="E199" s="10" t="str">
        <f>IFERROR(IF(NOT(BTT[[#This Row],[Manuelle Änderung des Verantwortliches TP
(Auswahl - bei Bedarf)]]=""),BTT[[#This Row],[Manuelle Änderung des Verantwortliches TP
(Auswahl - bei Bedarf)]],VLOOKUP(BTT[[#This Row],[Hauptprozess
(Pflichtauswahl)]],Hauptprozesse[],3,FALSE)),"")</f>
        <v>BLQ</v>
      </c>
      <c r="H199" s="10" t="s">
        <v>6090</v>
      </c>
      <c r="I199" t="s">
        <v>3761</v>
      </c>
      <c r="J199" s="10" t="str">
        <f>IFERROR(VLOOKUP(BTT[[#This Row],[Verwendete Transaktion (Pflichtauswahl)]],Transaktionen[[Transaktionen]:[Langtext]],2,FALSE),"")</f>
        <v>Daten zum Prüflos anzeigen</v>
      </c>
      <c r="O199" t="s">
        <v>6052</v>
      </c>
      <c r="T199" t="s">
        <v>6060</v>
      </c>
      <c r="V199" s="10" t="str">
        <f>IFERROR(VLOOKUP(BTT[[#This Row],[Verwendetes Formular
(Auswahl falls relevant)]],Formulare[[Formularbezeichnung]:[Formularname (technisch)]],2,FALSE),"")</f>
        <v/>
      </c>
      <c r="X199" t="s">
        <v>6052</v>
      </c>
      <c r="Y199" s="4"/>
      <c r="AB199" t="s">
        <v>6052</v>
      </c>
      <c r="AD199" t="s">
        <v>6063</v>
      </c>
      <c r="AF199" t="s">
        <v>10180</v>
      </c>
      <c r="AI199" t="s">
        <v>6052</v>
      </c>
      <c r="AJ199" t="s">
        <v>6052</v>
      </c>
      <c r="AK199" s="10" t="str">
        <f>IF(BTT[[#This Row],[Subprozess
(optionale Auswahl)]]="","okay",IF(VLOOKUP(BTT[[#This Row],[Subprozess
(optionale Auswahl)]],BPML[[Subprozess]:[Zugeordneter Hauptprozess]],3,FALSE)=BTT[[#This Row],[Hauptprozess
(Pflichtauswahl)]],"okay","falscher Subprozess"))</f>
        <v>okay</v>
      </c>
      <c r="AL199" t="str">
        <f>IF(aktives_Teilprojekt="Master","",IF(BTT[[#This Row],[Verantwortliches TP
(automatisch)]]=VLOOKUP(aktives_Teilprojekt,Teilprojekte[[Teilprojekte]:[Kürzel]],2,FALSE),"okay","Hauptprozess anderes TP"))</f>
        <v>okay</v>
      </c>
      <c r="AM1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1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199" s="10" t="str">
        <f>IFERROR(IF(BTT[[#This Row],[SAP-Modul
(Pflichtauswahl)]]&lt;&gt;VLOOKUP(BTT[[#This Row],[Verwendete Transaktion (Pflichtauswahl)]],Transaktionen[[Transaktionen]:[Modul]],3,FALSE),"Modul anders","okay"),"")</f>
        <v>okay</v>
      </c>
      <c r="AP199" s="10" t="str">
        <f>IFERROR(IF(COUNTIFS(BTT[Verwendete Transaktion (Pflichtauswahl)],BTT[[#This Row],[Verwendete Transaktion (Pflichtauswahl)]],BTT[SAP-Modul
(Pflichtauswahl)],"&lt;&gt;"&amp;BTT[[#This Row],[SAP-Modul
(Pflichtauswahl)]])&gt;0,"Modul anders","okay"),"")</f>
        <v>okay</v>
      </c>
      <c r="AQ199" s="10" t="str">
        <f>IFERROR(IF(COUNTIFS(BTT[Verwendete Transaktion (Pflichtauswahl)],BTT[[#This Row],[Verwendete Transaktion (Pflichtauswahl)]],BTT[Verantwortliches TP
(automatisch)],"&lt;&gt;"&amp;BTT[[#This Row],[Verantwortliches TP
(automatisch)]])&gt;0,"Transaktion mehrfach","okay"),"")</f>
        <v>okay</v>
      </c>
      <c r="AR199" s="10" t="str">
        <f>IFERROR(IF(COUNTIFS(BTT[Verwendete Transaktion (Pflichtauswahl)],BTT[[#This Row],[Verwendete Transaktion (Pflichtauswahl)]],BTT[Verantwortliches TP
(automatisch)],"&lt;&gt;"&amp;VLOOKUP(aktives_Teilprojekt,Teilprojekte[[Teilprojekte]:[Kürzel]],2,FALSE))&gt;0,"Transaktion mehrfach","okay"),"")</f>
        <v>okay</v>
      </c>
      <c r="AS199" s="10" t="s">
        <v>9824</v>
      </c>
      <c r="AT199" s="10"/>
    </row>
    <row r="200" spans="1:46" x14ac:dyDescent="0.25">
      <c r="A200" s="14" t="str">
        <f>IFERROR(IF(BTT[[#This Row],[Lfd Nr. 
(aus konsolidierter Datei)]]&lt;&gt;"",BTT[[#This Row],[Lfd Nr. 
(aus konsolidierter Datei)]],VLOOKUP(aktives_Teilprojekt,Teilprojekte[[Teilprojekte]:[Kürzel]],2,FALSE)&amp;ROW(BTT[[#This Row],[Lfd Nr.
(automatisch)]])-2),"")</f>
        <v>BLQ185</v>
      </c>
      <c r="B200" s="15" t="s">
        <v>52</v>
      </c>
      <c r="C200" s="15"/>
      <c r="D200" t="s">
        <v>10176</v>
      </c>
      <c r="E200" s="10" t="str">
        <f>IFERROR(IF(NOT(BTT[[#This Row],[Manuelle Änderung des Verantwortliches TP
(Auswahl - bei Bedarf)]]=""),BTT[[#This Row],[Manuelle Änderung des Verantwortliches TP
(Auswahl - bei Bedarf)]],VLOOKUP(BTT[[#This Row],[Hauptprozess
(Pflichtauswahl)]],Hauptprozesse[],3,FALSE)),"")</f>
        <v>BLQ</v>
      </c>
      <c r="H200" s="10" t="s">
        <v>6090</v>
      </c>
      <c r="I200" t="s">
        <v>3763</v>
      </c>
      <c r="J200" s="10" t="str">
        <f>IFERROR(VLOOKUP(BTT[[#This Row],[Verwendete Transaktion (Pflichtauswahl)]],Transaktionen[[Transaktionen]:[Langtext]],2,FALSE),"")</f>
        <v>Anzeigen Merkmalsergebnisse</v>
      </c>
      <c r="O200" t="s">
        <v>6052</v>
      </c>
      <c r="T200" t="s">
        <v>6060</v>
      </c>
      <c r="V200" s="10" t="str">
        <f>IFERROR(VLOOKUP(BTT[[#This Row],[Verwendetes Formular
(Auswahl falls relevant)]],Formulare[[Formularbezeichnung]:[Formularname (technisch)]],2,FALSE),"")</f>
        <v/>
      </c>
      <c r="X200" t="s">
        <v>6052</v>
      </c>
      <c r="Y200" s="4"/>
      <c r="AB200" t="s">
        <v>6052</v>
      </c>
      <c r="AD200" t="s">
        <v>6063</v>
      </c>
      <c r="AF200" t="s">
        <v>10181</v>
      </c>
      <c r="AI200" t="s">
        <v>6052</v>
      </c>
      <c r="AJ200" t="s">
        <v>6052</v>
      </c>
      <c r="AK200" s="10" t="str">
        <f>IF(BTT[[#This Row],[Subprozess
(optionale Auswahl)]]="","okay",IF(VLOOKUP(BTT[[#This Row],[Subprozess
(optionale Auswahl)]],BPML[[Subprozess]:[Zugeordneter Hauptprozess]],3,FALSE)=BTT[[#This Row],[Hauptprozess
(Pflichtauswahl)]],"okay","falscher Subprozess"))</f>
        <v>okay</v>
      </c>
      <c r="AL200" t="str">
        <f>IF(aktives_Teilprojekt="Master","",IF(BTT[[#This Row],[Verantwortliches TP
(automatisch)]]=VLOOKUP(aktives_Teilprojekt,Teilprojekte[[Teilprojekte]:[Kürzel]],2,FALSE),"okay","Hauptprozess anderes TP"))</f>
        <v>okay</v>
      </c>
      <c r="AM2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0" s="10" t="str">
        <f>IFERROR(IF(BTT[[#This Row],[SAP-Modul
(Pflichtauswahl)]]&lt;&gt;VLOOKUP(BTT[[#This Row],[Verwendete Transaktion (Pflichtauswahl)]],Transaktionen[[Transaktionen]:[Modul]],3,FALSE),"Modul anders","okay"),"")</f>
        <v>okay</v>
      </c>
      <c r="AP200" s="10" t="str">
        <f>IFERROR(IF(COUNTIFS(BTT[Verwendete Transaktion (Pflichtauswahl)],BTT[[#This Row],[Verwendete Transaktion (Pflichtauswahl)]],BTT[SAP-Modul
(Pflichtauswahl)],"&lt;&gt;"&amp;BTT[[#This Row],[SAP-Modul
(Pflichtauswahl)]])&gt;0,"Modul anders","okay"),"")</f>
        <v>okay</v>
      </c>
      <c r="AQ200" s="10" t="str">
        <f>IFERROR(IF(COUNTIFS(BTT[Verwendete Transaktion (Pflichtauswahl)],BTT[[#This Row],[Verwendete Transaktion (Pflichtauswahl)]],BTT[Verantwortliches TP
(automatisch)],"&lt;&gt;"&amp;BTT[[#This Row],[Verantwortliches TP
(automatisch)]])&gt;0,"Transaktion mehrfach","okay"),"")</f>
        <v>okay</v>
      </c>
      <c r="AR200" s="10" t="str">
        <f>IFERROR(IF(COUNTIFS(BTT[Verwendete Transaktion (Pflichtauswahl)],BTT[[#This Row],[Verwendete Transaktion (Pflichtauswahl)]],BTT[Verantwortliches TP
(automatisch)],"&lt;&gt;"&amp;VLOOKUP(aktives_Teilprojekt,Teilprojekte[[Teilprojekte]:[Kürzel]],2,FALSE))&gt;0,"Transaktion mehrfach","okay"),"")</f>
        <v>okay</v>
      </c>
      <c r="AS200" s="10" t="s">
        <v>9825</v>
      </c>
      <c r="AT200" s="10"/>
    </row>
    <row r="201" spans="1:46" x14ac:dyDescent="0.25">
      <c r="A201" s="14" t="str">
        <f>IFERROR(IF(BTT[[#This Row],[Lfd Nr. 
(aus konsolidierter Datei)]]&lt;&gt;"",BTT[[#This Row],[Lfd Nr. 
(aus konsolidierter Datei)]],VLOOKUP(aktives_Teilprojekt,Teilprojekte[[Teilprojekte]:[Kürzel]],2,FALSE)&amp;ROW(BTT[[#This Row],[Lfd Nr.
(automatisch)]])-2),"")</f>
        <v>BLQ186</v>
      </c>
      <c r="B201" s="15" t="s">
        <v>52</v>
      </c>
      <c r="C201" s="15"/>
      <c r="D201" t="s">
        <v>10176</v>
      </c>
      <c r="E201" s="10" t="str">
        <f>IFERROR(IF(NOT(BTT[[#This Row],[Manuelle Änderung des Verantwortliches TP
(Auswahl - bei Bedarf)]]=""),BTT[[#This Row],[Manuelle Änderung des Verantwortliches TP
(Auswahl - bei Bedarf)]],VLOOKUP(BTT[[#This Row],[Hauptprozess
(Pflichtauswahl)]],Hauptprozesse[],3,FALSE)),"")</f>
        <v>BLQ</v>
      </c>
      <c r="H201" s="10" t="s">
        <v>6090</v>
      </c>
      <c r="I201" t="s">
        <v>3765</v>
      </c>
      <c r="J201" s="10" t="str">
        <f>IFERROR(VLOOKUP(BTT[[#This Row],[Verwendete Transaktion (Pflichtauswahl)]],Transaktionen[[Transaktionen]:[Langtext]],2,FALSE),"")</f>
        <v>Einzelanzeige Merkmalsergebnis</v>
      </c>
      <c r="O201" t="s">
        <v>6052</v>
      </c>
      <c r="T201" t="s">
        <v>6060</v>
      </c>
      <c r="V201" s="10" t="str">
        <f>IFERROR(VLOOKUP(BTT[[#This Row],[Verwendetes Formular
(Auswahl falls relevant)]],Formulare[[Formularbezeichnung]:[Formularname (technisch)]],2,FALSE),"")</f>
        <v/>
      </c>
      <c r="X201" t="s">
        <v>6052</v>
      </c>
      <c r="Y201" s="4"/>
      <c r="AB201" t="s">
        <v>6052</v>
      </c>
      <c r="AD201" t="s">
        <v>6063</v>
      </c>
      <c r="AF201" t="s">
        <v>10182</v>
      </c>
      <c r="AI201" t="s">
        <v>6052</v>
      </c>
      <c r="AJ201" t="s">
        <v>6052</v>
      </c>
      <c r="AK201" s="10" t="str">
        <f>IF(BTT[[#This Row],[Subprozess
(optionale Auswahl)]]="","okay",IF(VLOOKUP(BTT[[#This Row],[Subprozess
(optionale Auswahl)]],BPML[[Subprozess]:[Zugeordneter Hauptprozess]],3,FALSE)=BTT[[#This Row],[Hauptprozess
(Pflichtauswahl)]],"okay","falscher Subprozess"))</f>
        <v>okay</v>
      </c>
      <c r="AL201" t="str">
        <f>IF(aktives_Teilprojekt="Master","",IF(BTT[[#This Row],[Verantwortliches TP
(automatisch)]]=VLOOKUP(aktives_Teilprojekt,Teilprojekte[[Teilprojekte]:[Kürzel]],2,FALSE),"okay","Hauptprozess anderes TP"))</f>
        <v>okay</v>
      </c>
      <c r="AM2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1" s="10" t="str">
        <f>IFERROR(IF(BTT[[#This Row],[SAP-Modul
(Pflichtauswahl)]]&lt;&gt;VLOOKUP(BTT[[#This Row],[Verwendete Transaktion (Pflichtauswahl)]],Transaktionen[[Transaktionen]:[Modul]],3,FALSE),"Modul anders","okay"),"")</f>
        <v>okay</v>
      </c>
      <c r="AP201" s="10" t="str">
        <f>IFERROR(IF(COUNTIFS(BTT[Verwendete Transaktion (Pflichtauswahl)],BTT[[#This Row],[Verwendete Transaktion (Pflichtauswahl)]],BTT[SAP-Modul
(Pflichtauswahl)],"&lt;&gt;"&amp;BTT[[#This Row],[SAP-Modul
(Pflichtauswahl)]])&gt;0,"Modul anders","okay"),"")</f>
        <v>okay</v>
      </c>
      <c r="AQ201" s="10" t="str">
        <f>IFERROR(IF(COUNTIFS(BTT[Verwendete Transaktion (Pflichtauswahl)],BTT[[#This Row],[Verwendete Transaktion (Pflichtauswahl)]],BTT[Verantwortliches TP
(automatisch)],"&lt;&gt;"&amp;BTT[[#This Row],[Verantwortliches TP
(automatisch)]])&gt;0,"Transaktion mehrfach","okay"),"")</f>
        <v>okay</v>
      </c>
      <c r="AR201" s="10" t="str">
        <f>IFERROR(IF(COUNTIFS(BTT[Verwendete Transaktion (Pflichtauswahl)],BTT[[#This Row],[Verwendete Transaktion (Pflichtauswahl)]],BTT[Verantwortliches TP
(automatisch)],"&lt;&gt;"&amp;VLOOKUP(aktives_Teilprojekt,Teilprojekte[[Teilprojekte]:[Kürzel]],2,FALSE))&gt;0,"Transaktion mehrfach","okay"),"")</f>
        <v>okay</v>
      </c>
      <c r="AS201" s="10" t="s">
        <v>9826</v>
      </c>
      <c r="AT201" s="10"/>
    </row>
    <row r="202" spans="1:46" x14ac:dyDescent="0.25">
      <c r="A202" s="14" t="str">
        <f>IFERROR(IF(BTT[[#This Row],[Lfd Nr. 
(aus konsolidierter Datei)]]&lt;&gt;"",BTT[[#This Row],[Lfd Nr. 
(aus konsolidierter Datei)]],VLOOKUP(aktives_Teilprojekt,Teilprojekte[[Teilprojekte]:[Kürzel]],2,FALSE)&amp;ROW(BTT[[#This Row],[Lfd Nr.
(automatisch)]])-2),"")</f>
        <v>BLQ187</v>
      </c>
      <c r="B202" s="15" t="s">
        <v>52</v>
      </c>
      <c r="C202" s="15"/>
      <c r="D202" t="s">
        <v>10176</v>
      </c>
      <c r="E202" s="10" t="str">
        <f>IFERROR(IF(NOT(BTT[[#This Row],[Manuelle Änderung des Verantwortliches TP
(Auswahl - bei Bedarf)]]=""),BTT[[#This Row],[Manuelle Änderung des Verantwortliches TP
(Auswahl - bei Bedarf)]],VLOOKUP(BTT[[#This Row],[Hauptprozess
(Pflichtauswahl)]],Hauptprozesse[],3,FALSE)),"")</f>
        <v>BLQ</v>
      </c>
      <c r="H202" s="10" t="s">
        <v>6090</v>
      </c>
      <c r="I202" t="s">
        <v>3767</v>
      </c>
      <c r="J202" s="10" t="str">
        <f>IFERROR(VLOOKUP(BTT[[#This Row],[Verwendete Transaktion (Pflichtauswahl)]],Transaktionen[[Transaktionen]:[Langtext]],2,FALSE),"")</f>
        <v>Arbeitsvorrat Ergebniserfassung</v>
      </c>
      <c r="O202" t="s">
        <v>6052</v>
      </c>
      <c r="T202" t="s">
        <v>6060</v>
      </c>
      <c r="V202" s="10" t="str">
        <f>IFERROR(VLOOKUP(BTT[[#This Row],[Verwendetes Formular
(Auswahl falls relevant)]],Formulare[[Formularbezeichnung]:[Formularname (technisch)]],2,FALSE),"")</f>
        <v/>
      </c>
      <c r="X202" t="s">
        <v>6052</v>
      </c>
      <c r="Y202" s="4"/>
      <c r="AB202" t="s">
        <v>6052</v>
      </c>
      <c r="AD202" t="s">
        <v>6063</v>
      </c>
      <c r="AF202" t="s">
        <v>10183</v>
      </c>
      <c r="AI202" t="s">
        <v>6052</v>
      </c>
      <c r="AJ202" t="s">
        <v>6052</v>
      </c>
      <c r="AK202" s="10" t="str">
        <f>IF(BTT[[#This Row],[Subprozess
(optionale Auswahl)]]="","okay",IF(VLOOKUP(BTT[[#This Row],[Subprozess
(optionale Auswahl)]],BPML[[Subprozess]:[Zugeordneter Hauptprozess]],3,FALSE)=BTT[[#This Row],[Hauptprozess
(Pflichtauswahl)]],"okay","falscher Subprozess"))</f>
        <v>okay</v>
      </c>
      <c r="AL202" t="str">
        <f>IF(aktives_Teilprojekt="Master","",IF(BTT[[#This Row],[Verantwortliches TP
(automatisch)]]=VLOOKUP(aktives_Teilprojekt,Teilprojekte[[Teilprojekte]:[Kürzel]],2,FALSE),"okay","Hauptprozess anderes TP"))</f>
        <v>okay</v>
      </c>
      <c r="AM2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2" s="10" t="str">
        <f>IFERROR(IF(BTT[[#This Row],[SAP-Modul
(Pflichtauswahl)]]&lt;&gt;VLOOKUP(BTT[[#This Row],[Verwendete Transaktion (Pflichtauswahl)]],Transaktionen[[Transaktionen]:[Modul]],3,FALSE),"Modul anders","okay"),"")</f>
        <v>okay</v>
      </c>
      <c r="AP202" s="10" t="str">
        <f>IFERROR(IF(COUNTIFS(BTT[Verwendete Transaktion (Pflichtauswahl)],BTT[[#This Row],[Verwendete Transaktion (Pflichtauswahl)]],BTT[SAP-Modul
(Pflichtauswahl)],"&lt;&gt;"&amp;BTT[[#This Row],[SAP-Modul
(Pflichtauswahl)]])&gt;0,"Modul anders","okay"),"")</f>
        <v>okay</v>
      </c>
      <c r="AQ202" s="10" t="str">
        <f>IFERROR(IF(COUNTIFS(BTT[Verwendete Transaktion (Pflichtauswahl)],BTT[[#This Row],[Verwendete Transaktion (Pflichtauswahl)]],BTT[Verantwortliches TP
(automatisch)],"&lt;&gt;"&amp;BTT[[#This Row],[Verantwortliches TP
(automatisch)]])&gt;0,"Transaktion mehrfach","okay"),"")</f>
        <v>okay</v>
      </c>
      <c r="AR202" s="10" t="str">
        <f>IFERROR(IF(COUNTIFS(BTT[Verwendete Transaktion (Pflichtauswahl)],BTT[[#This Row],[Verwendete Transaktion (Pflichtauswahl)]],BTT[Verantwortliches TP
(automatisch)],"&lt;&gt;"&amp;VLOOKUP(aktives_Teilprojekt,Teilprojekte[[Teilprojekte]:[Kürzel]],2,FALSE))&gt;0,"Transaktion mehrfach","okay"),"")</f>
        <v>okay</v>
      </c>
      <c r="AS202" s="10" t="s">
        <v>9827</v>
      </c>
      <c r="AT202" s="10"/>
    </row>
    <row r="203" spans="1:46" x14ac:dyDescent="0.25">
      <c r="A203" s="14" t="str">
        <f>IFERROR(IF(BTT[[#This Row],[Lfd Nr. 
(aus konsolidierter Datei)]]&lt;&gt;"",BTT[[#This Row],[Lfd Nr. 
(aus konsolidierter Datei)]],VLOOKUP(aktives_Teilprojekt,Teilprojekte[[Teilprojekte]:[Kürzel]],2,FALSE)&amp;ROW(BTT[[#This Row],[Lfd Nr.
(automatisch)]])-2),"")</f>
        <v>BLQ188</v>
      </c>
      <c r="B203" s="15" t="s">
        <v>52</v>
      </c>
      <c r="C203" s="15"/>
      <c r="D203" t="s">
        <v>10176</v>
      </c>
      <c r="E203" s="10" t="str">
        <f>IFERROR(IF(NOT(BTT[[#This Row],[Manuelle Änderung des Verantwortliches TP
(Auswahl - bei Bedarf)]]=""),BTT[[#This Row],[Manuelle Änderung des Verantwortliches TP
(Auswahl - bei Bedarf)]],VLOOKUP(BTT[[#This Row],[Hauptprozess
(Pflichtauswahl)]],Hauptprozesse[],3,FALSE)),"")</f>
        <v>BLQ</v>
      </c>
      <c r="H203" s="10" t="s">
        <v>6090</v>
      </c>
      <c r="I203" t="s">
        <v>3769</v>
      </c>
      <c r="J203" s="10" t="str">
        <f>IFERROR(VLOOKUP(BTT[[#This Row],[Verwendete Transaktion (Pflichtauswahl)]],Transaktionen[[Transaktionen]:[Langtext]],2,FALSE),"")</f>
        <v>Anlegen Qualitätsmeldung</v>
      </c>
      <c r="O203" t="s">
        <v>6052</v>
      </c>
      <c r="T203" t="s">
        <v>6060</v>
      </c>
      <c r="V203" s="10" t="str">
        <f>IFERROR(VLOOKUP(BTT[[#This Row],[Verwendetes Formular
(Auswahl falls relevant)]],Formulare[[Formularbezeichnung]:[Formularname (technisch)]],2,FALSE),"")</f>
        <v/>
      </c>
      <c r="X203" t="s">
        <v>6052</v>
      </c>
      <c r="Y203" s="4"/>
      <c r="AB203" t="s">
        <v>6052</v>
      </c>
      <c r="AD203" t="s">
        <v>6063</v>
      </c>
      <c r="AF203" t="s">
        <v>10184</v>
      </c>
      <c r="AI203" t="s">
        <v>6052</v>
      </c>
      <c r="AJ203" t="s">
        <v>6052</v>
      </c>
      <c r="AK203" s="10" t="str">
        <f>IF(BTT[[#This Row],[Subprozess
(optionale Auswahl)]]="","okay",IF(VLOOKUP(BTT[[#This Row],[Subprozess
(optionale Auswahl)]],BPML[[Subprozess]:[Zugeordneter Hauptprozess]],3,FALSE)=BTT[[#This Row],[Hauptprozess
(Pflichtauswahl)]],"okay","falscher Subprozess"))</f>
        <v>okay</v>
      </c>
      <c r="AL203" t="str">
        <f>IF(aktives_Teilprojekt="Master","",IF(BTT[[#This Row],[Verantwortliches TP
(automatisch)]]=VLOOKUP(aktives_Teilprojekt,Teilprojekte[[Teilprojekte]:[Kürzel]],2,FALSE),"okay","Hauptprozess anderes TP"))</f>
        <v>okay</v>
      </c>
      <c r="AM2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3" s="10" t="str">
        <f>IFERROR(IF(BTT[[#This Row],[SAP-Modul
(Pflichtauswahl)]]&lt;&gt;VLOOKUP(BTT[[#This Row],[Verwendete Transaktion (Pflichtauswahl)]],Transaktionen[[Transaktionen]:[Modul]],3,FALSE),"Modul anders","okay"),"")</f>
        <v>okay</v>
      </c>
      <c r="AP203" s="10" t="str">
        <f>IFERROR(IF(COUNTIFS(BTT[Verwendete Transaktion (Pflichtauswahl)],BTT[[#This Row],[Verwendete Transaktion (Pflichtauswahl)]],BTT[SAP-Modul
(Pflichtauswahl)],"&lt;&gt;"&amp;BTT[[#This Row],[SAP-Modul
(Pflichtauswahl)]])&gt;0,"Modul anders","okay"),"")</f>
        <v>okay</v>
      </c>
      <c r="AQ203" s="10" t="str">
        <f>IFERROR(IF(COUNTIFS(BTT[Verwendete Transaktion (Pflichtauswahl)],BTT[[#This Row],[Verwendete Transaktion (Pflichtauswahl)]],BTT[Verantwortliches TP
(automatisch)],"&lt;&gt;"&amp;BTT[[#This Row],[Verantwortliches TP
(automatisch)]])&gt;0,"Transaktion mehrfach","okay"),"")</f>
        <v>okay</v>
      </c>
      <c r="AR203" s="10" t="str">
        <f>IFERROR(IF(COUNTIFS(BTT[Verwendete Transaktion (Pflichtauswahl)],BTT[[#This Row],[Verwendete Transaktion (Pflichtauswahl)]],BTT[Verantwortliches TP
(automatisch)],"&lt;&gt;"&amp;VLOOKUP(aktives_Teilprojekt,Teilprojekte[[Teilprojekte]:[Kürzel]],2,FALSE))&gt;0,"Transaktion mehrfach","okay"),"")</f>
        <v>okay</v>
      </c>
      <c r="AS203" s="10" t="s">
        <v>9828</v>
      </c>
      <c r="AT203" s="10"/>
    </row>
    <row r="204" spans="1:46" x14ac:dyDescent="0.25">
      <c r="A204" s="14" t="str">
        <f>IFERROR(IF(BTT[[#This Row],[Lfd Nr. 
(aus konsolidierter Datei)]]&lt;&gt;"",BTT[[#This Row],[Lfd Nr. 
(aus konsolidierter Datei)]],VLOOKUP(aktives_Teilprojekt,Teilprojekte[[Teilprojekte]:[Kürzel]],2,FALSE)&amp;ROW(BTT[[#This Row],[Lfd Nr.
(automatisch)]])-2),"")</f>
        <v>BLQ189</v>
      </c>
      <c r="B204" s="15" t="s">
        <v>52</v>
      </c>
      <c r="C204" s="15"/>
      <c r="D204" t="s">
        <v>10176</v>
      </c>
      <c r="E204" s="10" t="str">
        <f>IFERROR(IF(NOT(BTT[[#This Row],[Manuelle Änderung des Verantwortliches TP
(Auswahl - bei Bedarf)]]=""),BTT[[#This Row],[Manuelle Änderung des Verantwortliches TP
(Auswahl - bei Bedarf)]],VLOOKUP(BTT[[#This Row],[Hauptprozess
(Pflichtauswahl)]],Hauptprozesse[],3,FALSE)),"")</f>
        <v>BLQ</v>
      </c>
      <c r="H204" s="10" t="s">
        <v>6090</v>
      </c>
      <c r="I204" t="s">
        <v>3771</v>
      </c>
      <c r="J204" s="10" t="str">
        <f>IFERROR(VLOOKUP(BTT[[#This Row],[Verwendete Transaktion (Pflichtauswahl)]],Transaktionen[[Transaktionen]:[Langtext]],2,FALSE),"")</f>
        <v>Ändern Qualitätsmeldung</v>
      </c>
      <c r="O204" t="s">
        <v>6052</v>
      </c>
      <c r="T204" t="s">
        <v>6060</v>
      </c>
      <c r="V204" s="10" t="str">
        <f>IFERROR(VLOOKUP(BTT[[#This Row],[Verwendetes Formular
(Auswahl falls relevant)]],Formulare[[Formularbezeichnung]:[Formularname (technisch)]],2,FALSE),"")</f>
        <v/>
      </c>
      <c r="X204" t="s">
        <v>6052</v>
      </c>
      <c r="Y204" s="4"/>
      <c r="AB204" t="s">
        <v>6052</v>
      </c>
      <c r="AD204" t="s">
        <v>6063</v>
      </c>
      <c r="AF204" t="s">
        <v>3771</v>
      </c>
      <c r="AI204" t="s">
        <v>6052</v>
      </c>
      <c r="AJ204" t="s">
        <v>6052</v>
      </c>
      <c r="AK204" s="10" t="str">
        <f>IF(BTT[[#This Row],[Subprozess
(optionale Auswahl)]]="","okay",IF(VLOOKUP(BTT[[#This Row],[Subprozess
(optionale Auswahl)]],BPML[[Subprozess]:[Zugeordneter Hauptprozess]],3,FALSE)=BTT[[#This Row],[Hauptprozess
(Pflichtauswahl)]],"okay","falscher Subprozess"))</f>
        <v>okay</v>
      </c>
      <c r="AL204" t="str">
        <f>IF(aktives_Teilprojekt="Master","",IF(BTT[[#This Row],[Verantwortliches TP
(automatisch)]]=VLOOKUP(aktives_Teilprojekt,Teilprojekte[[Teilprojekte]:[Kürzel]],2,FALSE),"okay","Hauptprozess anderes TP"))</f>
        <v>okay</v>
      </c>
      <c r="AM2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4" s="10" t="str">
        <f>IFERROR(IF(BTT[[#This Row],[SAP-Modul
(Pflichtauswahl)]]&lt;&gt;VLOOKUP(BTT[[#This Row],[Verwendete Transaktion (Pflichtauswahl)]],Transaktionen[[Transaktionen]:[Modul]],3,FALSE),"Modul anders","okay"),"")</f>
        <v>okay</v>
      </c>
      <c r="AP204" s="10" t="str">
        <f>IFERROR(IF(COUNTIFS(BTT[Verwendete Transaktion (Pflichtauswahl)],BTT[[#This Row],[Verwendete Transaktion (Pflichtauswahl)]],BTT[SAP-Modul
(Pflichtauswahl)],"&lt;&gt;"&amp;BTT[[#This Row],[SAP-Modul
(Pflichtauswahl)]])&gt;0,"Modul anders","okay"),"")</f>
        <v>okay</v>
      </c>
      <c r="AQ204" s="10" t="str">
        <f>IFERROR(IF(COUNTIFS(BTT[Verwendete Transaktion (Pflichtauswahl)],BTT[[#This Row],[Verwendete Transaktion (Pflichtauswahl)]],BTT[Verantwortliches TP
(automatisch)],"&lt;&gt;"&amp;BTT[[#This Row],[Verantwortliches TP
(automatisch)]])&gt;0,"Transaktion mehrfach","okay"),"")</f>
        <v>okay</v>
      </c>
      <c r="AR204" s="10" t="str">
        <f>IFERROR(IF(COUNTIFS(BTT[Verwendete Transaktion (Pflichtauswahl)],BTT[[#This Row],[Verwendete Transaktion (Pflichtauswahl)]],BTT[Verantwortliches TP
(automatisch)],"&lt;&gt;"&amp;VLOOKUP(aktives_Teilprojekt,Teilprojekte[[Teilprojekte]:[Kürzel]],2,FALSE))&gt;0,"Transaktion mehrfach","okay"),"")</f>
        <v>okay</v>
      </c>
      <c r="AS204" s="10" t="s">
        <v>9829</v>
      </c>
      <c r="AT204" s="10"/>
    </row>
    <row r="205" spans="1:46" x14ac:dyDescent="0.25">
      <c r="A205" s="14" t="str">
        <f>IFERROR(IF(BTT[[#This Row],[Lfd Nr. 
(aus konsolidierter Datei)]]&lt;&gt;"",BTT[[#This Row],[Lfd Nr. 
(aus konsolidierter Datei)]],VLOOKUP(aktives_Teilprojekt,Teilprojekte[[Teilprojekte]:[Kürzel]],2,FALSE)&amp;ROW(BTT[[#This Row],[Lfd Nr.
(automatisch)]])-2),"")</f>
        <v>BLQ190</v>
      </c>
      <c r="B205" s="15" t="s">
        <v>52</v>
      </c>
      <c r="C205" s="15"/>
      <c r="D205" t="s">
        <v>10176</v>
      </c>
      <c r="E205" s="10" t="str">
        <f>IFERROR(IF(NOT(BTT[[#This Row],[Manuelle Änderung des Verantwortliches TP
(Auswahl - bei Bedarf)]]=""),BTT[[#This Row],[Manuelle Änderung des Verantwortliches TP
(Auswahl - bei Bedarf)]],VLOOKUP(BTT[[#This Row],[Hauptprozess
(Pflichtauswahl)]],Hauptprozesse[],3,FALSE)),"")</f>
        <v>BLQ</v>
      </c>
      <c r="H205" s="10" t="s">
        <v>6090</v>
      </c>
      <c r="I205" t="s">
        <v>3773</v>
      </c>
      <c r="J205" s="10" t="str">
        <f>IFERROR(VLOOKUP(BTT[[#This Row],[Verwendete Transaktion (Pflichtauswahl)]],Transaktionen[[Transaktionen]:[Langtext]],2,FALSE),"")</f>
        <v>Anzeigen Qualitätsmeldung</v>
      </c>
      <c r="O205" t="s">
        <v>6052</v>
      </c>
      <c r="T205" t="s">
        <v>6060</v>
      </c>
      <c r="V205" s="10" t="str">
        <f>IFERROR(VLOOKUP(BTT[[#This Row],[Verwendetes Formular
(Auswahl falls relevant)]],Formulare[[Formularbezeichnung]:[Formularname (technisch)]],2,FALSE),"")</f>
        <v/>
      </c>
      <c r="X205" t="s">
        <v>6052</v>
      </c>
      <c r="Y205" s="4"/>
      <c r="AB205" t="s">
        <v>6052</v>
      </c>
      <c r="AD205" t="s">
        <v>6063</v>
      </c>
      <c r="AF205" t="s">
        <v>3773</v>
      </c>
      <c r="AI205" t="s">
        <v>6052</v>
      </c>
      <c r="AJ205" t="s">
        <v>6052</v>
      </c>
      <c r="AK205" s="10" t="str">
        <f>IF(BTT[[#This Row],[Subprozess
(optionale Auswahl)]]="","okay",IF(VLOOKUP(BTT[[#This Row],[Subprozess
(optionale Auswahl)]],BPML[[Subprozess]:[Zugeordneter Hauptprozess]],3,FALSE)=BTT[[#This Row],[Hauptprozess
(Pflichtauswahl)]],"okay","falscher Subprozess"))</f>
        <v>okay</v>
      </c>
      <c r="AL205" t="str">
        <f>IF(aktives_Teilprojekt="Master","",IF(BTT[[#This Row],[Verantwortliches TP
(automatisch)]]=VLOOKUP(aktives_Teilprojekt,Teilprojekte[[Teilprojekte]:[Kürzel]],2,FALSE),"okay","Hauptprozess anderes TP"))</f>
        <v>okay</v>
      </c>
      <c r="AM2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5" s="10" t="str">
        <f>IFERROR(IF(BTT[[#This Row],[SAP-Modul
(Pflichtauswahl)]]&lt;&gt;VLOOKUP(BTT[[#This Row],[Verwendete Transaktion (Pflichtauswahl)]],Transaktionen[[Transaktionen]:[Modul]],3,FALSE),"Modul anders","okay"),"")</f>
        <v>okay</v>
      </c>
      <c r="AP205" s="10" t="str">
        <f>IFERROR(IF(COUNTIFS(BTT[Verwendete Transaktion (Pflichtauswahl)],BTT[[#This Row],[Verwendete Transaktion (Pflichtauswahl)]],BTT[SAP-Modul
(Pflichtauswahl)],"&lt;&gt;"&amp;BTT[[#This Row],[SAP-Modul
(Pflichtauswahl)]])&gt;0,"Modul anders","okay"),"")</f>
        <v>okay</v>
      </c>
      <c r="AQ205" s="10" t="str">
        <f>IFERROR(IF(COUNTIFS(BTT[Verwendete Transaktion (Pflichtauswahl)],BTT[[#This Row],[Verwendete Transaktion (Pflichtauswahl)]],BTT[Verantwortliches TP
(automatisch)],"&lt;&gt;"&amp;BTT[[#This Row],[Verantwortliches TP
(automatisch)]])&gt;0,"Transaktion mehrfach","okay"),"")</f>
        <v>okay</v>
      </c>
      <c r="AR205" s="10" t="str">
        <f>IFERROR(IF(COUNTIFS(BTT[Verwendete Transaktion (Pflichtauswahl)],BTT[[#This Row],[Verwendete Transaktion (Pflichtauswahl)]],BTT[Verantwortliches TP
(automatisch)],"&lt;&gt;"&amp;VLOOKUP(aktives_Teilprojekt,Teilprojekte[[Teilprojekte]:[Kürzel]],2,FALSE))&gt;0,"Transaktion mehrfach","okay"),"")</f>
        <v>okay</v>
      </c>
      <c r="AS205" s="10" t="s">
        <v>9830</v>
      </c>
      <c r="AT205" s="10"/>
    </row>
    <row r="206" spans="1:46" x14ac:dyDescent="0.25">
      <c r="A206" s="14" t="str">
        <f>IFERROR(IF(BTT[[#This Row],[Lfd Nr. 
(aus konsolidierter Datei)]]&lt;&gt;"",BTT[[#This Row],[Lfd Nr. 
(aus konsolidierter Datei)]],VLOOKUP(aktives_Teilprojekt,Teilprojekte[[Teilprojekte]:[Kürzel]],2,FALSE)&amp;ROW(BTT[[#This Row],[Lfd Nr.
(automatisch)]])-2),"")</f>
        <v>BLQ191</v>
      </c>
      <c r="B206" s="15" t="s">
        <v>52</v>
      </c>
      <c r="C206" s="15"/>
      <c r="D206" t="s">
        <v>10176</v>
      </c>
      <c r="E206" s="10" t="str">
        <f>IFERROR(IF(NOT(BTT[[#This Row],[Manuelle Änderung des Verantwortliches TP
(Auswahl - bei Bedarf)]]=""),BTT[[#This Row],[Manuelle Änderung des Verantwortliches TP
(Auswahl - bei Bedarf)]],VLOOKUP(BTT[[#This Row],[Hauptprozess
(Pflichtauswahl)]],Hauptprozesse[],3,FALSE)),"")</f>
        <v>BLQ</v>
      </c>
      <c r="H206" s="10" t="s">
        <v>6090</v>
      </c>
      <c r="I206" t="s">
        <v>3775</v>
      </c>
      <c r="J206" s="10" t="str">
        <f>IFERROR(VLOOKUP(BTT[[#This Row],[Verwendete Transaktion (Pflichtauswahl)]],Transaktionen[[Transaktionen]:[Langtext]],2,FALSE),"")</f>
        <v>Liste Qualitätsmeldungen anzeigen</v>
      </c>
      <c r="O206" t="s">
        <v>6052</v>
      </c>
      <c r="T206" t="s">
        <v>6060</v>
      </c>
      <c r="V206" s="10" t="str">
        <f>IFERROR(VLOOKUP(BTT[[#This Row],[Verwendetes Formular
(Auswahl falls relevant)]],Formulare[[Formularbezeichnung]:[Formularname (technisch)]],2,FALSE),"")</f>
        <v/>
      </c>
      <c r="X206" t="s">
        <v>6052</v>
      </c>
      <c r="Y206" s="4"/>
      <c r="AB206" t="s">
        <v>6052</v>
      </c>
      <c r="AD206" t="s">
        <v>6063</v>
      </c>
      <c r="AF206" t="s">
        <v>10178</v>
      </c>
      <c r="AI206" t="s">
        <v>6052</v>
      </c>
      <c r="AJ206" t="s">
        <v>6052</v>
      </c>
      <c r="AK206" s="10" t="str">
        <f>IF(BTT[[#This Row],[Subprozess
(optionale Auswahl)]]="","okay",IF(VLOOKUP(BTT[[#This Row],[Subprozess
(optionale Auswahl)]],BPML[[Subprozess]:[Zugeordneter Hauptprozess]],3,FALSE)=BTT[[#This Row],[Hauptprozess
(Pflichtauswahl)]],"okay","falscher Subprozess"))</f>
        <v>okay</v>
      </c>
      <c r="AL206" t="str">
        <f>IF(aktives_Teilprojekt="Master","",IF(BTT[[#This Row],[Verantwortliches TP
(automatisch)]]=VLOOKUP(aktives_Teilprojekt,Teilprojekte[[Teilprojekte]:[Kürzel]],2,FALSE),"okay","Hauptprozess anderes TP"))</f>
        <v>okay</v>
      </c>
      <c r="AM2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6" s="10" t="str">
        <f>IFERROR(IF(BTT[[#This Row],[SAP-Modul
(Pflichtauswahl)]]&lt;&gt;VLOOKUP(BTT[[#This Row],[Verwendete Transaktion (Pflichtauswahl)]],Transaktionen[[Transaktionen]:[Modul]],3,FALSE),"Modul anders","okay"),"")</f>
        <v>okay</v>
      </c>
      <c r="AP206" s="10" t="str">
        <f>IFERROR(IF(COUNTIFS(BTT[Verwendete Transaktion (Pflichtauswahl)],BTT[[#This Row],[Verwendete Transaktion (Pflichtauswahl)]],BTT[SAP-Modul
(Pflichtauswahl)],"&lt;&gt;"&amp;BTT[[#This Row],[SAP-Modul
(Pflichtauswahl)]])&gt;0,"Modul anders","okay"),"")</f>
        <v>okay</v>
      </c>
      <c r="AQ206" s="10" t="str">
        <f>IFERROR(IF(COUNTIFS(BTT[Verwendete Transaktion (Pflichtauswahl)],BTT[[#This Row],[Verwendete Transaktion (Pflichtauswahl)]],BTT[Verantwortliches TP
(automatisch)],"&lt;&gt;"&amp;BTT[[#This Row],[Verantwortliches TP
(automatisch)]])&gt;0,"Transaktion mehrfach","okay"),"")</f>
        <v>okay</v>
      </c>
      <c r="AR206" s="10" t="str">
        <f>IFERROR(IF(COUNTIFS(BTT[Verwendete Transaktion (Pflichtauswahl)],BTT[[#This Row],[Verwendete Transaktion (Pflichtauswahl)]],BTT[Verantwortliches TP
(automatisch)],"&lt;&gt;"&amp;VLOOKUP(aktives_Teilprojekt,Teilprojekte[[Teilprojekte]:[Kürzel]],2,FALSE))&gt;0,"Transaktion mehrfach","okay"),"")</f>
        <v>okay</v>
      </c>
      <c r="AS206" s="10" t="s">
        <v>9831</v>
      </c>
      <c r="AT206" s="10"/>
    </row>
    <row r="207" spans="1:46" x14ac:dyDescent="0.25">
      <c r="A207" s="14" t="str">
        <f>IFERROR(IF(BTT[[#This Row],[Lfd Nr. 
(aus konsolidierter Datei)]]&lt;&gt;"",BTT[[#This Row],[Lfd Nr. 
(aus konsolidierter Datei)]],VLOOKUP(aktives_Teilprojekt,Teilprojekte[[Teilprojekte]:[Kürzel]],2,FALSE)&amp;ROW(BTT[[#This Row],[Lfd Nr.
(automatisch)]])-2),"")</f>
        <v>BLQ192</v>
      </c>
      <c r="B207" s="15" t="s">
        <v>52</v>
      </c>
      <c r="C207" s="15"/>
      <c r="D207" t="s">
        <v>10176</v>
      </c>
      <c r="E207" s="10" t="str">
        <f>IFERROR(IF(NOT(BTT[[#This Row],[Manuelle Änderung des Verantwortliches TP
(Auswahl - bei Bedarf)]]=""),BTT[[#This Row],[Manuelle Änderung des Verantwortliches TP
(Auswahl - bei Bedarf)]],VLOOKUP(BTT[[#This Row],[Hauptprozess
(Pflichtauswahl)]],Hauptprozesse[],3,FALSE)),"")</f>
        <v>BLQ</v>
      </c>
      <c r="H207" s="10" t="s">
        <v>6090</v>
      </c>
      <c r="I207" t="s">
        <v>3777</v>
      </c>
      <c r="J207" s="10" t="str">
        <f>IFERROR(VLOOKUP(BTT[[#This Row],[Verwendete Transaktion (Pflichtauswahl)]],Transaktionen[[Transaktionen]:[Langtext]],2,FALSE),"")</f>
        <v>Liste Maßnahmen anzeigen</v>
      </c>
      <c r="O207" t="s">
        <v>6052</v>
      </c>
      <c r="T207" t="s">
        <v>6060</v>
      </c>
      <c r="V207" s="10" t="str">
        <f>IFERROR(VLOOKUP(BTT[[#This Row],[Verwendetes Formular
(Auswahl falls relevant)]],Formulare[[Formularbezeichnung]:[Formularname (technisch)]],2,FALSE),"")</f>
        <v/>
      </c>
      <c r="X207" t="s">
        <v>6052</v>
      </c>
      <c r="Y207" s="4"/>
      <c r="AB207" t="s">
        <v>6052</v>
      </c>
      <c r="AD207" t="s">
        <v>6063</v>
      </c>
      <c r="AF207" t="s">
        <v>10178</v>
      </c>
      <c r="AI207" t="s">
        <v>6052</v>
      </c>
      <c r="AJ207" t="s">
        <v>6052</v>
      </c>
      <c r="AK207" s="10" t="str">
        <f>IF(BTT[[#This Row],[Subprozess
(optionale Auswahl)]]="","okay",IF(VLOOKUP(BTT[[#This Row],[Subprozess
(optionale Auswahl)]],BPML[[Subprozess]:[Zugeordneter Hauptprozess]],3,FALSE)=BTT[[#This Row],[Hauptprozess
(Pflichtauswahl)]],"okay","falscher Subprozess"))</f>
        <v>okay</v>
      </c>
      <c r="AL207" t="str">
        <f>IF(aktives_Teilprojekt="Master","",IF(BTT[[#This Row],[Verantwortliches TP
(automatisch)]]=VLOOKUP(aktives_Teilprojekt,Teilprojekte[[Teilprojekte]:[Kürzel]],2,FALSE),"okay","Hauptprozess anderes TP"))</f>
        <v>okay</v>
      </c>
      <c r="AM2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7" s="10" t="str">
        <f>IFERROR(IF(BTT[[#This Row],[SAP-Modul
(Pflichtauswahl)]]&lt;&gt;VLOOKUP(BTT[[#This Row],[Verwendete Transaktion (Pflichtauswahl)]],Transaktionen[[Transaktionen]:[Modul]],3,FALSE),"Modul anders","okay"),"")</f>
        <v>okay</v>
      </c>
      <c r="AP207" s="10" t="str">
        <f>IFERROR(IF(COUNTIFS(BTT[Verwendete Transaktion (Pflichtauswahl)],BTT[[#This Row],[Verwendete Transaktion (Pflichtauswahl)]],BTT[SAP-Modul
(Pflichtauswahl)],"&lt;&gt;"&amp;BTT[[#This Row],[SAP-Modul
(Pflichtauswahl)]])&gt;0,"Modul anders","okay"),"")</f>
        <v>okay</v>
      </c>
      <c r="AQ207" s="10" t="str">
        <f>IFERROR(IF(COUNTIFS(BTT[Verwendete Transaktion (Pflichtauswahl)],BTT[[#This Row],[Verwendete Transaktion (Pflichtauswahl)]],BTT[Verantwortliches TP
(automatisch)],"&lt;&gt;"&amp;BTT[[#This Row],[Verantwortliches TP
(automatisch)]])&gt;0,"Transaktion mehrfach","okay"),"")</f>
        <v>okay</v>
      </c>
      <c r="AR207" s="10" t="str">
        <f>IFERROR(IF(COUNTIFS(BTT[Verwendete Transaktion (Pflichtauswahl)],BTT[[#This Row],[Verwendete Transaktion (Pflichtauswahl)]],BTT[Verantwortliches TP
(automatisch)],"&lt;&gt;"&amp;VLOOKUP(aktives_Teilprojekt,Teilprojekte[[Teilprojekte]:[Kürzel]],2,FALSE))&gt;0,"Transaktion mehrfach","okay"),"")</f>
        <v>okay</v>
      </c>
      <c r="AS207" s="10" t="s">
        <v>9832</v>
      </c>
      <c r="AT207" s="10"/>
    </row>
    <row r="208" spans="1:46" x14ac:dyDescent="0.25">
      <c r="A208" s="14" t="str">
        <f>IFERROR(IF(BTT[[#This Row],[Lfd Nr. 
(aus konsolidierter Datei)]]&lt;&gt;"",BTT[[#This Row],[Lfd Nr. 
(aus konsolidierter Datei)]],VLOOKUP(aktives_Teilprojekt,Teilprojekte[[Teilprojekte]:[Kürzel]],2,FALSE)&amp;ROW(BTT[[#This Row],[Lfd Nr.
(automatisch)]])-2),"")</f>
        <v>BLQ193</v>
      </c>
      <c r="B208" s="15" t="s">
        <v>52</v>
      </c>
      <c r="C208" s="15"/>
      <c r="D208" t="s">
        <v>10176</v>
      </c>
      <c r="E208" s="10" t="str">
        <f>IFERROR(IF(NOT(BTT[[#This Row],[Manuelle Änderung des Verantwortliches TP
(Auswahl - bei Bedarf)]]=""),BTT[[#This Row],[Manuelle Änderung des Verantwortliches TP
(Auswahl - bei Bedarf)]],VLOOKUP(BTT[[#This Row],[Hauptprozess
(Pflichtauswahl)]],Hauptprozesse[],3,FALSE)),"")</f>
        <v>BLQ</v>
      </c>
      <c r="H208" s="10" t="s">
        <v>6090</v>
      </c>
      <c r="I208" t="s">
        <v>3779</v>
      </c>
      <c r="J208" s="10" t="str">
        <f>IFERROR(VLOOKUP(BTT[[#This Row],[Verwendete Transaktion (Pflichtauswahl)]],Transaktionen[[Transaktionen]:[Langtext]],2,FALSE),"")</f>
        <v>Prüfplan Anlegen</v>
      </c>
      <c r="O208" t="s">
        <v>6052</v>
      </c>
      <c r="T208" t="s">
        <v>6060</v>
      </c>
      <c r="V208" s="10" t="str">
        <f>IFERROR(VLOOKUP(BTT[[#This Row],[Verwendetes Formular
(Auswahl falls relevant)]],Formulare[[Formularbezeichnung]:[Formularname (technisch)]],2,FALSE),"")</f>
        <v/>
      </c>
      <c r="X208" t="s">
        <v>6052</v>
      </c>
      <c r="Y208" s="4"/>
      <c r="AB208" t="s">
        <v>6052</v>
      </c>
      <c r="AD208" t="s">
        <v>6063</v>
      </c>
      <c r="AF208" t="s">
        <v>3779</v>
      </c>
      <c r="AI208" t="s">
        <v>6052</v>
      </c>
      <c r="AJ208" t="s">
        <v>6052</v>
      </c>
      <c r="AK208" s="10" t="str">
        <f>IF(BTT[[#This Row],[Subprozess
(optionale Auswahl)]]="","okay",IF(VLOOKUP(BTT[[#This Row],[Subprozess
(optionale Auswahl)]],BPML[[Subprozess]:[Zugeordneter Hauptprozess]],3,FALSE)=BTT[[#This Row],[Hauptprozess
(Pflichtauswahl)]],"okay","falscher Subprozess"))</f>
        <v>okay</v>
      </c>
      <c r="AL208" t="str">
        <f>IF(aktives_Teilprojekt="Master","",IF(BTT[[#This Row],[Verantwortliches TP
(automatisch)]]=VLOOKUP(aktives_Teilprojekt,Teilprojekte[[Teilprojekte]:[Kürzel]],2,FALSE),"okay","Hauptprozess anderes TP"))</f>
        <v>okay</v>
      </c>
      <c r="AM2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8" s="10" t="str">
        <f>IFERROR(IF(BTT[[#This Row],[SAP-Modul
(Pflichtauswahl)]]&lt;&gt;VLOOKUP(BTT[[#This Row],[Verwendete Transaktion (Pflichtauswahl)]],Transaktionen[[Transaktionen]:[Modul]],3,FALSE),"Modul anders","okay"),"")</f>
        <v>okay</v>
      </c>
      <c r="AP208" s="10" t="str">
        <f>IFERROR(IF(COUNTIFS(BTT[Verwendete Transaktion (Pflichtauswahl)],BTT[[#This Row],[Verwendete Transaktion (Pflichtauswahl)]],BTT[SAP-Modul
(Pflichtauswahl)],"&lt;&gt;"&amp;BTT[[#This Row],[SAP-Modul
(Pflichtauswahl)]])&gt;0,"Modul anders","okay"),"")</f>
        <v>okay</v>
      </c>
      <c r="AQ208" s="10" t="str">
        <f>IFERROR(IF(COUNTIFS(BTT[Verwendete Transaktion (Pflichtauswahl)],BTT[[#This Row],[Verwendete Transaktion (Pflichtauswahl)]],BTT[Verantwortliches TP
(automatisch)],"&lt;&gt;"&amp;BTT[[#This Row],[Verantwortliches TP
(automatisch)]])&gt;0,"Transaktion mehrfach","okay"),"")</f>
        <v>okay</v>
      </c>
      <c r="AR208" s="10" t="str">
        <f>IFERROR(IF(COUNTIFS(BTT[Verwendete Transaktion (Pflichtauswahl)],BTT[[#This Row],[Verwendete Transaktion (Pflichtauswahl)]],BTT[Verantwortliches TP
(automatisch)],"&lt;&gt;"&amp;VLOOKUP(aktives_Teilprojekt,Teilprojekte[[Teilprojekte]:[Kürzel]],2,FALSE))&gt;0,"Transaktion mehrfach","okay"),"")</f>
        <v>okay</v>
      </c>
      <c r="AS208" s="10" t="s">
        <v>9833</v>
      </c>
      <c r="AT208" s="10"/>
    </row>
    <row r="209" spans="1:46" x14ac:dyDescent="0.25">
      <c r="A209" s="14" t="str">
        <f>IFERROR(IF(BTT[[#This Row],[Lfd Nr. 
(aus konsolidierter Datei)]]&lt;&gt;"",BTT[[#This Row],[Lfd Nr. 
(aus konsolidierter Datei)]],VLOOKUP(aktives_Teilprojekt,Teilprojekte[[Teilprojekte]:[Kürzel]],2,FALSE)&amp;ROW(BTT[[#This Row],[Lfd Nr.
(automatisch)]])-2),"")</f>
        <v>BLQ194</v>
      </c>
      <c r="B209" s="15" t="s">
        <v>52</v>
      </c>
      <c r="C209" s="15"/>
      <c r="D209" t="s">
        <v>10176</v>
      </c>
      <c r="E209" s="10" t="str">
        <f>IFERROR(IF(NOT(BTT[[#This Row],[Manuelle Änderung des Verantwortliches TP
(Auswahl - bei Bedarf)]]=""),BTT[[#This Row],[Manuelle Änderung des Verantwortliches TP
(Auswahl - bei Bedarf)]],VLOOKUP(BTT[[#This Row],[Hauptprozess
(Pflichtauswahl)]],Hauptprozesse[],3,FALSE)),"")</f>
        <v>BLQ</v>
      </c>
      <c r="H209" s="10" t="s">
        <v>6090</v>
      </c>
      <c r="I209" t="s">
        <v>3781</v>
      </c>
      <c r="J209" s="10" t="str">
        <f>IFERROR(VLOOKUP(BTT[[#This Row],[Verwendete Transaktion (Pflichtauswahl)]],Transaktionen[[Transaktionen]:[Langtext]],2,FALSE),"")</f>
        <v>Prüfplan Ändern</v>
      </c>
      <c r="O209" t="s">
        <v>6052</v>
      </c>
      <c r="T209" t="s">
        <v>6060</v>
      </c>
      <c r="V209" s="10" t="str">
        <f>IFERROR(VLOOKUP(BTT[[#This Row],[Verwendetes Formular
(Auswahl falls relevant)]],Formulare[[Formularbezeichnung]:[Formularname (technisch)]],2,FALSE),"")</f>
        <v/>
      </c>
      <c r="X209" t="s">
        <v>6052</v>
      </c>
      <c r="Y209" s="4"/>
      <c r="AB209" t="s">
        <v>6052</v>
      </c>
      <c r="AD209" t="s">
        <v>6063</v>
      </c>
      <c r="AF209" t="s">
        <v>3781</v>
      </c>
      <c r="AI209" t="s">
        <v>6052</v>
      </c>
      <c r="AJ209" t="s">
        <v>6052</v>
      </c>
      <c r="AK209" s="10" t="str">
        <f>IF(BTT[[#This Row],[Subprozess
(optionale Auswahl)]]="","okay",IF(VLOOKUP(BTT[[#This Row],[Subprozess
(optionale Auswahl)]],BPML[[Subprozess]:[Zugeordneter Hauptprozess]],3,FALSE)=BTT[[#This Row],[Hauptprozess
(Pflichtauswahl)]],"okay","falscher Subprozess"))</f>
        <v>okay</v>
      </c>
      <c r="AL209" t="str">
        <f>IF(aktives_Teilprojekt="Master","",IF(BTT[[#This Row],[Verantwortliches TP
(automatisch)]]=VLOOKUP(aktives_Teilprojekt,Teilprojekte[[Teilprojekte]:[Kürzel]],2,FALSE),"okay","Hauptprozess anderes TP"))</f>
        <v>okay</v>
      </c>
      <c r="AM2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09" s="10" t="str">
        <f>IFERROR(IF(BTT[[#This Row],[SAP-Modul
(Pflichtauswahl)]]&lt;&gt;VLOOKUP(BTT[[#This Row],[Verwendete Transaktion (Pflichtauswahl)]],Transaktionen[[Transaktionen]:[Modul]],3,FALSE),"Modul anders","okay"),"")</f>
        <v>okay</v>
      </c>
      <c r="AP209" s="10" t="str">
        <f>IFERROR(IF(COUNTIFS(BTT[Verwendete Transaktion (Pflichtauswahl)],BTT[[#This Row],[Verwendete Transaktion (Pflichtauswahl)]],BTT[SAP-Modul
(Pflichtauswahl)],"&lt;&gt;"&amp;BTT[[#This Row],[SAP-Modul
(Pflichtauswahl)]])&gt;0,"Modul anders","okay"),"")</f>
        <v>okay</v>
      </c>
      <c r="AQ209" s="10" t="str">
        <f>IFERROR(IF(COUNTIFS(BTT[Verwendete Transaktion (Pflichtauswahl)],BTT[[#This Row],[Verwendete Transaktion (Pflichtauswahl)]],BTT[Verantwortliches TP
(automatisch)],"&lt;&gt;"&amp;BTT[[#This Row],[Verantwortliches TP
(automatisch)]])&gt;0,"Transaktion mehrfach","okay"),"")</f>
        <v>okay</v>
      </c>
      <c r="AR209" s="10" t="str">
        <f>IFERROR(IF(COUNTIFS(BTT[Verwendete Transaktion (Pflichtauswahl)],BTT[[#This Row],[Verwendete Transaktion (Pflichtauswahl)]],BTT[Verantwortliches TP
(automatisch)],"&lt;&gt;"&amp;VLOOKUP(aktives_Teilprojekt,Teilprojekte[[Teilprojekte]:[Kürzel]],2,FALSE))&gt;0,"Transaktion mehrfach","okay"),"")</f>
        <v>okay</v>
      </c>
      <c r="AS209" s="10" t="s">
        <v>9834</v>
      </c>
      <c r="AT209" s="10"/>
    </row>
    <row r="210" spans="1:46" x14ac:dyDescent="0.25">
      <c r="A210" s="14" t="str">
        <f>IFERROR(IF(BTT[[#This Row],[Lfd Nr. 
(aus konsolidierter Datei)]]&lt;&gt;"",BTT[[#This Row],[Lfd Nr. 
(aus konsolidierter Datei)]],VLOOKUP(aktives_Teilprojekt,Teilprojekte[[Teilprojekte]:[Kürzel]],2,FALSE)&amp;ROW(BTT[[#This Row],[Lfd Nr.
(automatisch)]])-2),"")</f>
        <v>BLQ195</v>
      </c>
      <c r="B210" s="15" t="s">
        <v>52</v>
      </c>
      <c r="C210" s="15"/>
      <c r="D210" t="s">
        <v>10176</v>
      </c>
      <c r="E210" s="10" t="str">
        <f>IFERROR(IF(NOT(BTT[[#This Row],[Manuelle Änderung des Verantwortliches TP
(Auswahl - bei Bedarf)]]=""),BTT[[#This Row],[Manuelle Änderung des Verantwortliches TP
(Auswahl - bei Bedarf)]],VLOOKUP(BTT[[#This Row],[Hauptprozess
(Pflichtauswahl)]],Hauptprozesse[],3,FALSE)),"")</f>
        <v>BLQ</v>
      </c>
      <c r="H210" s="10" t="s">
        <v>6090</v>
      </c>
      <c r="I210" t="s">
        <v>3783</v>
      </c>
      <c r="J210" s="10" t="str">
        <f>IFERROR(VLOOKUP(BTT[[#This Row],[Verwendete Transaktion (Pflichtauswahl)]],Transaktionen[[Transaktionen]:[Langtext]],2,FALSE),"")</f>
        <v>Prüfplan Anzeigen</v>
      </c>
      <c r="O210" t="s">
        <v>6052</v>
      </c>
      <c r="T210" t="s">
        <v>6060</v>
      </c>
      <c r="V210" s="10" t="str">
        <f>IFERROR(VLOOKUP(BTT[[#This Row],[Verwendetes Formular
(Auswahl falls relevant)]],Formulare[[Formularbezeichnung]:[Formularname (technisch)]],2,FALSE),"")</f>
        <v/>
      </c>
      <c r="X210" t="s">
        <v>6052</v>
      </c>
      <c r="Y210" s="4"/>
      <c r="AB210" t="s">
        <v>6052</v>
      </c>
      <c r="AD210" t="s">
        <v>6063</v>
      </c>
      <c r="AF210" t="s">
        <v>3783</v>
      </c>
      <c r="AI210" t="s">
        <v>6052</v>
      </c>
      <c r="AJ210" t="s">
        <v>6052</v>
      </c>
      <c r="AK210" s="10" t="str">
        <f>IF(BTT[[#This Row],[Subprozess
(optionale Auswahl)]]="","okay",IF(VLOOKUP(BTT[[#This Row],[Subprozess
(optionale Auswahl)]],BPML[[Subprozess]:[Zugeordneter Hauptprozess]],3,FALSE)=BTT[[#This Row],[Hauptprozess
(Pflichtauswahl)]],"okay","falscher Subprozess"))</f>
        <v>okay</v>
      </c>
      <c r="AL210" t="str">
        <f>IF(aktives_Teilprojekt="Master","",IF(BTT[[#This Row],[Verantwortliches TP
(automatisch)]]=VLOOKUP(aktives_Teilprojekt,Teilprojekte[[Teilprojekte]:[Kürzel]],2,FALSE),"okay","Hauptprozess anderes TP"))</f>
        <v>okay</v>
      </c>
      <c r="AM2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0" s="10" t="str">
        <f>IFERROR(IF(BTT[[#This Row],[SAP-Modul
(Pflichtauswahl)]]&lt;&gt;VLOOKUP(BTT[[#This Row],[Verwendete Transaktion (Pflichtauswahl)]],Transaktionen[[Transaktionen]:[Modul]],3,FALSE),"Modul anders","okay"),"")</f>
        <v>okay</v>
      </c>
      <c r="AP210" s="10" t="str">
        <f>IFERROR(IF(COUNTIFS(BTT[Verwendete Transaktion (Pflichtauswahl)],BTT[[#This Row],[Verwendete Transaktion (Pflichtauswahl)]],BTT[SAP-Modul
(Pflichtauswahl)],"&lt;&gt;"&amp;BTT[[#This Row],[SAP-Modul
(Pflichtauswahl)]])&gt;0,"Modul anders","okay"),"")</f>
        <v>okay</v>
      </c>
      <c r="AQ210" s="10" t="str">
        <f>IFERROR(IF(COUNTIFS(BTT[Verwendete Transaktion (Pflichtauswahl)],BTT[[#This Row],[Verwendete Transaktion (Pflichtauswahl)]],BTT[Verantwortliches TP
(automatisch)],"&lt;&gt;"&amp;BTT[[#This Row],[Verantwortliches TP
(automatisch)]])&gt;0,"Transaktion mehrfach","okay"),"")</f>
        <v>okay</v>
      </c>
      <c r="AR210" s="10" t="str">
        <f>IFERROR(IF(COUNTIFS(BTT[Verwendete Transaktion (Pflichtauswahl)],BTT[[#This Row],[Verwendete Transaktion (Pflichtauswahl)]],BTT[Verantwortliches TP
(automatisch)],"&lt;&gt;"&amp;VLOOKUP(aktives_Teilprojekt,Teilprojekte[[Teilprojekte]:[Kürzel]],2,FALSE))&gt;0,"Transaktion mehrfach","okay"),"")</f>
        <v>okay</v>
      </c>
      <c r="AS210" s="10" t="s">
        <v>9835</v>
      </c>
      <c r="AT210" s="10"/>
    </row>
    <row r="211" spans="1:46" x14ac:dyDescent="0.25">
      <c r="A211" s="14" t="str">
        <f>IFERROR(IF(BTT[[#This Row],[Lfd Nr. 
(aus konsolidierter Datei)]]&lt;&gt;"",BTT[[#This Row],[Lfd Nr. 
(aus konsolidierter Datei)]],VLOOKUP(aktives_Teilprojekt,Teilprojekte[[Teilprojekte]:[Kürzel]],2,FALSE)&amp;ROW(BTT[[#This Row],[Lfd Nr.
(automatisch)]])-2),"")</f>
        <v>BLQ196</v>
      </c>
      <c r="B211" s="15" t="s">
        <v>52</v>
      </c>
      <c r="C211" s="15"/>
      <c r="D211" t="s">
        <v>10176</v>
      </c>
      <c r="E211" s="10" t="str">
        <f>IFERROR(IF(NOT(BTT[[#This Row],[Manuelle Änderung des Verantwortliches TP
(Auswahl - bei Bedarf)]]=""),BTT[[#This Row],[Manuelle Änderung des Verantwortliches TP
(Auswahl - bei Bedarf)]],VLOOKUP(BTT[[#This Row],[Hauptprozess
(Pflichtauswahl)]],Hauptprozesse[],3,FALSE)),"")</f>
        <v>BLQ</v>
      </c>
      <c r="H211" s="10" t="s">
        <v>6090</v>
      </c>
      <c r="I211" t="s">
        <v>3785</v>
      </c>
      <c r="J211" s="10" t="str">
        <f>IFERROR(VLOOKUP(BTT[[#This Row],[Verwendete Transaktion (Pflichtauswahl)]],Transaktionen[[Transaktionen]:[Langtext]],2,FALSE),"")</f>
        <v>Anzeigen Stammprüfmerkmals-Version</v>
      </c>
      <c r="O211" t="s">
        <v>6052</v>
      </c>
      <c r="T211" t="s">
        <v>6060</v>
      </c>
      <c r="V211" s="10" t="str">
        <f>IFERROR(VLOOKUP(BTT[[#This Row],[Verwendetes Formular
(Auswahl falls relevant)]],Formulare[[Formularbezeichnung]:[Formularname (technisch)]],2,FALSE),"")</f>
        <v/>
      </c>
      <c r="X211" t="s">
        <v>6052</v>
      </c>
      <c r="Y211" s="4"/>
      <c r="AB211" t="s">
        <v>6052</v>
      </c>
      <c r="AD211" t="s">
        <v>6063</v>
      </c>
      <c r="AF211" t="s">
        <v>10185</v>
      </c>
      <c r="AI211" t="s">
        <v>6052</v>
      </c>
      <c r="AJ211" t="s">
        <v>6052</v>
      </c>
      <c r="AK211" s="10" t="str">
        <f>IF(BTT[[#This Row],[Subprozess
(optionale Auswahl)]]="","okay",IF(VLOOKUP(BTT[[#This Row],[Subprozess
(optionale Auswahl)]],BPML[[Subprozess]:[Zugeordneter Hauptprozess]],3,FALSE)=BTT[[#This Row],[Hauptprozess
(Pflichtauswahl)]],"okay","falscher Subprozess"))</f>
        <v>okay</v>
      </c>
      <c r="AL211" t="str">
        <f>IF(aktives_Teilprojekt="Master","",IF(BTT[[#This Row],[Verantwortliches TP
(automatisch)]]=VLOOKUP(aktives_Teilprojekt,Teilprojekte[[Teilprojekte]:[Kürzel]],2,FALSE),"okay","Hauptprozess anderes TP"))</f>
        <v>okay</v>
      </c>
      <c r="AM2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1" s="10" t="str">
        <f>IFERROR(IF(BTT[[#This Row],[SAP-Modul
(Pflichtauswahl)]]&lt;&gt;VLOOKUP(BTT[[#This Row],[Verwendete Transaktion (Pflichtauswahl)]],Transaktionen[[Transaktionen]:[Modul]],3,FALSE),"Modul anders","okay"),"")</f>
        <v>okay</v>
      </c>
      <c r="AP211" s="10" t="str">
        <f>IFERROR(IF(COUNTIFS(BTT[Verwendete Transaktion (Pflichtauswahl)],BTT[[#This Row],[Verwendete Transaktion (Pflichtauswahl)]],BTT[SAP-Modul
(Pflichtauswahl)],"&lt;&gt;"&amp;BTT[[#This Row],[SAP-Modul
(Pflichtauswahl)]])&gt;0,"Modul anders","okay"),"")</f>
        <v>okay</v>
      </c>
      <c r="AQ211" s="10" t="str">
        <f>IFERROR(IF(COUNTIFS(BTT[Verwendete Transaktion (Pflichtauswahl)],BTT[[#This Row],[Verwendete Transaktion (Pflichtauswahl)]],BTT[Verantwortliches TP
(automatisch)],"&lt;&gt;"&amp;BTT[[#This Row],[Verantwortliches TP
(automatisch)]])&gt;0,"Transaktion mehrfach","okay"),"")</f>
        <v>okay</v>
      </c>
      <c r="AR211" s="10" t="str">
        <f>IFERROR(IF(COUNTIFS(BTT[Verwendete Transaktion (Pflichtauswahl)],BTT[[#This Row],[Verwendete Transaktion (Pflichtauswahl)]],BTT[Verantwortliches TP
(automatisch)],"&lt;&gt;"&amp;VLOOKUP(aktives_Teilprojekt,Teilprojekte[[Teilprojekte]:[Kürzel]],2,FALSE))&gt;0,"Transaktion mehrfach","okay"),"")</f>
        <v>okay</v>
      </c>
      <c r="AS211" s="10" t="s">
        <v>9836</v>
      </c>
      <c r="AT211" s="10"/>
    </row>
    <row r="212" spans="1:46" x14ac:dyDescent="0.25">
      <c r="A212" s="14" t="str">
        <f>IFERROR(IF(BTT[[#This Row],[Lfd Nr. 
(aus konsolidierter Datei)]]&lt;&gt;"",BTT[[#This Row],[Lfd Nr. 
(aus konsolidierter Datei)]],VLOOKUP(aktives_Teilprojekt,Teilprojekte[[Teilprojekte]:[Kürzel]],2,FALSE)&amp;ROW(BTT[[#This Row],[Lfd Nr.
(automatisch)]])-2),"")</f>
        <v>BLQ197</v>
      </c>
      <c r="B212" s="15" t="s">
        <v>52</v>
      </c>
      <c r="C212" s="15"/>
      <c r="D212" t="s">
        <v>10176</v>
      </c>
      <c r="E212" s="10" t="str">
        <f>IFERROR(IF(NOT(BTT[[#This Row],[Manuelle Änderung des Verantwortliches TP
(Auswahl - bei Bedarf)]]=""),BTT[[#This Row],[Manuelle Änderung des Verantwortliches TP
(Auswahl - bei Bedarf)]],VLOOKUP(BTT[[#This Row],[Hauptprozess
(Pflichtauswahl)]],Hauptprozesse[],3,FALSE)),"")</f>
        <v>BLQ</v>
      </c>
      <c r="H212" s="10" t="s">
        <v>6090</v>
      </c>
      <c r="I212" t="s">
        <v>3787</v>
      </c>
      <c r="J212" s="10" t="str">
        <f>IFERROR(VLOOKUP(BTT[[#This Row],[Verwendete Transaktion (Pflichtauswahl)]],Transaktionen[[Transaktionen]:[Langtext]],2,FALSE),"")</f>
        <v>Katalog pflegen</v>
      </c>
      <c r="O212" t="s">
        <v>6052</v>
      </c>
      <c r="T212" t="s">
        <v>6060</v>
      </c>
      <c r="V212" s="10" t="str">
        <f>IFERROR(VLOOKUP(BTT[[#This Row],[Verwendetes Formular
(Auswahl falls relevant)]],Formulare[[Formularbezeichnung]:[Formularname (technisch)]],2,FALSE),"")</f>
        <v/>
      </c>
      <c r="X212" t="s">
        <v>6052</v>
      </c>
      <c r="Y212" s="4"/>
      <c r="AB212" t="s">
        <v>6052</v>
      </c>
      <c r="AD212" t="s">
        <v>6063</v>
      </c>
      <c r="AF212" t="s">
        <v>3787</v>
      </c>
      <c r="AI212" t="s">
        <v>6052</v>
      </c>
      <c r="AJ212" t="s">
        <v>6052</v>
      </c>
      <c r="AK212" s="10" t="str">
        <f>IF(BTT[[#This Row],[Subprozess
(optionale Auswahl)]]="","okay",IF(VLOOKUP(BTT[[#This Row],[Subprozess
(optionale Auswahl)]],BPML[[Subprozess]:[Zugeordneter Hauptprozess]],3,FALSE)=BTT[[#This Row],[Hauptprozess
(Pflichtauswahl)]],"okay","falscher Subprozess"))</f>
        <v>okay</v>
      </c>
      <c r="AL212" t="str">
        <f>IF(aktives_Teilprojekt="Master","",IF(BTT[[#This Row],[Verantwortliches TP
(automatisch)]]=VLOOKUP(aktives_Teilprojekt,Teilprojekte[[Teilprojekte]:[Kürzel]],2,FALSE),"okay","Hauptprozess anderes TP"))</f>
        <v>okay</v>
      </c>
      <c r="AM2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2" s="10" t="str">
        <f>IFERROR(IF(BTT[[#This Row],[SAP-Modul
(Pflichtauswahl)]]&lt;&gt;VLOOKUP(BTT[[#This Row],[Verwendete Transaktion (Pflichtauswahl)]],Transaktionen[[Transaktionen]:[Modul]],3,FALSE),"Modul anders","okay"),"")</f>
        <v>okay</v>
      </c>
      <c r="AP212" s="10" t="str">
        <f>IFERROR(IF(COUNTIFS(BTT[Verwendete Transaktion (Pflichtauswahl)],BTT[[#This Row],[Verwendete Transaktion (Pflichtauswahl)]],BTT[SAP-Modul
(Pflichtauswahl)],"&lt;&gt;"&amp;BTT[[#This Row],[SAP-Modul
(Pflichtauswahl)]])&gt;0,"Modul anders","okay"),"")</f>
        <v>okay</v>
      </c>
      <c r="AQ212" s="10" t="str">
        <f>IFERROR(IF(COUNTIFS(BTT[Verwendete Transaktion (Pflichtauswahl)],BTT[[#This Row],[Verwendete Transaktion (Pflichtauswahl)]],BTT[Verantwortliches TP
(automatisch)],"&lt;&gt;"&amp;BTT[[#This Row],[Verantwortliches TP
(automatisch)]])&gt;0,"Transaktion mehrfach","okay"),"")</f>
        <v>okay</v>
      </c>
      <c r="AR212" s="10" t="str">
        <f>IFERROR(IF(COUNTIFS(BTT[Verwendete Transaktion (Pflichtauswahl)],BTT[[#This Row],[Verwendete Transaktion (Pflichtauswahl)]],BTT[Verantwortliches TP
(automatisch)],"&lt;&gt;"&amp;VLOOKUP(aktives_Teilprojekt,Teilprojekte[[Teilprojekte]:[Kürzel]],2,FALSE))&gt;0,"Transaktion mehrfach","okay"),"")</f>
        <v>okay</v>
      </c>
      <c r="AS212" s="10" t="s">
        <v>9837</v>
      </c>
      <c r="AT212" s="10"/>
    </row>
    <row r="213" spans="1:46" x14ac:dyDescent="0.25">
      <c r="A213" s="14" t="str">
        <f>IFERROR(IF(BTT[[#This Row],[Lfd Nr. 
(aus konsolidierter Datei)]]&lt;&gt;"",BTT[[#This Row],[Lfd Nr. 
(aus konsolidierter Datei)]],VLOOKUP(aktives_Teilprojekt,Teilprojekte[[Teilprojekte]:[Kürzel]],2,FALSE)&amp;ROW(BTT[[#This Row],[Lfd Nr.
(automatisch)]])-2),"")</f>
        <v>BLQ198</v>
      </c>
      <c r="B213" s="15" t="s">
        <v>52</v>
      </c>
      <c r="C213" s="15"/>
      <c r="D213" t="s">
        <v>10176</v>
      </c>
      <c r="E213" s="10" t="str">
        <f>IFERROR(IF(NOT(BTT[[#This Row],[Manuelle Änderung des Verantwortliches TP
(Auswahl - bei Bedarf)]]=""),BTT[[#This Row],[Manuelle Änderung des Verantwortliches TP
(Auswahl - bei Bedarf)]],VLOOKUP(BTT[[#This Row],[Hauptprozess
(Pflichtauswahl)]],Hauptprozesse[],3,FALSE)),"")</f>
        <v>BLQ</v>
      </c>
      <c r="H213" s="10" t="s">
        <v>6090</v>
      </c>
      <c r="I213" t="s">
        <v>3789</v>
      </c>
      <c r="J213" s="10" t="str">
        <f>IFERROR(VLOOKUP(BTT[[#This Row],[Verwendete Transaktion (Pflichtauswahl)]],Transaktionen[[Transaktionen]:[Langtext]],2,FALSE),"")</f>
        <v>Katalog anzeigen</v>
      </c>
      <c r="O213" t="s">
        <v>6052</v>
      </c>
      <c r="T213" t="s">
        <v>6060</v>
      </c>
      <c r="V213" s="10" t="str">
        <f>IFERROR(VLOOKUP(BTT[[#This Row],[Verwendetes Formular
(Auswahl falls relevant)]],Formulare[[Formularbezeichnung]:[Formularname (technisch)]],2,FALSE),"")</f>
        <v/>
      </c>
      <c r="X213" t="s">
        <v>6052</v>
      </c>
      <c r="Y213" s="4"/>
      <c r="AB213" t="s">
        <v>6052</v>
      </c>
      <c r="AD213" t="s">
        <v>6063</v>
      </c>
      <c r="AF213" t="s">
        <v>3789</v>
      </c>
      <c r="AI213" t="s">
        <v>6052</v>
      </c>
      <c r="AJ213" t="s">
        <v>6052</v>
      </c>
      <c r="AK213" s="10" t="str">
        <f>IF(BTT[[#This Row],[Subprozess
(optionale Auswahl)]]="","okay",IF(VLOOKUP(BTT[[#This Row],[Subprozess
(optionale Auswahl)]],BPML[[Subprozess]:[Zugeordneter Hauptprozess]],3,FALSE)=BTT[[#This Row],[Hauptprozess
(Pflichtauswahl)]],"okay","falscher Subprozess"))</f>
        <v>okay</v>
      </c>
      <c r="AL213" t="str">
        <f>IF(aktives_Teilprojekt="Master","",IF(BTT[[#This Row],[Verantwortliches TP
(automatisch)]]=VLOOKUP(aktives_Teilprojekt,Teilprojekte[[Teilprojekte]:[Kürzel]],2,FALSE),"okay","Hauptprozess anderes TP"))</f>
        <v>okay</v>
      </c>
      <c r="AM2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3" s="10" t="str">
        <f>IFERROR(IF(BTT[[#This Row],[SAP-Modul
(Pflichtauswahl)]]&lt;&gt;VLOOKUP(BTT[[#This Row],[Verwendete Transaktion (Pflichtauswahl)]],Transaktionen[[Transaktionen]:[Modul]],3,FALSE),"Modul anders","okay"),"")</f>
        <v>okay</v>
      </c>
      <c r="AP213" s="10" t="str">
        <f>IFERROR(IF(COUNTIFS(BTT[Verwendete Transaktion (Pflichtauswahl)],BTT[[#This Row],[Verwendete Transaktion (Pflichtauswahl)]],BTT[SAP-Modul
(Pflichtauswahl)],"&lt;&gt;"&amp;BTT[[#This Row],[SAP-Modul
(Pflichtauswahl)]])&gt;0,"Modul anders","okay"),"")</f>
        <v>okay</v>
      </c>
      <c r="AQ213" s="10" t="str">
        <f>IFERROR(IF(COUNTIFS(BTT[Verwendete Transaktion (Pflichtauswahl)],BTT[[#This Row],[Verwendete Transaktion (Pflichtauswahl)]],BTT[Verantwortliches TP
(automatisch)],"&lt;&gt;"&amp;BTT[[#This Row],[Verantwortliches TP
(automatisch)]])&gt;0,"Transaktion mehrfach","okay"),"")</f>
        <v>okay</v>
      </c>
      <c r="AR213" s="10" t="str">
        <f>IFERROR(IF(COUNTIFS(BTT[Verwendete Transaktion (Pflichtauswahl)],BTT[[#This Row],[Verwendete Transaktion (Pflichtauswahl)]],BTT[Verantwortliches TP
(automatisch)],"&lt;&gt;"&amp;VLOOKUP(aktives_Teilprojekt,Teilprojekte[[Teilprojekte]:[Kürzel]],2,FALSE))&gt;0,"Transaktion mehrfach","okay"),"")</f>
        <v>okay</v>
      </c>
      <c r="AS213" s="10" t="s">
        <v>9838</v>
      </c>
      <c r="AT213" s="10"/>
    </row>
    <row r="214" spans="1:46" x14ac:dyDescent="0.25">
      <c r="A214" s="14" t="str">
        <f>IFERROR(IF(BTT[[#This Row],[Lfd Nr. 
(aus konsolidierter Datei)]]&lt;&gt;"",BTT[[#This Row],[Lfd Nr. 
(aus konsolidierter Datei)]],VLOOKUP(aktives_Teilprojekt,Teilprojekte[[Teilprojekte]:[Kürzel]],2,FALSE)&amp;ROW(BTT[[#This Row],[Lfd Nr.
(automatisch)]])-2),"")</f>
        <v>BLQ199</v>
      </c>
      <c r="B214" s="15" t="s">
        <v>52</v>
      </c>
      <c r="C214" s="15"/>
      <c r="D214" t="s">
        <v>10176</v>
      </c>
      <c r="E214" s="10" t="str">
        <f>IFERROR(IF(NOT(BTT[[#This Row],[Manuelle Änderung des Verantwortliches TP
(Auswahl - bei Bedarf)]]=""),BTT[[#This Row],[Manuelle Änderung des Verantwortliches TP
(Auswahl - bei Bedarf)]],VLOOKUP(BTT[[#This Row],[Hauptprozess
(Pflichtauswahl)]],Hauptprozesse[],3,FALSE)),"")</f>
        <v>BLQ</v>
      </c>
      <c r="H214" s="10" t="s">
        <v>6090</v>
      </c>
      <c r="I214" t="s">
        <v>3791</v>
      </c>
      <c r="J214" s="10" t="str">
        <f>IFERROR(VLOOKUP(BTT[[#This Row],[Verwendete Transaktion (Pflichtauswahl)]],Transaktionen[[Transaktionen]:[Langtext]],2,FALSE),"")</f>
        <v>Anzeige Codegruppen und Codes</v>
      </c>
      <c r="O214" t="s">
        <v>6052</v>
      </c>
      <c r="T214" t="s">
        <v>6060</v>
      </c>
      <c r="V214" s="10" t="str">
        <f>IFERROR(VLOOKUP(BTT[[#This Row],[Verwendetes Formular
(Auswahl falls relevant)]],Formulare[[Formularbezeichnung]:[Formularname (technisch)]],2,FALSE),"")</f>
        <v/>
      </c>
      <c r="X214" t="s">
        <v>6052</v>
      </c>
      <c r="Y214" s="4"/>
      <c r="AB214" t="s">
        <v>6052</v>
      </c>
      <c r="AD214" t="s">
        <v>6063</v>
      </c>
      <c r="AF214" t="s">
        <v>3791</v>
      </c>
      <c r="AI214" t="s">
        <v>6052</v>
      </c>
      <c r="AJ214" t="s">
        <v>6052</v>
      </c>
      <c r="AK214" s="10" t="str">
        <f>IF(BTT[[#This Row],[Subprozess
(optionale Auswahl)]]="","okay",IF(VLOOKUP(BTT[[#This Row],[Subprozess
(optionale Auswahl)]],BPML[[Subprozess]:[Zugeordneter Hauptprozess]],3,FALSE)=BTT[[#This Row],[Hauptprozess
(Pflichtauswahl)]],"okay","falscher Subprozess"))</f>
        <v>okay</v>
      </c>
      <c r="AL214" t="str">
        <f>IF(aktives_Teilprojekt="Master","",IF(BTT[[#This Row],[Verantwortliches TP
(automatisch)]]=VLOOKUP(aktives_Teilprojekt,Teilprojekte[[Teilprojekte]:[Kürzel]],2,FALSE),"okay","Hauptprozess anderes TP"))</f>
        <v>okay</v>
      </c>
      <c r="AM2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4" s="10" t="str">
        <f>IFERROR(IF(BTT[[#This Row],[SAP-Modul
(Pflichtauswahl)]]&lt;&gt;VLOOKUP(BTT[[#This Row],[Verwendete Transaktion (Pflichtauswahl)]],Transaktionen[[Transaktionen]:[Modul]],3,FALSE),"Modul anders","okay"),"")</f>
        <v>okay</v>
      </c>
      <c r="AP214" s="10" t="str">
        <f>IFERROR(IF(COUNTIFS(BTT[Verwendete Transaktion (Pflichtauswahl)],BTT[[#This Row],[Verwendete Transaktion (Pflichtauswahl)]],BTT[SAP-Modul
(Pflichtauswahl)],"&lt;&gt;"&amp;BTT[[#This Row],[SAP-Modul
(Pflichtauswahl)]])&gt;0,"Modul anders","okay"),"")</f>
        <v>okay</v>
      </c>
      <c r="AQ214" s="10" t="str">
        <f>IFERROR(IF(COUNTIFS(BTT[Verwendete Transaktion (Pflichtauswahl)],BTT[[#This Row],[Verwendete Transaktion (Pflichtauswahl)]],BTT[Verantwortliches TP
(automatisch)],"&lt;&gt;"&amp;BTT[[#This Row],[Verantwortliches TP
(automatisch)]])&gt;0,"Transaktion mehrfach","okay"),"")</f>
        <v>okay</v>
      </c>
      <c r="AR214" s="10" t="str">
        <f>IFERROR(IF(COUNTIFS(BTT[Verwendete Transaktion (Pflichtauswahl)],BTT[[#This Row],[Verwendete Transaktion (Pflichtauswahl)]],BTT[Verantwortliches TP
(automatisch)],"&lt;&gt;"&amp;VLOOKUP(aktives_Teilprojekt,Teilprojekte[[Teilprojekte]:[Kürzel]],2,FALSE))&gt;0,"Transaktion mehrfach","okay"),"")</f>
        <v>okay</v>
      </c>
      <c r="AS214" s="10" t="s">
        <v>9839</v>
      </c>
      <c r="AT214" s="10"/>
    </row>
    <row r="215" spans="1:46" x14ac:dyDescent="0.25">
      <c r="A215" s="14" t="str">
        <f>IFERROR(IF(BTT[[#This Row],[Lfd Nr. 
(aus konsolidierter Datei)]]&lt;&gt;"",BTT[[#This Row],[Lfd Nr. 
(aus konsolidierter Datei)]],VLOOKUP(aktives_Teilprojekt,Teilprojekte[[Teilprojekte]:[Kürzel]],2,FALSE)&amp;ROW(BTT[[#This Row],[Lfd Nr.
(automatisch)]])-2),"")</f>
        <v>BLQ200</v>
      </c>
      <c r="B215" s="15" t="s">
        <v>52</v>
      </c>
      <c r="C215" s="15"/>
      <c r="D215" t="s">
        <v>10176</v>
      </c>
      <c r="E215" s="10" t="str">
        <f>IFERROR(IF(NOT(BTT[[#This Row],[Manuelle Änderung des Verantwortliches TP
(Auswahl - bei Bedarf)]]=""),BTT[[#This Row],[Manuelle Änderung des Verantwortliches TP
(Auswahl - bei Bedarf)]],VLOOKUP(BTT[[#This Row],[Hauptprozess
(Pflichtauswahl)]],Hauptprozesse[],3,FALSE)),"")</f>
        <v>BLQ</v>
      </c>
      <c r="H215" s="10" t="s">
        <v>6090</v>
      </c>
      <c r="I215" t="s">
        <v>3793</v>
      </c>
      <c r="J215" s="10" t="str">
        <f>IFERROR(VLOOKUP(BTT[[#This Row],[Verwendete Transaktion (Pflichtauswahl)]],Transaktionen[[Transaktionen]:[Langtext]],2,FALSE),"")</f>
        <v>Lose ohne Prüfabschluß</v>
      </c>
      <c r="O215" t="s">
        <v>6052</v>
      </c>
      <c r="T215" t="s">
        <v>6060</v>
      </c>
      <c r="V215" s="10" t="str">
        <f>IFERROR(VLOOKUP(BTT[[#This Row],[Verwendetes Formular
(Auswahl falls relevant)]],Formulare[[Formularbezeichnung]:[Formularname (technisch)]],2,FALSE),"")</f>
        <v/>
      </c>
      <c r="X215" t="s">
        <v>6052</v>
      </c>
      <c r="Y215" s="4"/>
      <c r="AB215" t="s">
        <v>6052</v>
      </c>
      <c r="AD215" t="s">
        <v>6063</v>
      </c>
      <c r="AF215" t="s">
        <v>10179</v>
      </c>
      <c r="AI215" t="s">
        <v>6052</v>
      </c>
      <c r="AJ215" t="s">
        <v>6052</v>
      </c>
      <c r="AK215" s="10" t="str">
        <f>IF(BTT[[#This Row],[Subprozess
(optionale Auswahl)]]="","okay",IF(VLOOKUP(BTT[[#This Row],[Subprozess
(optionale Auswahl)]],BPML[[Subprozess]:[Zugeordneter Hauptprozess]],3,FALSE)=BTT[[#This Row],[Hauptprozess
(Pflichtauswahl)]],"okay","falscher Subprozess"))</f>
        <v>okay</v>
      </c>
      <c r="AL215" t="str">
        <f>IF(aktives_Teilprojekt="Master","",IF(BTT[[#This Row],[Verantwortliches TP
(automatisch)]]=VLOOKUP(aktives_Teilprojekt,Teilprojekte[[Teilprojekte]:[Kürzel]],2,FALSE),"okay","Hauptprozess anderes TP"))</f>
        <v>okay</v>
      </c>
      <c r="AM2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5" s="10" t="str">
        <f>IFERROR(IF(BTT[[#This Row],[SAP-Modul
(Pflichtauswahl)]]&lt;&gt;VLOOKUP(BTT[[#This Row],[Verwendete Transaktion (Pflichtauswahl)]],Transaktionen[[Transaktionen]:[Modul]],3,FALSE),"Modul anders","okay"),"")</f>
        <v>okay</v>
      </c>
      <c r="AP215" s="10" t="str">
        <f>IFERROR(IF(COUNTIFS(BTT[Verwendete Transaktion (Pflichtauswahl)],BTT[[#This Row],[Verwendete Transaktion (Pflichtauswahl)]],BTT[SAP-Modul
(Pflichtauswahl)],"&lt;&gt;"&amp;BTT[[#This Row],[SAP-Modul
(Pflichtauswahl)]])&gt;0,"Modul anders","okay"),"")</f>
        <v>okay</v>
      </c>
      <c r="AQ215" s="10" t="str">
        <f>IFERROR(IF(COUNTIFS(BTT[Verwendete Transaktion (Pflichtauswahl)],BTT[[#This Row],[Verwendete Transaktion (Pflichtauswahl)]],BTT[Verantwortliches TP
(automatisch)],"&lt;&gt;"&amp;BTT[[#This Row],[Verantwortliches TP
(automatisch)]])&gt;0,"Transaktion mehrfach","okay"),"")</f>
        <v>okay</v>
      </c>
      <c r="AR215" s="10" t="str">
        <f>IFERROR(IF(COUNTIFS(BTT[Verwendete Transaktion (Pflichtauswahl)],BTT[[#This Row],[Verwendete Transaktion (Pflichtauswahl)]],BTT[Verantwortliches TP
(automatisch)],"&lt;&gt;"&amp;VLOOKUP(aktives_Teilprojekt,Teilprojekte[[Teilprojekte]:[Kürzel]],2,FALSE))&gt;0,"Transaktion mehrfach","okay"),"")</f>
        <v>okay</v>
      </c>
      <c r="AS215" s="10" t="s">
        <v>9840</v>
      </c>
      <c r="AT215" s="10"/>
    </row>
    <row r="216" spans="1:46" x14ac:dyDescent="0.25">
      <c r="A216" s="14" t="str">
        <f>IFERROR(IF(BTT[[#This Row],[Lfd Nr. 
(aus konsolidierter Datei)]]&lt;&gt;"",BTT[[#This Row],[Lfd Nr. 
(aus konsolidierter Datei)]],VLOOKUP(aktives_Teilprojekt,Teilprojekte[[Teilprojekte]:[Kürzel]],2,FALSE)&amp;ROW(BTT[[#This Row],[Lfd Nr.
(automatisch)]])-2),"")</f>
        <v>BLQ201</v>
      </c>
      <c r="B216" s="15" t="s">
        <v>52</v>
      </c>
      <c r="C216" s="15"/>
      <c r="D216" t="s">
        <v>10176</v>
      </c>
      <c r="E216" s="10" t="str">
        <f>IFERROR(IF(NOT(BTT[[#This Row],[Manuelle Änderung des Verantwortliches TP
(Auswahl - bei Bedarf)]]=""),BTT[[#This Row],[Manuelle Änderung des Verantwortliches TP
(Auswahl - bei Bedarf)]],VLOOKUP(BTT[[#This Row],[Hauptprozess
(Pflichtauswahl)]],Hauptprozesse[],3,FALSE)),"")</f>
        <v>BLQ</v>
      </c>
      <c r="H216" s="10" t="s">
        <v>6090</v>
      </c>
      <c r="I216" t="s">
        <v>3795</v>
      </c>
      <c r="J216" s="10" t="str">
        <f>IFERROR(VLOOKUP(BTT[[#This Row],[Verwendete Transaktion (Pflichtauswahl)]],Transaktionen[[Transaktionen]:[Langtext]],2,FALSE),"")</f>
        <v>Offene Losbestände</v>
      </c>
      <c r="O216" t="s">
        <v>6052</v>
      </c>
      <c r="T216" t="s">
        <v>6060</v>
      </c>
      <c r="V216" s="10" t="str">
        <f>IFERROR(VLOOKUP(BTT[[#This Row],[Verwendetes Formular
(Auswahl falls relevant)]],Formulare[[Formularbezeichnung]:[Formularname (technisch)]],2,FALSE),"")</f>
        <v/>
      </c>
      <c r="X216" t="s">
        <v>6052</v>
      </c>
      <c r="Y216" s="4"/>
      <c r="AB216" t="s">
        <v>6052</v>
      </c>
      <c r="AD216" t="s">
        <v>6063</v>
      </c>
      <c r="AF216" t="s">
        <v>10179</v>
      </c>
      <c r="AI216" t="s">
        <v>6052</v>
      </c>
      <c r="AJ216" t="s">
        <v>6052</v>
      </c>
      <c r="AK216" s="10" t="str">
        <f>IF(BTT[[#This Row],[Subprozess
(optionale Auswahl)]]="","okay",IF(VLOOKUP(BTT[[#This Row],[Subprozess
(optionale Auswahl)]],BPML[[Subprozess]:[Zugeordneter Hauptprozess]],3,FALSE)=BTT[[#This Row],[Hauptprozess
(Pflichtauswahl)]],"okay","falscher Subprozess"))</f>
        <v>okay</v>
      </c>
      <c r="AL216" t="str">
        <f>IF(aktives_Teilprojekt="Master","",IF(BTT[[#This Row],[Verantwortliches TP
(automatisch)]]=VLOOKUP(aktives_Teilprojekt,Teilprojekte[[Teilprojekte]:[Kürzel]],2,FALSE),"okay","Hauptprozess anderes TP"))</f>
        <v>okay</v>
      </c>
      <c r="AM2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6" s="10" t="str">
        <f>IFERROR(IF(BTT[[#This Row],[SAP-Modul
(Pflichtauswahl)]]&lt;&gt;VLOOKUP(BTT[[#This Row],[Verwendete Transaktion (Pflichtauswahl)]],Transaktionen[[Transaktionen]:[Modul]],3,FALSE),"Modul anders","okay"),"")</f>
        <v>okay</v>
      </c>
      <c r="AP216" s="10" t="str">
        <f>IFERROR(IF(COUNTIFS(BTT[Verwendete Transaktion (Pflichtauswahl)],BTT[[#This Row],[Verwendete Transaktion (Pflichtauswahl)]],BTT[SAP-Modul
(Pflichtauswahl)],"&lt;&gt;"&amp;BTT[[#This Row],[SAP-Modul
(Pflichtauswahl)]])&gt;0,"Modul anders","okay"),"")</f>
        <v>okay</v>
      </c>
      <c r="AQ216" s="10" t="str">
        <f>IFERROR(IF(COUNTIFS(BTT[Verwendete Transaktion (Pflichtauswahl)],BTT[[#This Row],[Verwendete Transaktion (Pflichtauswahl)]],BTT[Verantwortliches TP
(automatisch)],"&lt;&gt;"&amp;BTT[[#This Row],[Verantwortliches TP
(automatisch)]])&gt;0,"Transaktion mehrfach","okay"),"")</f>
        <v>okay</v>
      </c>
      <c r="AR216" s="10" t="str">
        <f>IFERROR(IF(COUNTIFS(BTT[Verwendete Transaktion (Pflichtauswahl)],BTT[[#This Row],[Verwendete Transaktion (Pflichtauswahl)]],BTT[Verantwortliches TP
(automatisch)],"&lt;&gt;"&amp;VLOOKUP(aktives_Teilprojekt,Teilprojekte[[Teilprojekte]:[Kürzel]],2,FALSE))&gt;0,"Transaktion mehrfach","okay"),"")</f>
        <v>okay</v>
      </c>
      <c r="AS216" s="10" t="s">
        <v>9841</v>
      </c>
      <c r="AT216" s="10"/>
    </row>
    <row r="217" spans="1:46" x14ac:dyDescent="0.25">
      <c r="A217" s="14" t="str">
        <f>IFERROR(IF(BTT[[#This Row],[Lfd Nr. 
(aus konsolidierter Datei)]]&lt;&gt;"",BTT[[#This Row],[Lfd Nr. 
(aus konsolidierter Datei)]],VLOOKUP(aktives_Teilprojekt,Teilprojekte[[Teilprojekte]:[Kürzel]],2,FALSE)&amp;ROW(BTT[[#This Row],[Lfd Nr.
(automatisch)]])-2),"")</f>
        <v>BLQ202</v>
      </c>
      <c r="B217" s="15" t="s">
        <v>52</v>
      </c>
      <c r="C217" s="15"/>
      <c r="D217" t="s">
        <v>10176</v>
      </c>
      <c r="E217" s="10" t="str">
        <f>IFERROR(IF(NOT(BTT[[#This Row],[Manuelle Änderung des Verantwortliches TP
(Auswahl - bei Bedarf)]]=""),BTT[[#This Row],[Manuelle Änderung des Verantwortliches TP
(Auswahl - bei Bedarf)]],VLOOKUP(BTT[[#This Row],[Hauptprozess
(Pflichtauswahl)]],Hauptprozesse[],3,FALSE)),"")</f>
        <v>BLQ</v>
      </c>
      <c r="H217" s="10" t="s">
        <v>6090</v>
      </c>
      <c r="I217" t="s">
        <v>3797</v>
      </c>
      <c r="J217" s="10" t="str">
        <f>IFERROR(VLOOKUP(BTT[[#This Row],[Verwendete Transaktion (Pflichtauswahl)]],Transaktionen[[Transaktionen]:[Langtext]],2,FALSE),"")</f>
        <v>Lose ohne Verwendungsentscheid</v>
      </c>
      <c r="O217" t="s">
        <v>6052</v>
      </c>
      <c r="T217" t="s">
        <v>6060</v>
      </c>
      <c r="V217" s="10" t="str">
        <f>IFERROR(VLOOKUP(BTT[[#This Row],[Verwendetes Formular
(Auswahl falls relevant)]],Formulare[[Formularbezeichnung]:[Formularname (technisch)]],2,FALSE),"")</f>
        <v/>
      </c>
      <c r="X217" t="s">
        <v>6052</v>
      </c>
      <c r="Y217" s="4"/>
      <c r="AB217" t="s">
        <v>6052</v>
      </c>
      <c r="AD217" t="s">
        <v>6063</v>
      </c>
      <c r="AF217" t="s">
        <v>10179</v>
      </c>
      <c r="AI217" t="s">
        <v>6052</v>
      </c>
      <c r="AJ217" t="s">
        <v>6052</v>
      </c>
      <c r="AK217" s="10" t="str">
        <f>IF(BTT[[#This Row],[Subprozess
(optionale Auswahl)]]="","okay",IF(VLOOKUP(BTT[[#This Row],[Subprozess
(optionale Auswahl)]],BPML[[Subprozess]:[Zugeordneter Hauptprozess]],3,FALSE)=BTT[[#This Row],[Hauptprozess
(Pflichtauswahl)]],"okay","falscher Subprozess"))</f>
        <v>okay</v>
      </c>
      <c r="AL217" t="str">
        <f>IF(aktives_Teilprojekt="Master","",IF(BTT[[#This Row],[Verantwortliches TP
(automatisch)]]=VLOOKUP(aktives_Teilprojekt,Teilprojekte[[Teilprojekte]:[Kürzel]],2,FALSE),"okay","Hauptprozess anderes TP"))</f>
        <v>okay</v>
      </c>
      <c r="AM2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7" s="10" t="str">
        <f>IFERROR(IF(BTT[[#This Row],[SAP-Modul
(Pflichtauswahl)]]&lt;&gt;VLOOKUP(BTT[[#This Row],[Verwendete Transaktion (Pflichtauswahl)]],Transaktionen[[Transaktionen]:[Modul]],3,FALSE),"Modul anders","okay"),"")</f>
        <v>okay</v>
      </c>
      <c r="AP217" s="10" t="str">
        <f>IFERROR(IF(COUNTIFS(BTT[Verwendete Transaktion (Pflichtauswahl)],BTT[[#This Row],[Verwendete Transaktion (Pflichtauswahl)]],BTT[SAP-Modul
(Pflichtauswahl)],"&lt;&gt;"&amp;BTT[[#This Row],[SAP-Modul
(Pflichtauswahl)]])&gt;0,"Modul anders","okay"),"")</f>
        <v>okay</v>
      </c>
      <c r="AQ217" s="10" t="str">
        <f>IFERROR(IF(COUNTIFS(BTT[Verwendete Transaktion (Pflichtauswahl)],BTT[[#This Row],[Verwendete Transaktion (Pflichtauswahl)]],BTT[Verantwortliches TP
(automatisch)],"&lt;&gt;"&amp;BTT[[#This Row],[Verantwortliches TP
(automatisch)]])&gt;0,"Transaktion mehrfach","okay"),"")</f>
        <v>okay</v>
      </c>
      <c r="AR217" s="10" t="str">
        <f>IFERROR(IF(COUNTIFS(BTT[Verwendete Transaktion (Pflichtauswahl)],BTT[[#This Row],[Verwendete Transaktion (Pflichtauswahl)]],BTT[Verantwortliches TP
(automatisch)],"&lt;&gt;"&amp;VLOOKUP(aktives_Teilprojekt,Teilprojekte[[Teilprojekte]:[Kürzel]],2,FALSE))&gt;0,"Transaktion mehrfach","okay"),"")</f>
        <v>okay</v>
      </c>
      <c r="AS217" s="10" t="s">
        <v>9842</v>
      </c>
      <c r="AT217" s="10"/>
    </row>
    <row r="218" spans="1:46" x14ac:dyDescent="0.25">
      <c r="A218" s="14" t="str">
        <f>IFERROR(IF(BTT[[#This Row],[Lfd Nr. 
(aus konsolidierter Datei)]]&lt;&gt;"",BTT[[#This Row],[Lfd Nr. 
(aus konsolidierter Datei)]],VLOOKUP(aktives_Teilprojekt,Teilprojekte[[Teilprojekte]:[Kürzel]],2,FALSE)&amp;ROW(BTT[[#This Row],[Lfd Nr.
(automatisch)]])-2),"")</f>
        <v>BLQ203</v>
      </c>
      <c r="B218" s="15" t="s">
        <v>52</v>
      </c>
      <c r="C218" s="15"/>
      <c r="E218" s="10" t="str">
        <f>IFERROR(IF(NOT(BTT[[#This Row],[Manuelle Änderung des Verantwortliches TP
(Auswahl - bei Bedarf)]]=""),BTT[[#This Row],[Manuelle Änderung des Verantwortliches TP
(Auswahl - bei Bedarf)]],VLOOKUP(BTT[[#This Row],[Hauptprozess
(Pflichtauswahl)]],Hauptprozesse[],3,FALSE)),"")</f>
        <v>BLQ</v>
      </c>
      <c r="H218" s="10" t="s">
        <v>8454</v>
      </c>
      <c r="I218" t="s">
        <v>3911</v>
      </c>
      <c r="J218" s="10" t="str">
        <f>IFERROR(VLOOKUP(BTT[[#This Row],[Verwendete Transaktion (Pflichtauswahl)]],Transaktionen[[Transaktionen]:[Langtext]],2,FALSE),"")</f>
        <v>SAP Business Workplace</v>
      </c>
      <c r="O218" t="s">
        <v>6052</v>
      </c>
      <c r="T218" t="s">
        <v>6060</v>
      </c>
      <c r="V218" s="10" t="str">
        <f>IFERROR(VLOOKUP(BTT[[#This Row],[Verwendetes Formular
(Auswahl falls relevant)]],Formulare[[Formularbezeichnung]:[Formularname (technisch)]],2,FALSE),"")</f>
        <v/>
      </c>
      <c r="X218" t="s">
        <v>6052</v>
      </c>
      <c r="Y218" s="4"/>
      <c r="AB218" t="s">
        <v>6052</v>
      </c>
      <c r="AD218" t="s">
        <v>6063</v>
      </c>
      <c r="AF218" t="s">
        <v>10157</v>
      </c>
      <c r="AI218" t="s">
        <v>6052</v>
      </c>
      <c r="AJ218" t="s">
        <v>6052</v>
      </c>
      <c r="AK218" s="10" t="str">
        <f>IF(BTT[[#This Row],[Subprozess
(optionale Auswahl)]]="","okay",IF(VLOOKUP(BTT[[#This Row],[Subprozess
(optionale Auswahl)]],BPML[[Subprozess]:[Zugeordneter Hauptprozess]],3,FALSE)=BTT[[#This Row],[Hauptprozess
(Pflichtauswahl)]],"okay","falscher Subprozess"))</f>
        <v>okay</v>
      </c>
      <c r="AL218" t="str">
        <f>IF(aktives_Teilprojekt="Master","",IF(BTT[[#This Row],[Verantwortliches TP
(automatisch)]]=VLOOKUP(aktives_Teilprojekt,Teilprojekte[[Teilprojekte]:[Kürzel]],2,FALSE),"okay","Hauptprozess anderes TP"))</f>
        <v>okay</v>
      </c>
      <c r="AM2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8" s="10" t="str">
        <f>IFERROR(IF(BTT[[#This Row],[SAP-Modul
(Pflichtauswahl)]]&lt;&gt;VLOOKUP(BTT[[#This Row],[Verwendete Transaktion (Pflichtauswahl)]],Transaktionen[[Transaktionen]:[Modul]],3,FALSE),"Modul anders","okay"),"")</f>
        <v>okay</v>
      </c>
      <c r="AP218" s="10" t="str">
        <f>IFERROR(IF(COUNTIFS(BTT[Verwendete Transaktion (Pflichtauswahl)],BTT[[#This Row],[Verwendete Transaktion (Pflichtauswahl)]],BTT[SAP-Modul
(Pflichtauswahl)],"&lt;&gt;"&amp;BTT[[#This Row],[SAP-Modul
(Pflichtauswahl)]])&gt;0,"Modul anders","okay"),"")</f>
        <v>okay</v>
      </c>
      <c r="AQ218" s="10" t="str">
        <f>IFERROR(IF(COUNTIFS(BTT[Verwendete Transaktion (Pflichtauswahl)],BTT[[#This Row],[Verwendete Transaktion (Pflichtauswahl)]],BTT[Verantwortliches TP
(automatisch)],"&lt;&gt;"&amp;BTT[[#This Row],[Verantwortliches TP
(automatisch)]])&gt;0,"Transaktion mehrfach","okay"),"")</f>
        <v>okay</v>
      </c>
      <c r="AR218" s="10" t="str">
        <f>IFERROR(IF(COUNTIFS(BTT[Verwendete Transaktion (Pflichtauswahl)],BTT[[#This Row],[Verwendete Transaktion (Pflichtauswahl)]],BTT[Verantwortliches TP
(automatisch)],"&lt;&gt;"&amp;VLOOKUP(aktives_Teilprojekt,Teilprojekte[[Teilprojekte]:[Kürzel]],2,FALSE))&gt;0,"Transaktion mehrfach","okay"),"")</f>
        <v>okay</v>
      </c>
      <c r="AS218" s="10" t="s">
        <v>9843</v>
      </c>
      <c r="AT218" s="10"/>
    </row>
    <row r="219" spans="1:46" x14ac:dyDescent="0.25">
      <c r="A219" s="14" t="str">
        <f>IFERROR(IF(BTT[[#This Row],[Lfd Nr. 
(aus konsolidierter Datei)]]&lt;&gt;"",BTT[[#This Row],[Lfd Nr. 
(aus konsolidierter Datei)]],VLOOKUP(aktives_Teilprojekt,Teilprojekte[[Teilprojekte]:[Kürzel]],2,FALSE)&amp;ROW(BTT[[#This Row],[Lfd Nr.
(automatisch)]])-2),"")</f>
        <v>BLQ204</v>
      </c>
      <c r="B219" s="15" t="s">
        <v>6127</v>
      </c>
      <c r="C219" s="15"/>
      <c r="E219" s="10" t="str">
        <f>IFERROR(IF(NOT(BTT[[#This Row],[Manuelle Änderung des Verantwortliches TP
(Auswahl - bei Bedarf)]]=""),BTT[[#This Row],[Manuelle Änderung des Verantwortliches TP
(Auswahl - bei Bedarf)]],VLOOKUP(BTT[[#This Row],[Hauptprozess
(Pflichtauswahl)]],Hauptprozesse[],3,FALSE)),"")</f>
        <v>BLQ</v>
      </c>
      <c r="H219" s="10" t="s">
        <v>8454</v>
      </c>
      <c r="I219" t="s">
        <v>3911</v>
      </c>
      <c r="J219" s="10" t="str">
        <f>IFERROR(VLOOKUP(BTT[[#This Row],[Verwendete Transaktion (Pflichtauswahl)]],Transaktionen[[Transaktionen]:[Langtext]],2,FALSE),"")</f>
        <v>SAP Business Workplace</v>
      </c>
      <c r="O219" t="s">
        <v>6052</v>
      </c>
      <c r="T219" t="s">
        <v>6060</v>
      </c>
      <c r="V219" s="10" t="str">
        <f>IFERROR(VLOOKUP(BTT[[#This Row],[Verwendetes Formular
(Auswahl falls relevant)]],Formulare[[Formularbezeichnung]:[Formularname (technisch)]],2,FALSE),"")</f>
        <v/>
      </c>
      <c r="X219" t="s">
        <v>6052</v>
      </c>
      <c r="Y219" s="4"/>
      <c r="AB219" t="s">
        <v>6052</v>
      </c>
      <c r="AD219" t="s">
        <v>6063</v>
      </c>
      <c r="AF219" t="s">
        <v>10157</v>
      </c>
      <c r="AI219" t="s">
        <v>6052</v>
      </c>
      <c r="AJ219" t="s">
        <v>6052</v>
      </c>
      <c r="AK219" s="10" t="str">
        <f>IF(BTT[[#This Row],[Subprozess
(optionale Auswahl)]]="","okay",IF(VLOOKUP(BTT[[#This Row],[Subprozess
(optionale Auswahl)]],BPML[[Subprozess]:[Zugeordneter Hauptprozess]],3,FALSE)=BTT[[#This Row],[Hauptprozess
(Pflichtauswahl)]],"okay","falscher Subprozess"))</f>
        <v>okay</v>
      </c>
      <c r="AL219" t="str">
        <f>IF(aktives_Teilprojekt="Master","",IF(BTT[[#This Row],[Verantwortliches TP
(automatisch)]]=VLOOKUP(aktives_Teilprojekt,Teilprojekte[[Teilprojekte]:[Kürzel]],2,FALSE),"okay","Hauptprozess anderes TP"))</f>
        <v>okay</v>
      </c>
      <c r="AM2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19" s="10" t="str">
        <f>IFERROR(IF(BTT[[#This Row],[SAP-Modul
(Pflichtauswahl)]]&lt;&gt;VLOOKUP(BTT[[#This Row],[Verwendete Transaktion (Pflichtauswahl)]],Transaktionen[[Transaktionen]:[Modul]],3,FALSE),"Modul anders","okay"),"")</f>
        <v>okay</v>
      </c>
      <c r="AP219" s="10" t="str">
        <f>IFERROR(IF(COUNTIFS(BTT[Verwendete Transaktion (Pflichtauswahl)],BTT[[#This Row],[Verwendete Transaktion (Pflichtauswahl)]],BTT[SAP-Modul
(Pflichtauswahl)],"&lt;&gt;"&amp;BTT[[#This Row],[SAP-Modul
(Pflichtauswahl)]])&gt;0,"Modul anders","okay"),"")</f>
        <v>okay</v>
      </c>
      <c r="AQ219" s="10" t="str">
        <f>IFERROR(IF(COUNTIFS(BTT[Verwendete Transaktion (Pflichtauswahl)],BTT[[#This Row],[Verwendete Transaktion (Pflichtauswahl)]],BTT[Verantwortliches TP
(automatisch)],"&lt;&gt;"&amp;BTT[[#This Row],[Verantwortliches TP
(automatisch)]])&gt;0,"Transaktion mehrfach","okay"),"")</f>
        <v>okay</v>
      </c>
      <c r="AR219" s="10" t="str">
        <f>IFERROR(IF(COUNTIFS(BTT[Verwendete Transaktion (Pflichtauswahl)],BTT[[#This Row],[Verwendete Transaktion (Pflichtauswahl)]],BTT[Verantwortliches TP
(automatisch)],"&lt;&gt;"&amp;VLOOKUP(aktives_Teilprojekt,Teilprojekte[[Teilprojekte]:[Kürzel]],2,FALSE))&gt;0,"Transaktion mehrfach","okay"),"")</f>
        <v>okay</v>
      </c>
      <c r="AS219" s="10" t="s">
        <v>9844</v>
      </c>
      <c r="AT219" s="10"/>
    </row>
    <row r="220" spans="1:46" x14ac:dyDescent="0.25">
      <c r="A220" s="14" t="str">
        <f>IFERROR(IF(BTT[[#This Row],[Lfd Nr. 
(aus konsolidierter Datei)]]&lt;&gt;"",BTT[[#This Row],[Lfd Nr. 
(aus konsolidierter Datei)]],VLOOKUP(aktives_Teilprojekt,Teilprojekte[[Teilprojekte]:[Kürzel]],2,FALSE)&amp;ROW(BTT[[#This Row],[Lfd Nr.
(automatisch)]])-2),"")</f>
        <v>BLQ205</v>
      </c>
      <c r="B220" s="15" t="s">
        <v>6123</v>
      </c>
      <c r="C220" s="15"/>
      <c r="E220" s="10" t="str">
        <f>IFERROR(IF(NOT(BTT[[#This Row],[Manuelle Änderung des Verantwortliches TP
(Auswahl - bei Bedarf)]]=""),BTT[[#This Row],[Manuelle Änderung des Verantwortliches TP
(Auswahl - bei Bedarf)]],VLOOKUP(BTT[[#This Row],[Hauptprozess
(Pflichtauswahl)]],Hauptprozesse[],3,FALSE)),"")</f>
        <v>BLQ</v>
      </c>
      <c r="H220" s="10" t="s">
        <v>8454</v>
      </c>
      <c r="I220" t="s">
        <v>3911</v>
      </c>
      <c r="J220" s="10" t="str">
        <f>IFERROR(VLOOKUP(BTT[[#This Row],[Verwendete Transaktion (Pflichtauswahl)]],Transaktionen[[Transaktionen]:[Langtext]],2,FALSE),"")</f>
        <v>SAP Business Workplace</v>
      </c>
      <c r="O220" t="s">
        <v>6052</v>
      </c>
      <c r="T220" t="s">
        <v>6060</v>
      </c>
      <c r="V220" s="10" t="str">
        <f>IFERROR(VLOOKUP(BTT[[#This Row],[Verwendetes Formular
(Auswahl falls relevant)]],Formulare[[Formularbezeichnung]:[Formularname (technisch)]],2,FALSE),"")</f>
        <v/>
      </c>
      <c r="X220" t="s">
        <v>6052</v>
      </c>
      <c r="Y220" s="4"/>
      <c r="AB220" t="s">
        <v>6052</v>
      </c>
      <c r="AD220" t="s">
        <v>6063</v>
      </c>
      <c r="AF220" t="s">
        <v>10157</v>
      </c>
      <c r="AI220" t="s">
        <v>6052</v>
      </c>
      <c r="AJ220" t="s">
        <v>6052</v>
      </c>
      <c r="AK220" s="10" t="str">
        <f>IF(BTT[[#This Row],[Subprozess
(optionale Auswahl)]]="","okay",IF(VLOOKUP(BTT[[#This Row],[Subprozess
(optionale Auswahl)]],BPML[[Subprozess]:[Zugeordneter Hauptprozess]],3,FALSE)=BTT[[#This Row],[Hauptprozess
(Pflichtauswahl)]],"okay","falscher Subprozess"))</f>
        <v>okay</v>
      </c>
      <c r="AL220" t="str">
        <f>IF(aktives_Teilprojekt="Master","",IF(BTT[[#This Row],[Verantwortliches TP
(automatisch)]]=VLOOKUP(aktives_Teilprojekt,Teilprojekte[[Teilprojekte]:[Kürzel]],2,FALSE),"okay","Hauptprozess anderes TP"))</f>
        <v>okay</v>
      </c>
      <c r="AM2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0" s="10" t="str">
        <f>IFERROR(IF(BTT[[#This Row],[SAP-Modul
(Pflichtauswahl)]]&lt;&gt;VLOOKUP(BTT[[#This Row],[Verwendete Transaktion (Pflichtauswahl)]],Transaktionen[[Transaktionen]:[Modul]],3,FALSE),"Modul anders","okay"),"")</f>
        <v>okay</v>
      </c>
      <c r="AP220" s="10" t="str">
        <f>IFERROR(IF(COUNTIFS(BTT[Verwendete Transaktion (Pflichtauswahl)],BTT[[#This Row],[Verwendete Transaktion (Pflichtauswahl)]],BTT[SAP-Modul
(Pflichtauswahl)],"&lt;&gt;"&amp;BTT[[#This Row],[SAP-Modul
(Pflichtauswahl)]])&gt;0,"Modul anders","okay"),"")</f>
        <v>okay</v>
      </c>
      <c r="AQ220" s="10" t="str">
        <f>IFERROR(IF(COUNTIFS(BTT[Verwendete Transaktion (Pflichtauswahl)],BTT[[#This Row],[Verwendete Transaktion (Pflichtauswahl)]],BTT[Verantwortliches TP
(automatisch)],"&lt;&gt;"&amp;BTT[[#This Row],[Verantwortliches TP
(automatisch)]])&gt;0,"Transaktion mehrfach","okay"),"")</f>
        <v>okay</v>
      </c>
      <c r="AR220" s="10" t="str">
        <f>IFERROR(IF(COUNTIFS(BTT[Verwendete Transaktion (Pflichtauswahl)],BTT[[#This Row],[Verwendete Transaktion (Pflichtauswahl)]],BTT[Verantwortliches TP
(automatisch)],"&lt;&gt;"&amp;VLOOKUP(aktives_Teilprojekt,Teilprojekte[[Teilprojekte]:[Kürzel]],2,FALSE))&gt;0,"Transaktion mehrfach","okay"),"")</f>
        <v>okay</v>
      </c>
      <c r="AS220" s="10" t="s">
        <v>9845</v>
      </c>
      <c r="AT220" s="10"/>
    </row>
    <row r="221" spans="1:46" x14ac:dyDescent="0.25">
      <c r="A221" s="14" t="str">
        <f>IFERROR(IF(BTT[[#This Row],[Lfd Nr. 
(aus konsolidierter Datei)]]&lt;&gt;"",BTT[[#This Row],[Lfd Nr. 
(aus konsolidierter Datei)]],VLOOKUP(aktives_Teilprojekt,Teilprojekte[[Teilprojekte]:[Kürzel]],2,FALSE)&amp;ROW(BTT[[#This Row],[Lfd Nr.
(automatisch)]])-2),"")</f>
        <v>BLQ206</v>
      </c>
      <c r="B221" t="s">
        <v>9539</v>
      </c>
      <c r="C221" s="15"/>
      <c r="E221" s="10" t="str">
        <f>IFERROR(IF(NOT(BTT[[#This Row],[Manuelle Änderung des Verantwortliches TP
(Auswahl - bei Bedarf)]]=""),BTT[[#This Row],[Manuelle Änderung des Verantwortliches TP
(Auswahl - bei Bedarf)]],VLOOKUP(BTT[[#This Row],[Hauptprozess
(Pflichtauswahl)]],Hauptprozesse[],3,FALSE)),"")</f>
        <v>BLQ</v>
      </c>
      <c r="H221" s="10" t="s">
        <v>8454</v>
      </c>
      <c r="I221" t="s">
        <v>3911</v>
      </c>
      <c r="J221" s="10" t="str">
        <f>IFERROR(VLOOKUP(BTT[[#This Row],[Verwendete Transaktion (Pflichtauswahl)]],Transaktionen[[Transaktionen]:[Langtext]],2,FALSE),"")</f>
        <v>SAP Business Workplace</v>
      </c>
      <c r="O221" t="s">
        <v>6052</v>
      </c>
      <c r="T221" t="s">
        <v>6060</v>
      </c>
      <c r="V221" s="10" t="str">
        <f>IFERROR(VLOOKUP(BTT[[#This Row],[Verwendetes Formular
(Auswahl falls relevant)]],Formulare[[Formularbezeichnung]:[Formularname (technisch)]],2,FALSE),"")</f>
        <v/>
      </c>
      <c r="X221" t="s">
        <v>6052</v>
      </c>
      <c r="Y221" s="4"/>
      <c r="AB221" t="s">
        <v>6052</v>
      </c>
      <c r="AD221" t="s">
        <v>6063</v>
      </c>
      <c r="AF221" t="s">
        <v>10157</v>
      </c>
      <c r="AI221" t="s">
        <v>6051</v>
      </c>
      <c r="AK221" s="10" t="str">
        <f>IF(BTT[[#This Row],[Subprozess
(optionale Auswahl)]]="","okay",IF(VLOOKUP(BTT[[#This Row],[Subprozess
(optionale Auswahl)]],BPML[[Subprozess]:[Zugeordneter Hauptprozess]],3,FALSE)=BTT[[#This Row],[Hauptprozess
(Pflichtauswahl)]],"okay","falscher Subprozess"))</f>
        <v>okay</v>
      </c>
      <c r="AL221" t="str">
        <f>IF(aktives_Teilprojekt="Master","",IF(BTT[[#This Row],[Verantwortliches TP
(automatisch)]]=VLOOKUP(aktives_Teilprojekt,Teilprojekte[[Teilprojekte]:[Kürzel]],2,FALSE),"okay","Hauptprozess anderes TP"))</f>
        <v>okay</v>
      </c>
      <c r="AM2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1" s="10" t="str">
        <f>IFERROR(IF(BTT[[#This Row],[SAP-Modul
(Pflichtauswahl)]]&lt;&gt;VLOOKUP(BTT[[#This Row],[Verwendete Transaktion (Pflichtauswahl)]],Transaktionen[[Transaktionen]:[Modul]],3,FALSE),"Modul anders","okay"),"")</f>
        <v>okay</v>
      </c>
      <c r="AP221" s="10" t="str">
        <f>IFERROR(IF(COUNTIFS(BTT[Verwendete Transaktion (Pflichtauswahl)],BTT[[#This Row],[Verwendete Transaktion (Pflichtauswahl)]],BTT[SAP-Modul
(Pflichtauswahl)],"&lt;&gt;"&amp;BTT[[#This Row],[SAP-Modul
(Pflichtauswahl)]])&gt;0,"Modul anders","okay"),"")</f>
        <v>okay</v>
      </c>
      <c r="AQ221" s="10" t="str">
        <f>IFERROR(IF(COUNTIFS(BTT[Verwendete Transaktion (Pflichtauswahl)],BTT[[#This Row],[Verwendete Transaktion (Pflichtauswahl)]],BTT[Verantwortliches TP
(automatisch)],"&lt;&gt;"&amp;BTT[[#This Row],[Verantwortliches TP
(automatisch)]])&gt;0,"Transaktion mehrfach","okay"),"")</f>
        <v>okay</v>
      </c>
      <c r="AR221" s="10" t="str">
        <f>IFERROR(IF(COUNTIFS(BTT[Verwendete Transaktion (Pflichtauswahl)],BTT[[#This Row],[Verwendete Transaktion (Pflichtauswahl)]],BTT[Verantwortliches TP
(automatisch)],"&lt;&gt;"&amp;VLOOKUP(aktives_Teilprojekt,Teilprojekte[[Teilprojekte]:[Kürzel]],2,FALSE))&gt;0,"Transaktion mehrfach","okay"),"")</f>
        <v>okay</v>
      </c>
      <c r="AS221" s="10" t="s">
        <v>9846</v>
      </c>
      <c r="AT221" s="10"/>
    </row>
    <row r="222" spans="1:46" x14ac:dyDescent="0.25">
      <c r="A222" s="14" t="str">
        <f>IFERROR(IF(BTT[[#This Row],[Lfd Nr. 
(aus konsolidierter Datei)]]&lt;&gt;"",BTT[[#This Row],[Lfd Nr. 
(aus konsolidierter Datei)]],VLOOKUP(aktives_Teilprojekt,Teilprojekte[[Teilprojekte]:[Kürzel]],2,FALSE)&amp;ROW(BTT[[#This Row],[Lfd Nr.
(automatisch)]])-2),"")</f>
        <v>BLQ207</v>
      </c>
      <c r="B222" s="15" t="s">
        <v>674</v>
      </c>
      <c r="C222" s="15"/>
      <c r="E222" s="10" t="str">
        <f>IFERROR(IF(NOT(BTT[[#This Row],[Manuelle Änderung des Verantwortliches TP
(Auswahl - bei Bedarf)]]=""),BTT[[#This Row],[Manuelle Änderung des Verantwortliches TP
(Auswahl - bei Bedarf)]],VLOOKUP(BTT[[#This Row],[Hauptprozess
(Pflichtauswahl)]],Hauptprozesse[],3,FALSE)),"")</f>
        <v>BLQ</v>
      </c>
      <c r="H222" s="10" t="s">
        <v>8454</v>
      </c>
      <c r="I222" t="s">
        <v>3911</v>
      </c>
      <c r="J222" s="10" t="str">
        <f>IFERROR(VLOOKUP(BTT[[#This Row],[Verwendete Transaktion (Pflichtauswahl)]],Transaktionen[[Transaktionen]:[Langtext]],2,FALSE),"")</f>
        <v>SAP Business Workplace</v>
      </c>
      <c r="O222" t="s">
        <v>6052</v>
      </c>
      <c r="T222" t="s">
        <v>6060</v>
      </c>
      <c r="V222" s="10" t="str">
        <f>IFERROR(VLOOKUP(BTT[[#This Row],[Verwendetes Formular
(Auswahl falls relevant)]],Formulare[[Formularbezeichnung]:[Formularname (technisch)]],2,FALSE),"")</f>
        <v/>
      </c>
      <c r="X222" t="s">
        <v>6052</v>
      </c>
      <c r="Y222" s="4"/>
      <c r="AB222" t="s">
        <v>6052</v>
      </c>
      <c r="AD222" t="s">
        <v>6063</v>
      </c>
      <c r="AF222" t="s">
        <v>10157</v>
      </c>
      <c r="AI222" t="s">
        <v>6052</v>
      </c>
      <c r="AK222" s="10" t="str">
        <f>IF(BTT[[#This Row],[Subprozess
(optionale Auswahl)]]="","okay",IF(VLOOKUP(BTT[[#This Row],[Subprozess
(optionale Auswahl)]],BPML[[Subprozess]:[Zugeordneter Hauptprozess]],3,FALSE)=BTT[[#This Row],[Hauptprozess
(Pflichtauswahl)]],"okay","falscher Subprozess"))</f>
        <v>okay</v>
      </c>
      <c r="AL222" t="str">
        <f>IF(aktives_Teilprojekt="Master","",IF(BTT[[#This Row],[Verantwortliches TP
(automatisch)]]=VLOOKUP(aktives_Teilprojekt,Teilprojekte[[Teilprojekte]:[Kürzel]],2,FALSE),"okay","Hauptprozess anderes TP"))</f>
        <v>okay</v>
      </c>
      <c r="AM2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2" s="10" t="str">
        <f>IFERROR(IF(BTT[[#This Row],[SAP-Modul
(Pflichtauswahl)]]&lt;&gt;VLOOKUP(BTT[[#This Row],[Verwendete Transaktion (Pflichtauswahl)]],Transaktionen[[Transaktionen]:[Modul]],3,FALSE),"Modul anders","okay"),"")</f>
        <v>okay</v>
      </c>
      <c r="AP222" s="10" t="str">
        <f>IFERROR(IF(COUNTIFS(BTT[Verwendete Transaktion (Pflichtauswahl)],BTT[[#This Row],[Verwendete Transaktion (Pflichtauswahl)]],BTT[SAP-Modul
(Pflichtauswahl)],"&lt;&gt;"&amp;BTT[[#This Row],[SAP-Modul
(Pflichtauswahl)]])&gt;0,"Modul anders","okay"),"")</f>
        <v>okay</v>
      </c>
      <c r="AQ222" s="10" t="str">
        <f>IFERROR(IF(COUNTIFS(BTT[Verwendete Transaktion (Pflichtauswahl)],BTT[[#This Row],[Verwendete Transaktion (Pflichtauswahl)]],BTT[Verantwortliches TP
(automatisch)],"&lt;&gt;"&amp;BTT[[#This Row],[Verantwortliches TP
(automatisch)]])&gt;0,"Transaktion mehrfach","okay"),"")</f>
        <v>okay</v>
      </c>
      <c r="AR222" s="10" t="str">
        <f>IFERROR(IF(COUNTIFS(BTT[Verwendete Transaktion (Pflichtauswahl)],BTT[[#This Row],[Verwendete Transaktion (Pflichtauswahl)]],BTT[Verantwortliches TP
(automatisch)],"&lt;&gt;"&amp;VLOOKUP(aktives_Teilprojekt,Teilprojekte[[Teilprojekte]:[Kürzel]],2,FALSE))&gt;0,"Transaktion mehrfach","okay"),"")</f>
        <v>okay</v>
      </c>
      <c r="AS222" s="10" t="s">
        <v>9847</v>
      </c>
      <c r="AT222" s="10"/>
    </row>
    <row r="223" spans="1:46" x14ac:dyDescent="0.25">
      <c r="A223" s="14" t="str">
        <f>IFERROR(IF(BTT[[#This Row],[Lfd Nr. 
(aus konsolidierter Datei)]]&lt;&gt;"",BTT[[#This Row],[Lfd Nr. 
(aus konsolidierter Datei)]],VLOOKUP(aktives_Teilprojekt,Teilprojekte[[Teilprojekte]:[Kürzel]],2,FALSE)&amp;ROW(BTT[[#This Row],[Lfd Nr.
(automatisch)]])-2),"")</f>
        <v>BLQ208</v>
      </c>
      <c r="B223" s="15" t="s">
        <v>674</v>
      </c>
      <c r="C223" s="15"/>
      <c r="D223" t="s">
        <v>9634</v>
      </c>
      <c r="E223" s="10" t="str">
        <f>IFERROR(IF(NOT(BTT[[#This Row],[Manuelle Änderung des Verantwortliches TP
(Auswahl - bei Bedarf)]]=""),BTT[[#This Row],[Manuelle Änderung des Verantwortliches TP
(Auswahl - bei Bedarf)]],VLOOKUP(BTT[[#This Row],[Hauptprozess
(Pflichtauswahl)]],Hauptprozesse[],3,FALSE)),"")</f>
        <v>BLQ</v>
      </c>
      <c r="H223" s="10" t="s">
        <v>6092</v>
      </c>
      <c r="I223" t="s">
        <v>4723</v>
      </c>
      <c r="J223" s="10" t="str">
        <f>IFERROR(VLOOKUP(BTT[[#This Row],[Verwendete Transaktion (Pflichtauswahl)]],Transaktionen[[Transaktionen]:[Langtext]],2,FALSE),"")</f>
        <v>Anlegen Kreditor (Zentral)</v>
      </c>
      <c r="O223" t="s">
        <v>6052</v>
      </c>
      <c r="T223" t="s">
        <v>6060</v>
      </c>
      <c r="V223" s="10" t="str">
        <f>IFERROR(VLOOKUP(BTT[[#This Row],[Verwendetes Formular
(Auswahl falls relevant)]],Formulare[[Formularbezeichnung]:[Formularname (technisch)]],2,FALSE),"")</f>
        <v/>
      </c>
      <c r="X223" t="s">
        <v>6052</v>
      </c>
      <c r="Y223" s="4"/>
      <c r="AB223" t="s">
        <v>6051</v>
      </c>
      <c r="AD223" t="s">
        <v>6063</v>
      </c>
      <c r="AE223" t="s">
        <v>1174</v>
      </c>
      <c r="AF223" t="s">
        <v>10156</v>
      </c>
      <c r="AI223" t="s">
        <v>6052</v>
      </c>
      <c r="AK223" s="10" t="str">
        <f>IF(BTT[[#This Row],[Subprozess
(optionale Auswahl)]]="","okay",IF(VLOOKUP(BTT[[#This Row],[Subprozess
(optionale Auswahl)]],BPML[[Subprozess]:[Zugeordneter Hauptprozess]],3,FALSE)=BTT[[#This Row],[Hauptprozess
(Pflichtauswahl)]],"okay","falscher Subprozess"))</f>
        <v>okay</v>
      </c>
      <c r="AL223" t="str">
        <f>IF(aktives_Teilprojekt="Master","",IF(BTT[[#This Row],[Verantwortliches TP
(automatisch)]]=VLOOKUP(aktives_Teilprojekt,Teilprojekte[[Teilprojekte]:[Kürzel]],2,FALSE),"okay","Hauptprozess anderes TP"))</f>
        <v>okay</v>
      </c>
      <c r="AM2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3" s="10" t="str">
        <f>IFERROR(IF(BTT[[#This Row],[SAP-Modul
(Pflichtauswahl)]]&lt;&gt;VLOOKUP(BTT[[#This Row],[Verwendete Transaktion (Pflichtauswahl)]],Transaktionen[[Transaktionen]:[Modul]],3,FALSE),"Modul anders","okay"),"")</f>
        <v>okay</v>
      </c>
      <c r="AP223" s="10" t="str">
        <f>IFERROR(IF(COUNTIFS(BTT[Verwendete Transaktion (Pflichtauswahl)],BTT[[#This Row],[Verwendete Transaktion (Pflichtauswahl)]],BTT[SAP-Modul
(Pflichtauswahl)],"&lt;&gt;"&amp;BTT[[#This Row],[SAP-Modul
(Pflichtauswahl)]])&gt;0,"Modul anders","okay"),"")</f>
        <v>okay</v>
      </c>
      <c r="AQ223" s="10" t="str">
        <f>IFERROR(IF(COUNTIFS(BTT[Verwendete Transaktion (Pflichtauswahl)],BTT[[#This Row],[Verwendete Transaktion (Pflichtauswahl)]],BTT[Verantwortliches TP
(automatisch)],"&lt;&gt;"&amp;BTT[[#This Row],[Verantwortliches TP
(automatisch)]])&gt;0,"Transaktion mehrfach","okay"),"")</f>
        <v>okay</v>
      </c>
      <c r="AR223" s="10" t="str">
        <f>IFERROR(IF(COUNTIFS(BTT[Verwendete Transaktion (Pflichtauswahl)],BTT[[#This Row],[Verwendete Transaktion (Pflichtauswahl)]],BTT[Verantwortliches TP
(automatisch)],"&lt;&gt;"&amp;VLOOKUP(aktives_Teilprojekt,Teilprojekte[[Teilprojekte]:[Kürzel]],2,FALSE))&gt;0,"Transaktion mehrfach","okay"),"")</f>
        <v>okay</v>
      </c>
      <c r="AS223" s="10" t="s">
        <v>9848</v>
      </c>
      <c r="AT223" s="10"/>
    </row>
    <row r="224" spans="1:46" x14ac:dyDescent="0.25">
      <c r="A224" s="14" t="str">
        <f>IFERROR(IF(BTT[[#This Row],[Lfd Nr. 
(aus konsolidierter Datei)]]&lt;&gt;"",BTT[[#This Row],[Lfd Nr. 
(aus konsolidierter Datei)]],VLOOKUP(aktives_Teilprojekt,Teilprojekte[[Teilprojekte]:[Kürzel]],2,FALSE)&amp;ROW(BTT[[#This Row],[Lfd Nr.
(automatisch)]])-2),"")</f>
        <v>BLQ209</v>
      </c>
      <c r="B224" s="15" t="s">
        <v>674</v>
      </c>
      <c r="C224" s="15"/>
      <c r="D224" t="s">
        <v>9634</v>
      </c>
      <c r="E224" s="10" t="str">
        <f>IFERROR(IF(NOT(BTT[[#This Row],[Manuelle Änderung des Verantwortliches TP
(Auswahl - bei Bedarf)]]=""),BTT[[#This Row],[Manuelle Änderung des Verantwortliches TP
(Auswahl - bei Bedarf)]],VLOOKUP(BTT[[#This Row],[Hauptprozess
(Pflichtauswahl)]],Hauptprozesse[],3,FALSE)),"")</f>
        <v>BLQ</v>
      </c>
      <c r="H224" s="10" t="s">
        <v>6092</v>
      </c>
      <c r="I224" t="s">
        <v>4725</v>
      </c>
      <c r="J224" s="10" t="str">
        <f>IFERROR(VLOOKUP(BTT[[#This Row],[Verwendete Transaktion (Pflichtauswahl)]],Transaktionen[[Transaktionen]:[Langtext]],2,FALSE),"")</f>
        <v>Ändern Kreditor (Zentral)</v>
      </c>
      <c r="O224" t="s">
        <v>6052</v>
      </c>
      <c r="T224" t="s">
        <v>6060</v>
      </c>
      <c r="V224" s="10" t="str">
        <f>IFERROR(VLOOKUP(BTT[[#This Row],[Verwendetes Formular
(Auswahl falls relevant)]],Formulare[[Formularbezeichnung]:[Formularname (technisch)]],2,FALSE),"")</f>
        <v/>
      </c>
      <c r="X224" t="s">
        <v>6052</v>
      </c>
      <c r="Y224" s="4"/>
      <c r="AB224" t="s">
        <v>6051</v>
      </c>
      <c r="AD224" t="s">
        <v>6063</v>
      </c>
      <c r="AE224" t="s">
        <v>1174</v>
      </c>
      <c r="AF224" t="s">
        <v>10156</v>
      </c>
      <c r="AI224" t="s">
        <v>6052</v>
      </c>
      <c r="AK224" s="10" t="str">
        <f>IF(BTT[[#This Row],[Subprozess
(optionale Auswahl)]]="","okay",IF(VLOOKUP(BTT[[#This Row],[Subprozess
(optionale Auswahl)]],BPML[[Subprozess]:[Zugeordneter Hauptprozess]],3,FALSE)=BTT[[#This Row],[Hauptprozess
(Pflichtauswahl)]],"okay","falscher Subprozess"))</f>
        <v>okay</v>
      </c>
      <c r="AL224" t="str">
        <f>IF(aktives_Teilprojekt="Master","",IF(BTT[[#This Row],[Verantwortliches TP
(automatisch)]]=VLOOKUP(aktives_Teilprojekt,Teilprojekte[[Teilprojekte]:[Kürzel]],2,FALSE),"okay","Hauptprozess anderes TP"))</f>
        <v>okay</v>
      </c>
      <c r="AM2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4" s="10" t="str">
        <f>IFERROR(IF(BTT[[#This Row],[SAP-Modul
(Pflichtauswahl)]]&lt;&gt;VLOOKUP(BTT[[#This Row],[Verwendete Transaktion (Pflichtauswahl)]],Transaktionen[[Transaktionen]:[Modul]],3,FALSE),"Modul anders","okay"),"")</f>
        <v>okay</v>
      </c>
      <c r="AP224" s="10" t="str">
        <f>IFERROR(IF(COUNTIFS(BTT[Verwendete Transaktion (Pflichtauswahl)],BTT[[#This Row],[Verwendete Transaktion (Pflichtauswahl)]],BTT[SAP-Modul
(Pflichtauswahl)],"&lt;&gt;"&amp;BTT[[#This Row],[SAP-Modul
(Pflichtauswahl)]])&gt;0,"Modul anders","okay"),"")</f>
        <v>okay</v>
      </c>
      <c r="AQ224" s="10" t="str">
        <f>IFERROR(IF(COUNTIFS(BTT[Verwendete Transaktion (Pflichtauswahl)],BTT[[#This Row],[Verwendete Transaktion (Pflichtauswahl)]],BTT[Verantwortliches TP
(automatisch)],"&lt;&gt;"&amp;BTT[[#This Row],[Verantwortliches TP
(automatisch)]])&gt;0,"Transaktion mehrfach","okay"),"")</f>
        <v>okay</v>
      </c>
      <c r="AR224" s="10" t="str">
        <f>IFERROR(IF(COUNTIFS(BTT[Verwendete Transaktion (Pflichtauswahl)],BTT[[#This Row],[Verwendete Transaktion (Pflichtauswahl)]],BTT[Verantwortliches TP
(automatisch)],"&lt;&gt;"&amp;VLOOKUP(aktives_Teilprojekt,Teilprojekte[[Teilprojekte]:[Kürzel]],2,FALSE))&gt;0,"Transaktion mehrfach","okay"),"")</f>
        <v>okay</v>
      </c>
      <c r="AS224" s="10" t="s">
        <v>9849</v>
      </c>
      <c r="AT224" s="10"/>
    </row>
    <row r="225" spans="1:46" x14ac:dyDescent="0.25">
      <c r="A225" s="14" t="str">
        <f>IFERROR(IF(BTT[[#This Row],[Lfd Nr. 
(aus konsolidierter Datei)]]&lt;&gt;"",BTT[[#This Row],[Lfd Nr. 
(aus konsolidierter Datei)]],VLOOKUP(aktives_Teilprojekt,Teilprojekte[[Teilprojekte]:[Kürzel]],2,FALSE)&amp;ROW(BTT[[#This Row],[Lfd Nr.
(automatisch)]])-2),"")</f>
        <v>BLQ210</v>
      </c>
      <c r="B225" s="15" t="s">
        <v>674</v>
      </c>
      <c r="C225" s="15"/>
      <c r="D225" t="s">
        <v>9634</v>
      </c>
      <c r="E225" s="10" t="str">
        <f>IFERROR(IF(NOT(BTT[[#This Row],[Manuelle Änderung des Verantwortliches TP
(Auswahl - bei Bedarf)]]=""),BTT[[#This Row],[Manuelle Änderung des Verantwortliches TP
(Auswahl - bei Bedarf)]],VLOOKUP(BTT[[#This Row],[Hauptprozess
(Pflichtauswahl)]],Hauptprozesse[],3,FALSE)),"")</f>
        <v>BLQ</v>
      </c>
      <c r="H225" s="10" t="s">
        <v>6092</v>
      </c>
      <c r="I225" t="s">
        <v>4727</v>
      </c>
      <c r="J225" s="10" t="str">
        <f>IFERROR(VLOOKUP(BTT[[#This Row],[Verwendete Transaktion (Pflichtauswahl)]],Transaktionen[[Transaktionen]:[Langtext]],2,FALSE),"")</f>
        <v>Anzeigen Kreditor (Zentral)</v>
      </c>
      <c r="O225" t="s">
        <v>6052</v>
      </c>
      <c r="T225" t="s">
        <v>6060</v>
      </c>
      <c r="V225" s="10" t="str">
        <f>IFERROR(VLOOKUP(BTT[[#This Row],[Verwendetes Formular
(Auswahl falls relevant)]],Formulare[[Formularbezeichnung]:[Formularname (technisch)]],2,FALSE),"")</f>
        <v/>
      </c>
      <c r="X225" t="s">
        <v>6052</v>
      </c>
      <c r="Y225" s="4"/>
      <c r="AB225" t="s">
        <v>6051</v>
      </c>
      <c r="AD225" t="s">
        <v>6063</v>
      </c>
      <c r="AE225" t="s">
        <v>1174</v>
      </c>
      <c r="AF225" t="s">
        <v>10156</v>
      </c>
      <c r="AI225" t="s">
        <v>6052</v>
      </c>
      <c r="AK225" s="10" t="str">
        <f>IF(BTT[[#This Row],[Subprozess
(optionale Auswahl)]]="","okay",IF(VLOOKUP(BTT[[#This Row],[Subprozess
(optionale Auswahl)]],BPML[[Subprozess]:[Zugeordneter Hauptprozess]],3,FALSE)=BTT[[#This Row],[Hauptprozess
(Pflichtauswahl)]],"okay","falscher Subprozess"))</f>
        <v>okay</v>
      </c>
      <c r="AL225" t="str">
        <f>IF(aktives_Teilprojekt="Master","",IF(BTT[[#This Row],[Verantwortliches TP
(automatisch)]]=VLOOKUP(aktives_Teilprojekt,Teilprojekte[[Teilprojekte]:[Kürzel]],2,FALSE),"okay","Hauptprozess anderes TP"))</f>
        <v>okay</v>
      </c>
      <c r="AM2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5" s="10" t="str">
        <f>IFERROR(IF(BTT[[#This Row],[SAP-Modul
(Pflichtauswahl)]]&lt;&gt;VLOOKUP(BTT[[#This Row],[Verwendete Transaktion (Pflichtauswahl)]],Transaktionen[[Transaktionen]:[Modul]],3,FALSE),"Modul anders","okay"),"")</f>
        <v>okay</v>
      </c>
      <c r="AP225" s="10" t="str">
        <f>IFERROR(IF(COUNTIFS(BTT[Verwendete Transaktion (Pflichtauswahl)],BTT[[#This Row],[Verwendete Transaktion (Pflichtauswahl)]],BTT[SAP-Modul
(Pflichtauswahl)],"&lt;&gt;"&amp;BTT[[#This Row],[SAP-Modul
(Pflichtauswahl)]])&gt;0,"Modul anders","okay"),"")</f>
        <v>okay</v>
      </c>
      <c r="AQ225" s="10" t="str">
        <f>IFERROR(IF(COUNTIFS(BTT[Verwendete Transaktion (Pflichtauswahl)],BTT[[#This Row],[Verwendete Transaktion (Pflichtauswahl)]],BTT[Verantwortliches TP
(automatisch)],"&lt;&gt;"&amp;BTT[[#This Row],[Verantwortliches TP
(automatisch)]])&gt;0,"Transaktion mehrfach","okay"),"")</f>
        <v>okay</v>
      </c>
      <c r="AR225" s="10" t="str">
        <f>IFERROR(IF(COUNTIFS(BTT[Verwendete Transaktion (Pflichtauswahl)],BTT[[#This Row],[Verwendete Transaktion (Pflichtauswahl)]],BTT[Verantwortliches TP
(automatisch)],"&lt;&gt;"&amp;VLOOKUP(aktives_Teilprojekt,Teilprojekte[[Teilprojekte]:[Kürzel]],2,FALSE))&gt;0,"Transaktion mehrfach","okay"),"")</f>
        <v>okay</v>
      </c>
      <c r="AS225" s="10" t="s">
        <v>9850</v>
      </c>
      <c r="AT225" s="10"/>
    </row>
    <row r="226" spans="1:46" x14ac:dyDescent="0.25">
      <c r="A226" s="14" t="str">
        <f>IFERROR(IF(BTT[[#This Row],[Lfd Nr. 
(aus konsolidierter Datei)]]&lt;&gt;"",BTT[[#This Row],[Lfd Nr. 
(aus konsolidierter Datei)]],VLOOKUP(aktives_Teilprojekt,Teilprojekte[[Teilprojekte]:[Kürzel]],2,FALSE)&amp;ROW(BTT[[#This Row],[Lfd Nr.
(automatisch)]])-2),"")</f>
        <v>BLQ211</v>
      </c>
      <c r="B226" s="15" t="s">
        <v>674</v>
      </c>
      <c r="C226" s="15"/>
      <c r="D226" t="s">
        <v>9634</v>
      </c>
      <c r="E226" s="10" t="str">
        <f>IFERROR(IF(NOT(BTT[[#This Row],[Manuelle Änderung des Verantwortliches TP
(Auswahl - bei Bedarf)]]=""),BTT[[#This Row],[Manuelle Änderung des Verantwortliches TP
(Auswahl - bei Bedarf)]],VLOOKUP(BTT[[#This Row],[Hauptprozess
(Pflichtauswahl)]],Hauptprozesse[],3,FALSE)),"")</f>
        <v>BLQ</v>
      </c>
      <c r="H226" s="10" t="s">
        <v>6092</v>
      </c>
      <c r="I226" t="s">
        <v>4729</v>
      </c>
      <c r="J226" s="10" t="str">
        <f>IFERROR(VLOOKUP(BTT[[#This Row],[Verwendete Transaktion (Pflichtauswahl)]],Transaktionen[[Transaktionen]:[Langtext]],2,FALSE),"")</f>
        <v>Änderungen Kreditor (Zentral)</v>
      </c>
      <c r="O226" t="s">
        <v>6052</v>
      </c>
      <c r="T226" t="s">
        <v>6060</v>
      </c>
      <c r="V226" s="10" t="str">
        <f>IFERROR(VLOOKUP(BTT[[#This Row],[Verwendetes Formular
(Auswahl falls relevant)]],Formulare[[Formularbezeichnung]:[Formularname (technisch)]],2,FALSE),"")</f>
        <v/>
      </c>
      <c r="X226" t="s">
        <v>6052</v>
      </c>
      <c r="Y226" s="4"/>
      <c r="AB226" t="s">
        <v>6051</v>
      </c>
      <c r="AD226" t="s">
        <v>6063</v>
      </c>
      <c r="AE226" t="s">
        <v>1174</v>
      </c>
      <c r="AF226" t="s">
        <v>10156</v>
      </c>
      <c r="AI226" t="s">
        <v>6052</v>
      </c>
      <c r="AK226" s="10" t="str">
        <f>IF(BTT[[#This Row],[Subprozess
(optionale Auswahl)]]="","okay",IF(VLOOKUP(BTT[[#This Row],[Subprozess
(optionale Auswahl)]],BPML[[Subprozess]:[Zugeordneter Hauptprozess]],3,FALSE)=BTT[[#This Row],[Hauptprozess
(Pflichtauswahl)]],"okay","falscher Subprozess"))</f>
        <v>okay</v>
      </c>
      <c r="AL226" t="str">
        <f>IF(aktives_Teilprojekt="Master","",IF(BTT[[#This Row],[Verantwortliches TP
(automatisch)]]=VLOOKUP(aktives_Teilprojekt,Teilprojekte[[Teilprojekte]:[Kürzel]],2,FALSE),"okay","Hauptprozess anderes TP"))</f>
        <v>okay</v>
      </c>
      <c r="AM2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6" s="10" t="str">
        <f>IFERROR(IF(BTT[[#This Row],[SAP-Modul
(Pflichtauswahl)]]&lt;&gt;VLOOKUP(BTT[[#This Row],[Verwendete Transaktion (Pflichtauswahl)]],Transaktionen[[Transaktionen]:[Modul]],3,FALSE),"Modul anders","okay"),"")</f>
        <v>okay</v>
      </c>
      <c r="AP226" s="10" t="str">
        <f>IFERROR(IF(COUNTIFS(BTT[Verwendete Transaktion (Pflichtauswahl)],BTT[[#This Row],[Verwendete Transaktion (Pflichtauswahl)]],BTT[SAP-Modul
(Pflichtauswahl)],"&lt;&gt;"&amp;BTT[[#This Row],[SAP-Modul
(Pflichtauswahl)]])&gt;0,"Modul anders","okay"),"")</f>
        <v>okay</v>
      </c>
      <c r="AQ226" s="10" t="str">
        <f>IFERROR(IF(COUNTIFS(BTT[Verwendete Transaktion (Pflichtauswahl)],BTT[[#This Row],[Verwendete Transaktion (Pflichtauswahl)]],BTT[Verantwortliches TP
(automatisch)],"&lt;&gt;"&amp;BTT[[#This Row],[Verantwortliches TP
(automatisch)]])&gt;0,"Transaktion mehrfach","okay"),"")</f>
        <v>okay</v>
      </c>
      <c r="AR226" s="10" t="str">
        <f>IFERROR(IF(COUNTIFS(BTT[Verwendete Transaktion (Pflichtauswahl)],BTT[[#This Row],[Verwendete Transaktion (Pflichtauswahl)]],BTT[Verantwortliches TP
(automatisch)],"&lt;&gt;"&amp;VLOOKUP(aktives_Teilprojekt,Teilprojekte[[Teilprojekte]:[Kürzel]],2,FALSE))&gt;0,"Transaktion mehrfach","okay"),"")</f>
        <v>okay</v>
      </c>
      <c r="AS226" s="10" t="s">
        <v>9851</v>
      </c>
      <c r="AT226" s="10"/>
    </row>
    <row r="227" spans="1:46" x14ac:dyDescent="0.25">
      <c r="A227" s="14" t="str">
        <f>IFERROR(IF(BTT[[#This Row],[Lfd Nr. 
(aus konsolidierter Datei)]]&lt;&gt;"",BTT[[#This Row],[Lfd Nr. 
(aus konsolidierter Datei)]],VLOOKUP(aktives_Teilprojekt,Teilprojekte[[Teilprojekte]:[Kürzel]],2,FALSE)&amp;ROW(BTT[[#This Row],[Lfd Nr.
(automatisch)]])-2),"")</f>
        <v>BLQ212</v>
      </c>
      <c r="B227" s="15" t="s">
        <v>674</v>
      </c>
      <c r="C227" s="15"/>
      <c r="D227" t="s">
        <v>9634</v>
      </c>
      <c r="E227" s="10" t="str">
        <f>IFERROR(IF(NOT(BTT[[#This Row],[Manuelle Änderung des Verantwortliches TP
(Auswahl - bei Bedarf)]]=""),BTT[[#This Row],[Manuelle Änderung des Verantwortliches TP
(Auswahl - bei Bedarf)]],VLOOKUP(BTT[[#This Row],[Hauptprozess
(Pflichtauswahl)]],Hauptprozesse[],3,FALSE)),"")</f>
        <v>BLQ</v>
      </c>
      <c r="H227" s="10" t="s">
        <v>6092</v>
      </c>
      <c r="I227" t="s">
        <v>4731</v>
      </c>
      <c r="J227" s="10" t="str">
        <f>IFERROR(VLOOKUP(BTT[[#This Row],[Verwendete Transaktion (Pflichtauswahl)]],Transaktionen[[Transaktionen]:[Langtext]],2,FALSE),"")</f>
        <v>Sperren Kreditor (Zentral)</v>
      </c>
      <c r="O227" t="s">
        <v>6052</v>
      </c>
      <c r="T227" t="s">
        <v>6060</v>
      </c>
      <c r="V227" s="10" t="str">
        <f>IFERROR(VLOOKUP(BTT[[#This Row],[Verwendetes Formular
(Auswahl falls relevant)]],Formulare[[Formularbezeichnung]:[Formularname (technisch)]],2,FALSE),"")</f>
        <v/>
      </c>
      <c r="X227" t="s">
        <v>6052</v>
      </c>
      <c r="Y227" s="4"/>
      <c r="AB227" t="s">
        <v>6051</v>
      </c>
      <c r="AD227" t="s">
        <v>6063</v>
      </c>
      <c r="AE227" t="s">
        <v>1174</v>
      </c>
      <c r="AF227" t="s">
        <v>10156</v>
      </c>
      <c r="AI227" t="s">
        <v>6052</v>
      </c>
      <c r="AK227" s="10" t="str">
        <f>IF(BTT[[#This Row],[Subprozess
(optionale Auswahl)]]="","okay",IF(VLOOKUP(BTT[[#This Row],[Subprozess
(optionale Auswahl)]],BPML[[Subprozess]:[Zugeordneter Hauptprozess]],3,FALSE)=BTT[[#This Row],[Hauptprozess
(Pflichtauswahl)]],"okay","falscher Subprozess"))</f>
        <v>okay</v>
      </c>
      <c r="AL227" t="str">
        <f>IF(aktives_Teilprojekt="Master","",IF(BTT[[#This Row],[Verantwortliches TP
(automatisch)]]=VLOOKUP(aktives_Teilprojekt,Teilprojekte[[Teilprojekte]:[Kürzel]],2,FALSE),"okay","Hauptprozess anderes TP"))</f>
        <v>okay</v>
      </c>
      <c r="AM2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7" s="10" t="str">
        <f>IFERROR(IF(BTT[[#This Row],[SAP-Modul
(Pflichtauswahl)]]&lt;&gt;VLOOKUP(BTT[[#This Row],[Verwendete Transaktion (Pflichtauswahl)]],Transaktionen[[Transaktionen]:[Modul]],3,FALSE),"Modul anders","okay"),"")</f>
        <v>okay</v>
      </c>
      <c r="AP227" s="10" t="str">
        <f>IFERROR(IF(COUNTIFS(BTT[Verwendete Transaktion (Pflichtauswahl)],BTT[[#This Row],[Verwendete Transaktion (Pflichtauswahl)]],BTT[SAP-Modul
(Pflichtauswahl)],"&lt;&gt;"&amp;BTT[[#This Row],[SAP-Modul
(Pflichtauswahl)]])&gt;0,"Modul anders","okay"),"")</f>
        <v>okay</v>
      </c>
      <c r="AQ227" s="10" t="str">
        <f>IFERROR(IF(COUNTIFS(BTT[Verwendete Transaktion (Pflichtauswahl)],BTT[[#This Row],[Verwendete Transaktion (Pflichtauswahl)]],BTT[Verantwortliches TP
(automatisch)],"&lt;&gt;"&amp;BTT[[#This Row],[Verantwortliches TP
(automatisch)]])&gt;0,"Transaktion mehrfach","okay"),"")</f>
        <v>okay</v>
      </c>
      <c r="AR227" s="10" t="str">
        <f>IFERROR(IF(COUNTIFS(BTT[Verwendete Transaktion (Pflichtauswahl)],BTT[[#This Row],[Verwendete Transaktion (Pflichtauswahl)]],BTT[Verantwortliches TP
(automatisch)],"&lt;&gt;"&amp;VLOOKUP(aktives_Teilprojekt,Teilprojekte[[Teilprojekte]:[Kürzel]],2,FALSE))&gt;0,"Transaktion mehrfach","okay"),"")</f>
        <v>okay</v>
      </c>
      <c r="AS227" s="10" t="s">
        <v>9852</v>
      </c>
      <c r="AT227" s="10"/>
    </row>
    <row r="228" spans="1:46" x14ac:dyDescent="0.25">
      <c r="A228" s="14" t="str">
        <f>IFERROR(IF(BTT[[#This Row],[Lfd Nr. 
(aus konsolidierter Datei)]]&lt;&gt;"",BTT[[#This Row],[Lfd Nr. 
(aus konsolidierter Datei)]],VLOOKUP(aktives_Teilprojekt,Teilprojekte[[Teilprojekte]:[Kürzel]],2,FALSE)&amp;ROW(BTT[[#This Row],[Lfd Nr.
(automatisch)]])-2),"")</f>
        <v>BLQ213</v>
      </c>
      <c r="B228" s="15" t="s">
        <v>674</v>
      </c>
      <c r="C228" s="15"/>
      <c r="D228" t="s">
        <v>9634</v>
      </c>
      <c r="E228" s="10" t="str">
        <f>IFERROR(IF(NOT(BTT[[#This Row],[Manuelle Änderung des Verantwortliches TP
(Auswahl - bei Bedarf)]]=""),BTT[[#This Row],[Manuelle Änderung des Verantwortliches TP
(Auswahl - bei Bedarf)]],VLOOKUP(BTT[[#This Row],[Hauptprozess
(Pflichtauswahl)]],Hauptprozesse[],3,FALSE)),"")</f>
        <v>BLQ</v>
      </c>
      <c r="H228" s="10" t="s">
        <v>6092</v>
      </c>
      <c r="I228" t="s">
        <v>4733</v>
      </c>
      <c r="J228" s="10" t="str">
        <f>IFERROR(VLOOKUP(BTT[[#This Row],[Verwendete Transaktion (Pflichtauswahl)]],Transaktionen[[Transaktionen]:[Langtext]],2,FALSE),"")</f>
        <v>Löschvormerkung Kreditor (Zentral)</v>
      </c>
      <c r="O228" t="s">
        <v>6052</v>
      </c>
      <c r="T228" t="s">
        <v>6060</v>
      </c>
      <c r="V228" s="10" t="str">
        <f>IFERROR(VLOOKUP(BTT[[#This Row],[Verwendetes Formular
(Auswahl falls relevant)]],Formulare[[Formularbezeichnung]:[Formularname (technisch)]],2,FALSE),"")</f>
        <v/>
      </c>
      <c r="X228" t="s">
        <v>6052</v>
      </c>
      <c r="Y228" s="4"/>
      <c r="AB228" t="s">
        <v>6051</v>
      </c>
      <c r="AD228" t="s">
        <v>6063</v>
      </c>
      <c r="AE228" t="s">
        <v>1174</v>
      </c>
      <c r="AF228" t="s">
        <v>10156</v>
      </c>
      <c r="AI228" t="s">
        <v>6052</v>
      </c>
      <c r="AK228" s="10" t="str">
        <f>IF(BTT[[#This Row],[Subprozess
(optionale Auswahl)]]="","okay",IF(VLOOKUP(BTT[[#This Row],[Subprozess
(optionale Auswahl)]],BPML[[Subprozess]:[Zugeordneter Hauptprozess]],3,FALSE)=BTT[[#This Row],[Hauptprozess
(Pflichtauswahl)]],"okay","falscher Subprozess"))</f>
        <v>okay</v>
      </c>
      <c r="AL228" t="str">
        <f>IF(aktives_Teilprojekt="Master","",IF(BTT[[#This Row],[Verantwortliches TP
(automatisch)]]=VLOOKUP(aktives_Teilprojekt,Teilprojekte[[Teilprojekte]:[Kürzel]],2,FALSE),"okay","Hauptprozess anderes TP"))</f>
        <v>okay</v>
      </c>
      <c r="AM2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28" s="10" t="str">
        <f>IFERROR(IF(BTT[[#This Row],[SAP-Modul
(Pflichtauswahl)]]&lt;&gt;VLOOKUP(BTT[[#This Row],[Verwendete Transaktion (Pflichtauswahl)]],Transaktionen[[Transaktionen]:[Modul]],3,FALSE),"Modul anders","okay"),"")</f>
        <v>okay</v>
      </c>
      <c r="AP228" s="10" t="str">
        <f>IFERROR(IF(COUNTIFS(BTT[Verwendete Transaktion (Pflichtauswahl)],BTT[[#This Row],[Verwendete Transaktion (Pflichtauswahl)]],BTT[SAP-Modul
(Pflichtauswahl)],"&lt;&gt;"&amp;BTT[[#This Row],[SAP-Modul
(Pflichtauswahl)]])&gt;0,"Modul anders","okay"),"")</f>
        <v>okay</v>
      </c>
      <c r="AQ228" s="10" t="str">
        <f>IFERROR(IF(COUNTIFS(BTT[Verwendete Transaktion (Pflichtauswahl)],BTT[[#This Row],[Verwendete Transaktion (Pflichtauswahl)]],BTT[Verantwortliches TP
(automatisch)],"&lt;&gt;"&amp;BTT[[#This Row],[Verantwortliches TP
(automatisch)]])&gt;0,"Transaktion mehrfach","okay"),"")</f>
        <v>okay</v>
      </c>
      <c r="AR228" s="10" t="str">
        <f>IFERROR(IF(COUNTIFS(BTT[Verwendete Transaktion (Pflichtauswahl)],BTT[[#This Row],[Verwendete Transaktion (Pflichtauswahl)]],BTT[Verantwortliches TP
(automatisch)],"&lt;&gt;"&amp;VLOOKUP(aktives_Teilprojekt,Teilprojekte[[Teilprojekte]:[Kürzel]],2,FALSE))&gt;0,"Transaktion mehrfach","okay"),"")</f>
        <v>okay</v>
      </c>
      <c r="AS228" s="10" t="s">
        <v>9853</v>
      </c>
      <c r="AT228" s="10"/>
    </row>
    <row r="229" spans="1:46" x14ac:dyDescent="0.25">
      <c r="A229" s="14" t="str">
        <f>IFERROR(IF(BTT[[#This Row],[Lfd Nr. 
(aus konsolidierter Datei)]]&lt;&gt;"",BTT[[#This Row],[Lfd Nr. 
(aus konsolidierter Datei)]],VLOOKUP(aktives_Teilprojekt,Teilprojekte[[Teilprojekte]:[Kürzel]],2,FALSE)&amp;ROW(BTT[[#This Row],[Lfd Nr.
(automatisch)]])-2),"")</f>
        <v>BLQ214</v>
      </c>
      <c r="B229" s="15" t="s">
        <v>674</v>
      </c>
      <c r="C229" s="15"/>
      <c r="D229" t="s">
        <v>9634</v>
      </c>
      <c r="E229" s="10" t="str">
        <f>IFERROR(IF(NOT(BTT[[#This Row],[Manuelle Änderung des Verantwortliches TP
(Auswahl - bei Bedarf)]]=""),BTT[[#This Row],[Manuelle Änderung des Verantwortliches TP
(Auswahl - bei Bedarf)]],VLOOKUP(BTT[[#This Row],[Hauptprozess
(Pflichtauswahl)]],Hauptprozesse[],3,FALSE)),"")</f>
        <v>BLQ</v>
      </c>
      <c r="H229" s="10" t="s">
        <v>6092</v>
      </c>
      <c r="I229" t="s">
        <v>4735</v>
      </c>
      <c r="J229" s="10" t="str">
        <f>IFERROR(VLOOKUP(BTT[[#This Row],[Verwendete Transaktion (Pflichtauswahl)]],Transaktionen[[Transaktionen]:[Langtext]],2,FALSE),"")</f>
        <v>Ändern Kontogruppe Kreditor</v>
      </c>
      <c r="O229" t="s">
        <v>6052</v>
      </c>
      <c r="T229" t="s">
        <v>6060</v>
      </c>
      <c r="V229" s="10" t="str">
        <f>IFERROR(VLOOKUP(BTT[[#This Row],[Verwendetes Formular
(Auswahl falls relevant)]],Formulare[[Formularbezeichnung]:[Formularname (technisch)]],2,FALSE),"")</f>
        <v/>
      </c>
      <c r="X229" t="s">
        <v>6052</v>
      </c>
      <c r="Y229" s="4"/>
      <c r="AB229" t="s">
        <v>6051</v>
      </c>
      <c r="AD229" t="s">
        <v>6063</v>
      </c>
      <c r="AE229" t="s">
        <v>1174</v>
      </c>
      <c r="AF229" t="s">
        <v>10156</v>
      </c>
      <c r="AI229" t="s">
        <v>6052</v>
      </c>
      <c r="AJ229" t="s">
        <v>6052</v>
      </c>
      <c r="AK229" s="10" t="str">
        <f>IF(BTT[[#This Row],[Subprozess
(optionale Auswahl)]]="","okay",IF(VLOOKUP(BTT[[#This Row],[Subprozess
(optionale Auswahl)]],BPML[[Subprozess]:[Zugeordneter Hauptprozess]],3,FALSE)=BTT[[#This Row],[Hauptprozess
(Pflichtauswahl)]],"okay","falscher Subprozess"))</f>
        <v>okay</v>
      </c>
      <c r="AL229" t="str">
        <f>IF(aktives_Teilprojekt="Master","",IF(BTT[[#This Row],[Verantwortliches TP
(automatisch)]]=VLOOKUP(aktives_Teilprojekt,Teilprojekte[[Teilprojekte]:[Kürzel]],2,FALSE),"okay","Hauptprozess anderes TP"))</f>
        <v>okay</v>
      </c>
      <c r="AM2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29" s="10" t="str">
        <f>IFERROR(IF(BTT[[#This Row],[SAP-Modul
(Pflichtauswahl)]]&lt;&gt;VLOOKUP(BTT[[#This Row],[Verwendete Transaktion (Pflichtauswahl)]],Transaktionen[[Transaktionen]:[Modul]],3,FALSE),"Modul anders","okay"),"")</f>
        <v>okay</v>
      </c>
      <c r="AP229" s="10" t="str">
        <f>IFERROR(IF(COUNTIFS(BTT[Verwendete Transaktion (Pflichtauswahl)],BTT[[#This Row],[Verwendete Transaktion (Pflichtauswahl)]],BTT[SAP-Modul
(Pflichtauswahl)],"&lt;&gt;"&amp;BTT[[#This Row],[SAP-Modul
(Pflichtauswahl)]])&gt;0,"Modul anders","okay"),"")</f>
        <v>okay</v>
      </c>
      <c r="AQ229" s="10" t="str">
        <f>IFERROR(IF(COUNTIFS(BTT[Verwendete Transaktion (Pflichtauswahl)],BTT[[#This Row],[Verwendete Transaktion (Pflichtauswahl)]],BTT[Verantwortliches TP
(automatisch)],"&lt;&gt;"&amp;BTT[[#This Row],[Verantwortliches TP
(automatisch)]])&gt;0,"Transaktion mehrfach","okay"),"")</f>
        <v>okay</v>
      </c>
      <c r="AR229" s="10" t="str">
        <f>IFERROR(IF(COUNTIFS(BTT[Verwendete Transaktion (Pflichtauswahl)],BTT[[#This Row],[Verwendete Transaktion (Pflichtauswahl)]],BTT[Verantwortliches TP
(automatisch)],"&lt;&gt;"&amp;VLOOKUP(aktives_Teilprojekt,Teilprojekte[[Teilprojekte]:[Kürzel]],2,FALSE))&gt;0,"Transaktion mehrfach","okay"),"")</f>
        <v>okay</v>
      </c>
      <c r="AS229" s="10" t="s">
        <v>9854</v>
      </c>
      <c r="AT229" s="10"/>
    </row>
    <row r="230" spans="1:46" x14ac:dyDescent="0.25">
      <c r="A230" s="14" t="str">
        <f>IFERROR(IF(BTT[[#This Row],[Lfd Nr. 
(aus konsolidierter Datei)]]&lt;&gt;"",BTT[[#This Row],[Lfd Nr. 
(aus konsolidierter Datei)]],VLOOKUP(aktives_Teilprojekt,Teilprojekte[[Teilprojekte]:[Kürzel]],2,FALSE)&amp;ROW(BTT[[#This Row],[Lfd Nr.
(automatisch)]])-2),"")</f>
        <v>BLQ215</v>
      </c>
      <c r="B230" s="15" t="s">
        <v>6124</v>
      </c>
      <c r="C230" s="15"/>
      <c r="D230" t="s">
        <v>9634</v>
      </c>
      <c r="E230" s="10" t="str">
        <f>IFERROR(IF(NOT(BTT[[#This Row],[Manuelle Änderung des Verantwortliches TP
(Auswahl - bei Bedarf)]]=""),BTT[[#This Row],[Manuelle Änderung des Verantwortliches TP
(Auswahl - bei Bedarf)]],VLOOKUP(BTT[[#This Row],[Hauptprozess
(Pflichtauswahl)]],Hauptprozesse[],3,FALSE)),"")</f>
        <v>BLQ</v>
      </c>
      <c r="H230" s="10" t="s">
        <v>6092</v>
      </c>
      <c r="I230" t="s">
        <v>4723</v>
      </c>
      <c r="J230" s="10" t="str">
        <f>IFERROR(VLOOKUP(BTT[[#This Row],[Verwendete Transaktion (Pflichtauswahl)]],Transaktionen[[Transaktionen]:[Langtext]],2,FALSE),"")</f>
        <v>Anlegen Kreditor (Zentral)</v>
      </c>
      <c r="O230" t="s">
        <v>6052</v>
      </c>
      <c r="T230" t="s">
        <v>6060</v>
      </c>
      <c r="V230" s="10" t="str">
        <f>IFERROR(VLOOKUP(BTT[[#This Row],[Verwendetes Formular
(Auswahl falls relevant)]],Formulare[[Formularbezeichnung]:[Formularname (technisch)]],2,FALSE),"")</f>
        <v/>
      </c>
      <c r="X230" t="s">
        <v>6052</v>
      </c>
      <c r="Y230" s="4"/>
      <c r="AB230" t="s">
        <v>6051</v>
      </c>
      <c r="AD230" t="s">
        <v>6063</v>
      </c>
      <c r="AE230" t="s">
        <v>1174</v>
      </c>
      <c r="AF230" t="s">
        <v>10156</v>
      </c>
      <c r="AI230" t="s">
        <v>6052</v>
      </c>
      <c r="AJ230" t="s">
        <v>6052</v>
      </c>
      <c r="AK230" s="10" t="str">
        <f>IF(BTT[[#This Row],[Subprozess
(optionale Auswahl)]]="","okay",IF(VLOOKUP(BTT[[#This Row],[Subprozess
(optionale Auswahl)]],BPML[[Subprozess]:[Zugeordneter Hauptprozess]],3,FALSE)=BTT[[#This Row],[Hauptprozess
(Pflichtauswahl)]],"okay","falscher Subprozess"))</f>
        <v>okay</v>
      </c>
      <c r="AL230" t="str">
        <f>IF(aktives_Teilprojekt="Master","",IF(BTT[[#This Row],[Verantwortliches TP
(automatisch)]]=VLOOKUP(aktives_Teilprojekt,Teilprojekte[[Teilprojekte]:[Kürzel]],2,FALSE),"okay","Hauptprozess anderes TP"))</f>
        <v>okay</v>
      </c>
      <c r="AM2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0" s="10" t="str">
        <f>IFERROR(IF(BTT[[#This Row],[SAP-Modul
(Pflichtauswahl)]]&lt;&gt;VLOOKUP(BTT[[#This Row],[Verwendete Transaktion (Pflichtauswahl)]],Transaktionen[[Transaktionen]:[Modul]],3,FALSE),"Modul anders","okay"),"")</f>
        <v>okay</v>
      </c>
      <c r="AP230" s="10" t="str">
        <f>IFERROR(IF(COUNTIFS(BTT[Verwendete Transaktion (Pflichtauswahl)],BTT[[#This Row],[Verwendete Transaktion (Pflichtauswahl)]],BTT[SAP-Modul
(Pflichtauswahl)],"&lt;&gt;"&amp;BTT[[#This Row],[SAP-Modul
(Pflichtauswahl)]])&gt;0,"Modul anders","okay"),"")</f>
        <v>okay</v>
      </c>
      <c r="AQ230" s="10" t="str">
        <f>IFERROR(IF(COUNTIFS(BTT[Verwendete Transaktion (Pflichtauswahl)],BTT[[#This Row],[Verwendete Transaktion (Pflichtauswahl)]],BTT[Verantwortliches TP
(automatisch)],"&lt;&gt;"&amp;BTT[[#This Row],[Verantwortliches TP
(automatisch)]])&gt;0,"Transaktion mehrfach","okay"),"")</f>
        <v>okay</v>
      </c>
      <c r="AR230" s="10" t="str">
        <f>IFERROR(IF(COUNTIFS(BTT[Verwendete Transaktion (Pflichtauswahl)],BTT[[#This Row],[Verwendete Transaktion (Pflichtauswahl)]],BTT[Verantwortliches TP
(automatisch)],"&lt;&gt;"&amp;VLOOKUP(aktives_Teilprojekt,Teilprojekte[[Teilprojekte]:[Kürzel]],2,FALSE))&gt;0,"Transaktion mehrfach","okay"),"")</f>
        <v>okay</v>
      </c>
      <c r="AS230" s="10" t="s">
        <v>9855</v>
      </c>
      <c r="AT230" s="10"/>
    </row>
    <row r="231" spans="1:46" x14ac:dyDescent="0.25">
      <c r="A231" s="14" t="str">
        <f>IFERROR(IF(BTT[[#This Row],[Lfd Nr. 
(aus konsolidierter Datei)]]&lt;&gt;"",BTT[[#This Row],[Lfd Nr. 
(aus konsolidierter Datei)]],VLOOKUP(aktives_Teilprojekt,Teilprojekte[[Teilprojekte]:[Kürzel]],2,FALSE)&amp;ROW(BTT[[#This Row],[Lfd Nr.
(automatisch)]])-2),"")</f>
        <v>BLQ216</v>
      </c>
      <c r="B231" s="15" t="s">
        <v>6124</v>
      </c>
      <c r="C231" s="15"/>
      <c r="D231" t="s">
        <v>9634</v>
      </c>
      <c r="E231" s="10" t="str">
        <f>IFERROR(IF(NOT(BTT[[#This Row],[Manuelle Änderung des Verantwortliches TP
(Auswahl - bei Bedarf)]]=""),BTT[[#This Row],[Manuelle Änderung des Verantwortliches TP
(Auswahl - bei Bedarf)]],VLOOKUP(BTT[[#This Row],[Hauptprozess
(Pflichtauswahl)]],Hauptprozesse[],3,FALSE)),"")</f>
        <v>BLQ</v>
      </c>
      <c r="H231" s="10" t="s">
        <v>6092</v>
      </c>
      <c r="I231" t="s">
        <v>4725</v>
      </c>
      <c r="J231" s="10" t="str">
        <f>IFERROR(VLOOKUP(BTT[[#This Row],[Verwendete Transaktion (Pflichtauswahl)]],Transaktionen[[Transaktionen]:[Langtext]],2,FALSE),"")</f>
        <v>Ändern Kreditor (Zentral)</v>
      </c>
      <c r="O231" t="s">
        <v>6052</v>
      </c>
      <c r="T231" t="s">
        <v>6060</v>
      </c>
      <c r="V231" s="10" t="str">
        <f>IFERROR(VLOOKUP(BTT[[#This Row],[Verwendetes Formular
(Auswahl falls relevant)]],Formulare[[Formularbezeichnung]:[Formularname (technisch)]],2,FALSE),"")</f>
        <v/>
      </c>
      <c r="X231" t="s">
        <v>6052</v>
      </c>
      <c r="Y231" s="4"/>
      <c r="AB231" t="s">
        <v>6051</v>
      </c>
      <c r="AD231" t="s">
        <v>6063</v>
      </c>
      <c r="AE231" t="s">
        <v>1174</v>
      </c>
      <c r="AF231" t="s">
        <v>10156</v>
      </c>
      <c r="AI231" t="s">
        <v>6052</v>
      </c>
      <c r="AJ231" t="s">
        <v>6052</v>
      </c>
      <c r="AK231" s="10" t="str">
        <f>IF(BTT[[#This Row],[Subprozess
(optionale Auswahl)]]="","okay",IF(VLOOKUP(BTT[[#This Row],[Subprozess
(optionale Auswahl)]],BPML[[Subprozess]:[Zugeordneter Hauptprozess]],3,FALSE)=BTT[[#This Row],[Hauptprozess
(Pflichtauswahl)]],"okay","falscher Subprozess"))</f>
        <v>okay</v>
      </c>
      <c r="AL231" t="str">
        <f>IF(aktives_Teilprojekt="Master","",IF(BTT[[#This Row],[Verantwortliches TP
(automatisch)]]=VLOOKUP(aktives_Teilprojekt,Teilprojekte[[Teilprojekte]:[Kürzel]],2,FALSE),"okay","Hauptprozess anderes TP"))</f>
        <v>okay</v>
      </c>
      <c r="AM2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1" s="10" t="str">
        <f>IFERROR(IF(BTT[[#This Row],[SAP-Modul
(Pflichtauswahl)]]&lt;&gt;VLOOKUP(BTT[[#This Row],[Verwendete Transaktion (Pflichtauswahl)]],Transaktionen[[Transaktionen]:[Modul]],3,FALSE),"Modul anders","okay"),"")</f>
        <v>okay</v>
      </c>
      <c r="AP231" s="10" t="str">
        <f>IFERROR(IF(COUNTIFS(BTT[Verwendete Transaktion (Pflichtauswahl)],BTT[[#This Row],[Verwendete Transaktion (Pflichtauswahl)]],BTT[SAP-Modul
(Pflichtauswahl)],"&lt;&gt;"&amp;BTT[[#This Row],[SAP-Modul
(Pflichtauswahl)]])&gt;0,"Modul anders","okay"),"")</f>
        <v>okay</v>
      </c>
      <c r="AQ231" s="10" t="str">
        <f>IFERROR(IF(COUNTIFS(BTT[Verwendete Transaktion (Pflichtauswahl)],BTT[[#This Row],[Verwendete Transaktion (Pflichtauswahl)]],BTT[Verantwortliches TP
(automatisch)],"&lt;&gt;"&amp;BTT[[#This Row],[Verantwortliches TP
(automatisch)]])&gt;0,"Transaktion mehrfach","okay"),"")</f>
        <v>okay</v>
      </c>
      <c r="AR231" s="10" t="str">
        <f>IFERROR(IF(COUNTIFS(BTT[Verwendete Transaktion (Pflichtauswahl)],BTT[[#This Row],[Verwendete Transaktion (Pflichtauswahl)]],BTT[Verantwortliches TP
(automatisch)],"&lt;&gt;"&amp;VLOOKUP(aktives_Teilprojekt,Teilprojekte[[Teilprojekte]:[Kürzel]],2,FALSE))&gt;0,"Transaktion mehrfach","okay"),"")</f>
        <v>okay</v>
      </c>
      <c r="AS231" s="10" t="s">
        <v>9856</v>
      </c>
      <c r="AT231" s="10"/>
    </row>
    <row r="232" spans="1:46" x14ac:dyDescent="0.25">
      <c r="A232" s="14" t="str">
        <f>IFERROR(IF(BTT[[#This Row],[Lfd Nr. 
(aus konsolidierter Datei)]]&lt;&gt;"",BTT[[#This Row],[Lfd Nr. 
(aus konsolidierter Datei)]],VLOOKUP(aktives_Teilprojekt,Teilprojekte[[Teilprojekte]:[Kürzel]],2,FALSE)&amp;ROW(BTT[[#This Row],[Lfd Nr.
(automatisch)]])-2),"")</f>
        <v>BLQ217</v>
      </c>
      <c r="B232" s="15" t="s">
        <v>6124</v>
      </c>
      <c r="C232" s="15"/>
      <c r="D232" t="s">
        <v>9634</v>
      </c>
      <c r="E232" s="10" t="str">
        <f>IFERROR(IF(NOT(BTT[[#This Row],[Manuelle Änderung des Verantwortliches TP
(Auswahl - bei Bedarf)]]=""),BTT[[#This Row],[Manuelle Änderung des Verantwortliches TP
(Auswahl - bei Bedarf)]],VLOOKUP(BTT[[#This Row],[Hauptprozess
(Pflichtauswahl)]],Hauptprozesse[],3,FALSE)),"")</f>
        <v>BLQ</v>
      </c>
      <c r="H232" s="10" t="s">
        <v>6092</v>
      </c>
      <c r="I232" t="s">
        <v>4727</v>
      </c>
      <c r="J232" s="10" t="str">
        <f>IFERROR(VLOOKUP(BTT[[#This Row],[Verwendete Transaktion (Pflichtauswahl)]],Transaktionen[[Transaktionen]:[Langtext]],2,FALSE),"")</f>
        <v>Anzeigen Kreditor (Zentral)</v>
      </c>
      <c r="O232" t="s">
        <v>6052</v>
      </c>
      <c r="T232" t="s">
        <v>6060</v>
      </c>
      <c r="V232" s="10" t="str">
        <f>IFERROR(VLOOKUP(BTT[[#This Row],[Verwendetes Formular
(Auswahl falls relevant)]],Formulare[[Formularbezeichnung]:[Formularname (technisch)]],2,FALSE),"")</f>
        <v/>
      </c>
      <c r="X232" t="s">
        <v>6052</v>
      </c>
      <c r="Y232" s="4"/>
      <c r="AB232" t="s">
        <v>6051</v>
      </c>
      <c r="AD232" t="s">
        <v>6063</v>
      </c>
      <c r="AE232" t="s">
        <v>1174</v>
      </c>
      <c r="AF232" t="s">
        <v>10156</v>
      </c>
      <c r="AI232" t="s">
        <v>6052</v>
      </c>
      <c r="AJ232" t="s">
        <v>6052</v>
      </c>
      <c r="AK232" s="10" t="str">
        <f>IF(BTT[[#This Row],[Subprozess
(optionale Auswahl)]]="","okay",IF(VLOOKUP(BTT[[#This Row],[Subprozess
(optionale Auswahl)]],BPML[[Subprozess]:[Zugeordneter Hauptprozess]],3,FALSE)=BTT[[#This Row],[Hauptprozess
(Pflichtauswahl)]],"okay","falscher Subprozess"))</f>
        <v>okay</v>
      </c>
      <c r="AL232" t="str">
        <f>IF(aktives_Teilprojekt="Master","",IF(BTT[[#This Row],[Verantwortliches TP
(automatisch)]]=VLOOKUP(aktives_Teilprojekt,Teilprojekte[[Teilprojekte]:[Kürzel]],2,FALSE),"okay","Hauptprozess anderes TP"))</f>
        <v>okay</v>
      </c>
      <c r="AM2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2" s="10" t="str">
        <f>IFERROR(IF(BTT[[#This Row],[SAP-Modul
(Pflichtauswahl)]]&lt;&gt;VLOOKUP(BTT[[#This Row],[Verwendete Transaktion (Pflichtauswahl)]],Transaktionen[[Transaktionen]:[Modul]],3,FALSE),"Modul anders","okay"),"")</f>
        <v>okay</v>
      </c>
      <c r="AP232" s="10" t="str">
        <f>IFERROR(IF(COUNTIFS(BTT[Verwendete Transaktion (Pflichtauswahl)],BTT[[#This Row],[Verwendete Transaktion (Pflichtauswahl)]],BTT[SAP-Modul
(Pflichtauswahl)],"&lt;&gt;"&amp;BTT[[#This Row],[SAP-Modul
(Pflichtauswahl)]])&gt;0,"Modul anders","okay"),"")</f>
        <v>okay</v>
      </c>
      <c r="AQ232" s="10" t="str">
        <f>IFERROR(IF(COUNTIFS(BTT[Verwendete Transaktion (Pflichtauswahl)],BTT[[#This Row],[Verwendete Transaktion (Pflichtauswahl)]],BTT[Verantwortliches TP
(automatisch)],"&lt;&gt;"&amp;BTT[[#This Row],[Verantwortliches TP
(automatisch)]])&gt;0,"Transaktion mehrfach","okay"),"")</f>
        <v>okay</v>
      </c>
      <c r="AR232" s="10" t="str">
        <f>IFERROR(IF(COUNTIFS(BTT[Verwendete Transaktion (Pflichtauswahl)],BTT[[#This Row],[Verwendete Transaktion (Pflichtauswahl)]],BTT[Verantwortliches TP
(automatisch)],"&lt;&gt;"&amp;VLOOKUP(aktives_Teilprojekt,Teilprojekte[[Teilprojekte]:[Kürzel]],2,FALSE))&gt;0,"Transaktion mehrfach","okay"),"")</f>
        <v>okay</v>
      </c>
      <c r="AS232" s="10" t="s">
        <v>9857</v>
      </c>
      <c r="AT232" s="10"/>
    </row>
    <row r="233" spans="1:46" x14ac:dyDescent="0.25">
      <c r="A233" s="14" t="str">
        <f>IFERROR(IF(BTT[[#This Row],[Lfd Nr. 
(aus konsolidierter Datei)]]&lt;&gt;"",BTT[[#This Row],[Lfd Nr. 
(aus konsolidierter Datei)]],VLOOKUP(aktives_Teilprojekt,Teilprojekte[[Teilprojekte]:[Kürzel]],2,FALSE)&amp;ROW(BTT[[#This Row],[Lfd Nr.
(automatisch)]])-2),"")</f>
        <v>BLQ218</v>
      </c>
      <c r="B233" s="15" t="s">
        <v>6124</v>
      </c>
      <c r="C233" s="15"/>
      <c r="D233" t="s">
        <v>9634</v>
      </c>
      <c r="E233" s="10" t="str">
        <f>IFERROR(IF(NOT(BTT[[#This Row],[Manuelle Änderung des Verantwortliches TP
(Auswahl - bei Bedarf)]]=""),BTT[[#This Row],[Manuelle Änderung des Verantwortliches TP
(Auswahl - bei Bedarf)]],VLOOKUP(BTT[[#This Row],[Hauptprozess
(Pflichtauswahl)]],Hauptprozesse[],3,FALSE)),"")</f>
        <v>BLQ</v>
      </c>
      <c r="H233" s="10" t="s">
        <v>6092</v>
      </c>
      <c r="I233" t="s">
        <v>4729</v>
      </c>
      <c r="J233" s="10" t="str">
        <f>IFERROR(VLOOKUP(BTT[[#This Row],[Verwendete Transaktion (Pflichtauswahl)]],Transaktionen[[Transaktionen]:[Langtext]],2,FALSE),"")</f>
        <v>Änderungen Kreditor (Zentral)</v>
      </c>
      <c r="O233" t="s">
        <v>6052</v>
      </c>
      <c r="T233" t="s">
        <v>6060</v>
      </c>
      <c r="V233" s="10" t="str">
        <f>IFERROR(VLOOKUP(BTT[[#This Row],[Verwendetes Formular
(Auswahl falls relevant)]],Formulare[[Formularbezeichnung]:[Formularname (technisch)]],2,FALSE),"")</f>
        <v/>
      </c>
      <c r="X233" t="s">
        <v>6052</v>
      </c>
      <c r="Y233" s="4"/>
      <c r="AB233" t="s">
        <v>6051</v>
      </c>
      <c r="AD233" t="s">
        <v>6063</v>
      </c>
      <c r="AE233" t="s">
        <v>1174</v>
      </c>
      <c r="AF233" t="s">
        <v>10156</v>
      </c>
      <c r="AI233" t="s">
        <v>6052</v>
      </c>
      <c r="AJ233" t="s">
        <v>6052</v>
      </c>
      <c r="AK233" s="10" t="str">
        <f>IF(BTT[[#This Row],[Subprozess
(optionale Auswahl)]]="","okay",IF(VLOOKUP(BTT[[#This Row],[Subprozess
(optionale Auswahl)]],BPML[[Subprozess]:[Zugeordneter Hauptprozess]],3,FALSE)=BTT[[#This Row],[Hauptprozess
(Pflichtauswahl)]],"okay","falscher Subprozess"))</f>
        <v>okay</v>
      </c>
      <c r="AL233" t="str">
        <f>IF(aktives_Teilprojekt="Master","",IF(BTT[[#This Row],[Verantwortliches TP
(automatisch)]]=VLOOKUP(aktives_Teilprojekt,Teilprojekte[[Teilprojekte]:[Kürzel]],2,FALSE),"okay","Hauptprozess anderes TP"))</f>
        <v>okay</v>
      </c>
      <c r="AM2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3" s="10" t="str">
        <f>IFERROR(IF(BTT[[#This Row],[SAP-Modul
(Pflichtauswahl)]]&lt;&gt;VLOOKUP(BTT[[#This Row],[Verwendete Transaktion (Pflichtauswahl)]],Transaktionen[[Transaktionen]:[Modul]],3,FALSE),"Modul anders","okay"),"")</f>
        <v>okay</v>
      </c>
      <c r="AP233" s="10" t="str">
        <f>IFERROR(IF(COUNTIFS(BTT[Verwendete Transaktion (Pflichtauswahl)],BTT[[#This Row],[Verwendete Transaktion (Pflichtauswahl)]],BTT[SAP-Modul
(Pflichtauswahl)],"&lt;&gt;"&amp;BTT[[#This Row],[SAP-Modul
(Pflichtauswahl)]])&gt;0,"Modul anders","okay"),"")</f>
        <v>okay</v>
      </c>
      <c r="AQ233" s="10" t="str">
        <f>IFERROR(IF(COUNTIFS(BTT[Verwendete Transaktion (Pflichtauswahl)],BTT[[#This Row],[Verwendete Transaktion (Pflichtauswahl)]],BTT[Verantwortliches TP
(automatisch)],"&lt;&gt;"&amp;BTT[[#This Row],[Verantwortliches TP
(automatisch)]])&gt;0,"Transaktion mehrfach","okay"),"")</f>
        <v>okay</v>
      </c>
      <c r="AR233" s="10" t="str">
        <f>IFERROR(IF(COUNTIFS(BTT[Verwendete Transaktion (Pflichtauswahl)],BTT[[#This Row],[Verwendete Transaktion (Pflichtauswahl)]],BTT[Verantwortliches TP
(automatisch)],"&lt;&gt;"&amp;VLOOKUP(aktives_Teilprojekt,Teilprojekte[[Teilprojekte]:[Kürzel]],2,FALSE))&gt;0,"Transaktion mehrfach","okay"),"")</f>
        <v>okay</v>
      </c>
      <c r="AS233" s="10" t="s">
        <v>9858</v>
      </c>
      <c r="AT233" s="10"/>
    </row>
    <row r="234" spans="1:46" x14ac:dyDescent="0.25">
      <c r="A234" s="14" t="str">
        <f>IFERROR(IF(BTT[[#This Row],[Lfd Nr. 
(aus konsolidierter Datei)]]&lt;&gt;"",BTT[[#This Row],[Lfd Nr. 
(aus konsolidierter Datei)]],VLOOKUP(aktives_Teilprojekt,Teilprojekte[[Teilprojekte]:[Kürzel]],2,FALSE)&amp;ROW(BTT[[#This Row],[Lfd Nr.
(automatisch)]])-2),"")</f>
        <v>BLQ219</v>
      </c>
      <c r="B234" s="15" t="s">
        <v>6124</v>
      </c>
      <c r="C234" s="15"/>
      <c r="D234" t="s">
        <v>9634</v>
      </c>
      <c r="E234" s="10" t="str">
        <f>IFERROR(IF(NOT(BTT[[#This Row],[Manuelle Änderung des Verantwortliches TP
(Auswahl - bei Bedarf)]]=""),BTT[[#This Row],[Manuelle Änderung des Verantwortliches TP
(Auswahl - bei Bedarf)]],VLOOKUP(BTT[[#This Row],[Hauptprozess
(Pflichtauswahl)]],Hauptprozesse[],3,FALSE)),"")</f>
        <v>BLQ</v>
      </c>
      <c r="H234" s="10" t="s">
        <v>6092</v>
      </c>
      <c r="I234" t="s">
        <v>4731</v>
      </c>
      <c r="J234" s="10" t="str">
        <f>IFERROR(VLOOKUP(BTT[[#This Row],[Verwendete Transaktion (Pflichtauswahl)]],Transaktionen[[Transaktionen]:[Langtext]],2,FALSE),"")</f>
        <v>Sperren Kreditor (Zentral)</v>
      </c>
      <c r="O234" t="s">
        <v>6052</v>
      </c>
      <c r="T234" t="s">
        <v>6060</v>
      </c>
      <c r="V234" s="10" t="str">
        <f>IFERROR(VLOOKUP(BTT[[#This Row],[Verwendetes Formular
(Auswahl falls relevant)]],Formulare[[Formularbezeichnung]:[Formularname (technisch)]],2,FALSE),"")</f>
        <v/>
      </c>
      <c r="X234" t="s">
        <v>6052</v>
      </c>
      <c r="Y234" s="4"/>
      <c r="AB234" t="s">
        <v>6051</v>
      </c>
      <c r="AD234" t="s">
        <v>6063</v>
      </c>
      <c r="AE234" t="s">
        <v>1174</v>
      </c>
      <c r="AF234" t="s">
        <v>10156</v>
      </c>
      <c r="AI234" t="s">
        <v>6052</v>
      </c>
      <c r="AJ234" t="s">
        <v>6052</v>
      </c>
      <c r="AK234" s="10" t="str">
        <f>IF(BTT[[#This Row],[Subprozess
(optionale Auswahl)]]="","okay",IF(VLOOKUP(BTT[[#This Row],[Subprozess
(optionale Auswahl)]],BPML[[Subprozess]:[Zugeordneter Hauptprozess]],3,FALSE)=BTT[[#This Row],[Hauptprozess
(Pflichtauswahl)]],"okay","falscher Subprozess"))</f>
        <v>okay</v>
      </c>
      <c r="AL234" t="str">
        <f>IF(aktives_Teilprojekt="Master","",IF(BTT[[#This Row],[Verantwortliches TP
(automatisch)]]=VLOOKUP(aktives_Teilprojekt,Teilprojekte[[Teilprojekte]:[Kürzel]],2,FALSE),"okay","Hauptprozess anderes TP"))</f>
        <v>okay</v>
      </c>
      <c r="AM2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4" s="10" t="str">
        <f>IFERROR(IF(BTT[[#This Row],[SAP-Modul
(Pflichtauswahl)]]&lt;&gt;VLOOKUP(BTT[[#This Row],[Verwendete Transaktion (Pflichtauswahl)]],Transaktionen[[Transaktionen]:[Modul]],3,FALSE),"Modul anders","okay"),"")</f>
        <v>okay</v>
      </c>
      <c r="AP234" s="10" t="str">
        <f>IFERROR(IF(COUNTIFS(BTT[Verwendete Transaktion (Pflichtauswahl)],BTT[[#This Row],[Verwendete Transaktion (Pflichtauswahl)]],BTT[SAP-Modul
(Pflichtauswahl)],"&lt;&gt;"&amp;BTT[[#This Row],[SAP-Modul
(Pflichtauswahl)]])&gt;0,"Modul anders","okay"),"")</f>
        <v>okay</v>
      </c>
      <c r="AQ234" s="10" t="str">
        <f>IFERROR(IF(COUNTIFS(BTT[Verwendete Transaktion (Pflichtauswahl)],BTT[[#This Row],[Verwendete Transaktion (Pflichtauswahl)]],BTT[Verantwortliches TP
(automatisch)],"&lt;&gt;"&amp;BTT[[#This Row],[Verantwortliches TP
(automatisch)]])&gt;0,"Transaktion mehrfach","okay"),"")</f>
        <v>okay</v>
      </c>
      <c r="AR234" s="10" t="str">
        <f>IFERROR(IF(COUNTIFS(BTT[Verwendete Transaktion (Pflichtauswahl)],BTT[[#This Row],[Verwendete Transaktion (Pflichtauswahl)]],BTT[Verantwortliches TP
(automatisch)],"&lt;&gt;"&amp;VLOOKUP(aktives_Teilprojekt,Teilprojekte[[Teilprojekte]:[Kürzel]],2,FALSE))&gt;0,"Transaktion mehrfach","okay"),"")</f>
        <v>okay</v>
      </c>
      <c r="AS234" s="10" t="s">
        <v>9859</v>
      </c>
      <c r="AT234" s="10"/>
    </row>
    <row r="235" spans="1:46" x14ac:dyDescent="0.25">
      <c r="A235" s="14" t="str">
        <f>IFERROR(IF(BTT[[#This Row],[Lfd Nr. 
(aus konsolidierter Datei)]]&lt;&gt;"",BTT[[#This Row],[Lfd Nr. 
(aus konsolidierter Datei)]],VLOOKUP(aktives_Teilprojekt,Teilprojekte[[Teilprojekte]:[Kürzel]],2,FALSE)&amp;ROW(BTT[[#This Row],[Lfd Nr.
(automatisch)]])-2),"")</f>
        <v>BLQ220</v>
      </c>
      <c r="B235" s="15" t="s">
        <v>6124</v>
      </c>
      <c r="C235" s="15"/>
      <c r="D235" t="s">
        <v>9634</v>
      </c>
      <c r="E235" s="10" t="str">
        <f>IFERROR(IF(NOT(BTT[[#This Row],[Manuelle Änderung des Verantwortliches TP
(Auswahl - bei Bedarf)]]=""),BTT[[#This Row],[Manuelle Änderung des Verantwortliches TP
(Auswahl - bei Bedarf)]],VLOOKUP(BTT[[#This Row],[Hauptprozess
(Pflichtauswahl)]],Hauptprozesse[],3,FALSE)),"")</f>
        <v>BLQ</v>
      </c>
      <c r="H235" s="10" t="s">
        <v>6092</v>
      </c>
      <c r="I235" t="s">
        <v>4733</v>
      </c>
      <c r="J235" s="10" t="str">
        <f>IFERROR(VLOOKUP(BTT[[#This Row],[Verwendete Transaktion (Pflichtauswahl)]],Transaktionen[[Transaktionen]:[Langtext]],2,FALSE),"")</f>
        <v>Löschvormerkung Kreditor (Zentral)</v>
      </c>
      <c r="O235" t="s">
        <v>6052</v>
      </c>
      <c r="T235" t="s">
        <v>6060</v>
      </c>
      <c r="V235" s="10" t="str">
        <f>IFERROR(VLOOKUP(BTT[[#This Row],[Verwendetes Formular
(Auswahl falls relevant)]],Formulare[[Formularbezeichnung]:[Formularname (technisch)]],2,FALSE),"")</f>
        <v/>
      </c>
      <c r="X235" t="s">
        <v>6052</v>
      </c>
      <c r="Y235" s="4"/>
      <c r="AB235" t="s">
        <v>6051</v>
      </c>
      <c r="AD235" t="s">
        <v>6063</v>
      </c>
      <c r="AE235" t="s">
        <v>1174</v>
      </c>
      <c r="AF235" t="s">
        <v>10156</v>
      </c>
      <c r="AI235" t="s">
        <v>6052</v>
      </c>
      <c r="AJ235" t="s">
        <v>6052</v>
      </c>
      <c r="AK235" s="10" t="str">
        <f>IF(BTT[[#This Row],[Subprozess
(optionale Auswahl)]]="","okay",IF(VLOOKUP(BTT[[#This Row],[Subprozess
(optionale Auswahl)]],BPML[[Subprozess]:[Zugeordneter Hauptprozess]],3,FALSE)=BTT[[#This Row],[Hauptprozess
(Pflichtauswahl)]],"okay","falscher Subprozess"))</f>
        <v>okay</v>
      </c>
      <c r="AL235" t="str">
        <f>IF(aktives_Teilprojekt="Master","",IF(BTT[[#This Row],[Verantwortliches TP
(automatisch)]]=VLOOKUP(aktives_Teilprojekt,Teilprojekte[[Teilprojekte]:[Kürzel]],2,FALSE),"okay","Hauptprozess anderes TP"))</f>
        <v>okay</v>
      </c>
      <c r="AM2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5" s="10" t="str">
        <f>IFERROR(IF(BTT[[#This Row],[SAP-Modul
(Pflichtauswahl)]]&lt;&gt;VLOOKUP(BTT[[#This Row],[Verwendete Transaktion (Pflichtauswahl)]],Transaktionen[[Transaktionen]:[Modul]],3,FALSE),"Modul anders","okay"),"")</f>
        <v>okay</v>
      </c>
      <c r="AP235" s="10" t="str">
        <f>IFERROR(IF(COUNTIFS(BTT[Verwendete Transaktion (Pflichtauswahl)],BTT[[#This Row],[Verwendete Transaktion (Pflichtauswahl)]],BTT[SAP-Modul
(Pflichtauswahl)],"&lt;&gt;"&amp;BTT[[#This Row],[SAP-Modul
(Pflichtauswahl)]])&gt;0,"Modul anders","okay"),"")</f>
        <v>okay</v>
      </c>
      <c r="AQ235" s="10" t="str">
        <f>IFERROR(IF(COUNTIFS(BTT[Verwendete Transaktion (Pflichtauswahl)],BTT[[#This Row],[Verwendete Transaktion (Pflichtauswahl)]],BTT[Verantwortliches TP
(automatisch)],"&lt;&gt;"&amp;BTT[[#This Row],[Verantwortliches TP
(automatisch)]])&gt;0,"Transaktion mehrfach","okay"),"")</f>
        <v>okay</v>
      </c>
      <c r="AR235" s="10" t="str">
        <f>IFERROR(IF(COUNTIFS(BTT[Verwendete Transaktion (Pflichtauswahl)],BTT[[#This Row],[Verwendete Transaktion (Pflichtauswahl)]],BTT[Verantwortliches TP
(automatisch)],"&lt;&gt;"&amp;VLOOKUP(aktives_Teilprojekt,Teilprojekte[[Teilprojekte]:[Kürzel]],2,FALSE))&gt;0,"Transaktion mehrfach","okay"),"")</f>
        <v>okay</v>
      </c>
      <c r="AS235" s="10" t="s">
        <v>9860</v>
      </c>
      <c r="AT235" s="10"/>
    </row>
    <row r="236" spans="1:46" x14ac:dyDescent="0.25">
      <c r="A236" s="14" t="str">
        <f>IFERROR(IF(BTT[[#This Row],[Lfd Nr. 
(aus konsolidierter Datei)]]&lt;&gt;"",BTT[[#This Row],[Lfd Nr. 
(aus konsolidierter Datei)]],VLOOKUP(aktives_Teilprojekt,Teilprojekte[[Teilprojekte]:[Kürzel]],2,FALSE)&amp;ROW(BTT[[#This Row],[Lfd Nr.
(automatisch)]])-2),"")</f>
        <v>BLQ221</v>
      </c>
      <c r="B236" s="15" t="s">
        <v>6124</v>
      </c>
      <c r="C236" s="15"/>
      <c r="D236" t="s">
        <v>9634</v>
      </c>
      <c r="E236" s="10" t="str">
        <f>IFERROR(IF(NOT(BTT[[#This Row],[Manuelle Änderung des Verantwortliches TP
(Auswahl - bei Bedarf)]]=""),BTT[[#This Row],[Manuelle Änderung des Verantwortliches TP
(Auswahl - bei Bedarf)]],VLOOKUP(BTT[[#This Row],[Hauptprozess
(Pflichtauswahl)]],Hauptprozesse[],3,FALSE)),"")</f>
        <v>BLQ</v>
      </c>
      <c r="H236" s="10" t="s">
        <v>6092</v>
      </c>
      <c r="I236" t="s">
        <v>4735</v>
      </c>
      <c r="J236" s="10" t="str">
        <f>IFERROR(VLOOKUP(BTT[[#This Row],[Verwendete Transaktion (Pflichtauswahl)]],Transaktionen[[Transaktionen]:[Langtext]],2,FALSE),"")</f>
        <v>Ändern Kontogruppe Kreditor</v>
      </c>
      <c r="O236" t="s">
        <v>6052</v>
      </c>
      <c r="T236" t="s">
        <v>6060</v>
      </c>
      <c r="V236" s="10" t="str">
        <f>IFERROR(VLOOKUP(BTT[[#This Row],[Verwendetes Formular
(Auswahl falls relevant)]],Formulare[[Formularbezeichnung]:[Formularname (technisch)]],2,FALSE),"")</f>
        <v/>
      </c>
      <c r="X236" t="s">
        <v>6052</v>
      </c>
      <c r="Y236" s="4"/>
      <c r="AB236" t="s">
        <v>6051</v>
      </c>
      <c r="AD236" t="s">
        <v>6063</v>
      </c>
      <c r="AE236" t="s">
        <v>1174</v>
      </c>
      <c r="AF236" t="s">
        <v>10156</v>
      </c>
      <c r="AI236" t="s">
        <v>6052</v>
      </c>
      <c r="AJ236" t="s">
        <v>6052</v>
      </c>
      <c r="AK236" s="10" t="str">
        <f>IF(BTT[[#This Row],[Subprozess
(optionale Auswahl)]]="","okay",IF(VLOOKUP(BTT[[#This Row],[Subprozess
(optionale Auswahl)]],BPML[[Subprozess]:[Zugeordneter Hauptprozess]],3,FALSE)=BTT[[#This Row],[Hauptprozess
(Pflichtauswahl)]],"okay","falscher Subprozess"))</f>
        <v>okay</v>
      </c>
      <c r="AL236" t="str">
        <f>IF(aktives_Teilprojekt="Master","",IF(BTT[[#This Row],[Verantwortliches TP
(automatisch)]]=VLOOKUP(aktives_Teilprojekt,Teilprojekte[[Teilprojekte]:[Kürzel]],2,FALSE),"okay","Hauptprozess anderes TP"))</f>
        <v>okay</v>
      </c>
      <c r="AM2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6" s="10" t="str">
        <f>IFERROR(IF(BTT[[#This Row],[SAP-Modul
(Pflichtauswahl)]]&lt;&gt;VLOOKUP(BTT[[#This Row],[Verwendete Transaktion (Pflichtauswahl)]],Transaktionen[[Transaktionen]:[Modul]],3,FALSE),"Modul anders","okay"),"")</f>
        <v>okay</v>
      </c>
      <c r="AP236" s="10" t="str">
        <f>IFERROR(IF(COUNTIFS(BTT[Verwendete Transaktion (Pflichtauswahl)],BTT[[#This Row],[Verwendete Transaktion (Pflichtauswahl)]],BTT[SAP-Modul
(Pflichtauswahl)],"&lt;&gt;"&amp;BTT[[#This Row],[SAP-Modul
(Pflichtauswahl)]])&gt;0,"Modul anders","okay"),"")</f>
        <v>okay</v>
      </c>
      <c r="AQ236" s="10" t="str">
        <f>IFERROR(IF(COUNTIFS(BTT[Verwendete Transaktion (Pflichtauswahl)],BTT[[#This Row],[Verwendete Transaktion (Pflichtauswahl)]],BTT[Verantwortliches TP
(automatisch)],"&lt;&gt;"&amp;BTT[[#This Row],[Verantwortliches TP
(automatisch)]])&gt;0,"Transaktion mehrfach","okay"),"")</f>
        <v>okay</v>
      </c>
      <c r="AR236" s="10" t="str">
        <f>IFERROR(IF(COUNTIFS(BTT[Verwendete Transaktion (Pflichtauswahl)],BTT[[#This Row],[Verwendete Transaktion (Pflichtauswahl)]],BTT[Verantwortliches TP
(automatisch)],"&lt;&gt;"&amp;VLOOKUP(aktives_Teilprojekt,Teilprojekte[[Teilprojekte]:[Kürzel]],2,FALSE))&gt;0,"Transaktion mehrfach","okay"),"")</f>
        <v>okay</v>
      </c>
      <c r="AS236" s="10" t="s">
        <v>9861</v>
      </c>
      <c r="AT236" s="10"/>
    </row>
    <row r="237" spans="1:46" x14ac:dyDescent="0.25">
      <c r="A237" s="14" t="str">
        <f>IFERROR(IF(BTT[[#This Row],[Lfd Nr. 
(aus konsolidierter Datei)]]&lt;&gt;"",BTT[[#This Row],[Lfd Nr. 
(aus konsolidierter Datei)]],VLOOKUP(aktives_Teilprojekt,Teilprojekte[[Teilprojekte]:[Kürzel]],2,FALSE)&amp;ROW(BTT[[#This Row],[Lfd Nr.
(automatisch)]])-2),"")</f>
        <v>BLQ222</v>
      </c>
      <c r="B237" s="15" t="s">
        <v>6125</v>
      </c>
      <c r="C237" s="15"/>
      <c r="D237" t="s">
        <v>9634</v>
      </c>
      <c r="E237" s="10" t="str">
        <f>IFERROR(IF(NOT(BTT[[#This Row],[Manuelle Änderung des Verantwortliches TP
(Auswahl - bei Bedarf)]]=""),BTT[[#This Row],[Manuelle Änderung des Verantwortliches TP
(Auswahl - bei Bedarf)]],VLOOKUP(BTT[[#This Row],[Hauptprozess
(Pflichtauswahl)]],Hauptprozesse[],3,FALSE)),"")</f>
        <v>BLQ</v>
      </c>
      <c r="H237" s="10" t="s">
        <v>6092</v>
      </c>
      <c r="I237" t="s">
        <v>4723</v>
      </c>
      <c r="J237" s="10" t="str">
        <f>IFERROR(VLOOKUP(BTT[[#This Row],[Verwendete Transaktion (Pflichtauswahl)]],Transaktionen[[Transaktionen]:[Langtext]],2,FALSE),"")</f>
        <v>Anlegen Kreditor (Zentral)</v>
      </c>
      <c r="O237" t="s">
        <v>6052</v>
      </c>
      <c r="T237" t="s">
        <v>6060</v>
      </c>
      <c r="V237" s="10" t="str">
        <f>IFERROR(VLOOKUP(BTT[[#This Row],[Verwendetes Formular
(Auswahl falls relevant)]],Formulare[[Formularbezeichnung]:[Formularname (technisch)]],2,FALSE),"")</f>
        <v/>
      </c>
      <c r="X237" t="s">
        <v>6052</v>
      </c>
      <c r="Y237" s="4"/>
      <c r="AB237" t="s">
        <v>6051</v>
      </c>
      <c r="AD237" t="s">
        <v>6063</v>
      </c>
      <c r="AE237" t="s">
        <v>1174</v>
      </c>
      <c r="AF237" t="s">
        <v>10156</v>
      </c>
      <c r="AI237" t="s">
        <v>6052</v>
      </c>
      <c r="AJ237" t="s">
        <v>6052</v>
      </c>
      <c r="AK237" s="10" t="str">
        <f>IF(BTT[[#This Row],[Subprozess
(optionale Auswahl)]]="","okay",IF(VLOOKUP(BTT[[#This Row],[Subprozess
(optionale Auswahl)]],BPML[[Subprozess]:[Zugeordneter Hauptprozess]],3,FALSE)=BTT[[#This Row],[Hauptprozess
(Pflichtauswahl)]],"okay","falscher Subprozess"))</f>
        <v>okay</v>
      </c>
      <c r="AL237" t="str">
        <f>IF(aktives_Teilprojekt="Master","",IF(BTT[[#This Row],[Verantwortliches TP
(automatisch)]]=VLOOKUP(aktives_Teilprojekt,Teilprojekte[[Teilprojekte]:[Kürzel]],2,FALSE),"okay","Hauptprozess anderes TP"))</f>
        <v>okay</v>
      </c>
      <c r="AM2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7" s="10" t="str">
        <f>IFERROR(IF(BTT[[#This Row],[SAP-Modul
(Pflichtauswahl)]]&lt;&gt;VLOOKUP(BTT[[#This Row],[Verwendete Transaktion (Pflichtauswahl)]],Transaktionen[[Transaktionen]:[Modul]],3,FALSE),"Modul anders","okay"),"")</f>
        <v>okay</v>
      </c>
      <c r="AP237" s="10" t="str">
        <f>IFERROR(IF(COUNTIFS(BTT[Verwendete Transaktion (Pflichtauswahl)],BTT[[#This Row],[Verwendete Transaktion (Pflichtauswahl)]],BTT[SAP-Modul
(Pflichtauswahl)],"&lt;&gt;"&amp;BTT[[#This Row],[SAP-Modul
(Pflichtauswahl)]])&gt;0,"Modul anders","okay"),"")</f>
        <v>okay</v>
      </c>
      <c r="AQ237" s="10" t="str">
        <f>IFERROR(IF(COUNTIFS(BTT[Verwendete Transaktion (Pflichtauswahl)],BTT[[#This Row],[Verwendete Transaktion (Pflichtauswahl)]],BTT[Verantwortliches TP
(automatisch)],"&lt;&gt;"&amp;BTT[[#This Row],[Verantwortliches TP
(automatisch)]])&gt;0,"Transaktion mehrfach","okay"),"")</f>
        <v>okay</v>
      </c>
      <c r="AR237" s="10" t="str">
        <f>IFERROR(IF(COUNTIFS(BTT[Verwendete Transaktion (Pflichtauswahl)],BTT[[#This Row],[Verwendete Transaktion (Pflichtauswahl)]],BTT[Verantwortliches TP
(automatisch)],"&lt;&gt;"&amp;VLOOKUP(aktives_Teilprojekt,Teilprojekte[[Teilprojekte]:[Kürzel]],2,FALSE))&gt;0,"Transaktion mehrfach","okay"),"")</f>
        <v>okay</v>
      </c>
      <c r="AS237" s="10" t="s">
        <v>9862</v>
      </c>
      <c r="AT237" s="10"/>
    </row>
    <row r="238" spans="1:46" x14ac:dyDescent="0.25">
      <c r="A238" s="14" t="str">
        <f>IFERROR(IF(BTT[[#This Row],[Lfd Nr. 
(aus konsolidierter Datei)]]&lt;&gt;"",BTT[[#This Row],[Lfd Nr. 
(aus konsolidierter Datei)]],VLOOKUP(aktives_Teilprojekt,Teilprojekte[[Teilprojekte]:[Kürzel]],2,FALSE)&amp;ROW(BTT[[#This Row],[Lfd Nr.
(automatisch)]])-2),"")</f>
        <v>BLQ223</v>
      </c>
      <c r="B238" s="15" t="s">
        <v>6125</v>
      </c>
      <c r="C238" s="15"/>
      <c r="D238" t="s">
        <v>9634</v>
      </c>
      <c r="E238" s="10" t="str">
        <f>IFERROR(IF(NOT(BTT[[#This Row],[Manuelle Änderung des Verantwortliches TP
(Auswahl - bei Bedarf)]]=""),BTT[[#This Row],[Manuelle Änderung des Verantwortliches TP
(Auswahl - bei Bedarf)]],VLOOKUP(BTT[[#This Row],[Hauptprozess
(Pflichtauswahl)]],Hauptprozesse[],3,FALSE)),"")</f>
        <v>BLQ</v>
      </c>
      <c r="H238" s="10" t="s">
        <v>6092</v>
      </c>
      <c r="I238" t="s">
        <v>4725</v>
      </c>
      <c r="J238" s="10" t="str">
        <f>IFERROR(VLOOKUP(BTT[[#This Row],[Verwendete Transaktion (Pflichtauswahl)]],Transaktionen[[Transaktionen]:[Langtext]],2,FALSE),"")</f>
        <v>Ändern Kreditor (Zentral)</v>
      </c>
      <c r="O238" t="s">
        <v>6052</v>
      </c>
      <c r="T238" t="s">
        <v>6060</v>
      </c>
      <c r="V238" s="10" t="str">
        <f>IFERROR(VLOOKUP(BTT[[#This Row],[Verwendetes Formular
(Auswahl falls relevant)]],Formulare[[Formularbezeichnung]:[Formularname (technisch)]],2,FALSE),"")</f>
        <v/>
      </c>
      <c r="X238" t="s">
        <v>6052</v>
      </c>
      <c r="Y238" s="4"/>
      <c r="AB238" t="s">
        <v>6051</v>
      </c>
      <c r="AD238" t="s">
        <v>6063</v>
      </c>
      <c r="AE238" t="s">
        <v>1174</v>
      </c>
      <c r="AF238" t="s">
        <v>10156</v>
      </c>
      <c r="AI238" t="s">
        <v>6052</v>
      </c>
      <c r="AJ238" t="s">
        <v>6052</v>
      </c>
      <c r="AK238" s="10" t="str">
        <f>IF(BTT[[#This Row],[Subprozess
(optionale Auswahl)]]="","okay",IF(VLOOKUP(BTT[[#This Row],[Subprozess
(optionale Auswahl)]],BPML[[Subprozess]:[Zugeordneter Hauptprozess]],3,FALSE)=BTT[[#This Row],[Hauptprozess
(Pflichtauswahl)]],"okay","falscher Subprozess"))</f>
        <v>okay</v>
      </c>
      <c r="AL238" t="str">
        <f>IF(aktives_Teilprojekt="Master","",IF(BTT[[#This Row],[Verantwortliches TP
(automatisch)]]=VLOOKUP(aktives_Teilprojekt,Teilprojekte[[Teilprojekte]:[Kürzel]],2,FALSE),"okay","Hauptprozess anderes TP"))</f>
        <v>okay</v>
      </c>
      <c r="AM2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8" s="10" t="str">
        <f>IFERROR(IF(BTT[[#This Row],[SAP-Modul
(Pflichtauswahl)]]&lt;&gt;VLOOKUP(BTT[[#This Row],[Verwendete Transaktion (Pflichtauswahl)]],Transaktionen[[Transaktionen]:[Modul]],3,FALSE),"Modul anders","okay"),"")</f>
        <v>okay</v>
      </c>
      <c r="AP238" s="10" t="str">
        <f>IFERROR(IF(COUNTIFS(BTT[Verwendete Transaktion (Pflichtauswahl)],BTT[[#This Row],[Verwendete Transaktion (Pflichtauswahl)]],BTT[SAP-Modul
(Pflichtauswahl)],"&lt;&gt;"&amp;BTT[[#This Row],[SAP-Modul
(Pflichtauswahl)]])&gt;0,"Modul anders","okay"),"")</f>
        <v>okay</v>
      </c>
      <c r="AQ238" s="10" t="str">
        <f>IFERROR(IF(COUNTIFS(BTT[Verwendete Transaktion (Pflichtauswahl)],BTT[[#This Row],[Verwendete Transaktion (Pflichtauswahl)]],BTT[Verantwortliches TP
(automatisch)],"&lt;&gt;"&amp;BTT[[#This Row],[Verantwortliches TP
(automatisch)]])&gt;0,"Transaktion mehrfach","okay"),"")</f>
        <v>okay</v>
      </c>
      <c r="AR238" s="10" t="str">
        <f>IFERROR(IF(COUNTIFS(BTT[Verwendete Transaktion (Pflichtauswahl)],BTT[[#This Row],[Verwendete Transaktion (Pflichtauswahl)]],BTT[Verantwortliches TP
(automatisch)],"&lt;&gt;"&amp;VLOOKUP(aktives_Teilprojekt,Teilprojekte[[Teilprojekte]:[Kürzel]],2,FALSE))&gt;0,"Transaktion mehrfach","okay"),"")</f>
        <v>okay</v>
      </c>
      <c r="AS238" s="10" t="s">
        <v>9863</v>
      </c>
      <c r="AT238" s="10"/>
    </row>
    <row r="239" spans="1:46" x14ac:dyDescent="0.25">
      <c r="A239" s="14" t="str">
        <f>IFERROR(IF(BTT[[#This Row],[Lfd Nr. 
(aus konsolidierter Datei)]]&lt;&gt;"",BTT[[#This Row],[Lfd Nr. 
(aus konsolidierter Datei)]],VLOOKUP(aktives_Teilprojekt,Teilprojekte[[Teilprojekte]:[Kürzel]],2,FALSE)&amp;ROW(BTT[[#This Row],[Lfd Nr.
(automatisch)]])-2),"")</f>
        <v>BLQ224</v>
      </c>
      <c r="B239" s="15" t="s">
        <v>6125</v>
      </c>
      <c r="C239" s="15"/>
      <c r="D239" t="s">
        <v>9634</v>
      </c>
      <c r="E239" s="10" t="str">
        <f>IFERROR(IF(NOT(BTT[[#This Row],[Manuelle Änderung des Verantwortliches TP
(Auswahl - bei Bedarf)]]=""),BTT[[#This Row],[Manuelle Änderung des Verantwortliches TP
(Auswahl - bei Bedarf)]],VLOOKUP(BTT[[#This Row],[Hauptprozess
(Pflichtauswahl)]],Hauptprozesse[],3,FALSE)),"")</f>
        <v>BLQ</v>
      </c>
      <c r="H239" s="10" t="s">
        <v>6092</v>
      </c>
      <c r="I239" t="s">
        <v>4727</v>
      </c>
      <c r="J239" s="10" t="str">
        <f>IFERROR(VLOOKUP(BTT[[#This Row],[Verwendete Transaktion (Pflichtauswahl)]],Transaktionen[[Transaktionen]:[Langtext]],2,FALSE),"")</f>
        <v>Anzeigen Kreditor (Zentral)</v>
      </c>
      <c r="O239" t="s">
        <v>6052</v>
      </c>
      <c r="T239" t="s">
        <v>6060</v>
      </c>
      <c r="V239" s="10" t="str">
        <f>IFERROR(VLOOKUP(BTT[[#This Row],[Verwendetes Formular
(Auswahl falls relevant)]],Formulare[[Formularbezeichnung]:[Formularname (technisch)]],2,FALSE),"")</f>
        <v/>
      </c>
      <c r="X239" t="s">
        <v>6052</v>
      </c>
      <c r="Y239" s="4"/>
      <c r="AB239" t="s">
        <v>6051</v>
      </c>
      <c r="AD239" t="s">
        <v>6063</v>
      </c>
      <c r="AE239" t="s">
        <v>1174</v>
      </c>
      <c r="AF239" t="s">
        <v>10156</v>
      </c>
      <c r="AI239" t="s">
        <v>6052</v>
      </c>
      <c r="AJ239" t="s">
        <v>6052</v>
      </c>
      <c r="AK239" s="10" t="str">
        <f>IF(BTT[[#This Row],[Subprozess
(optionale Auswahl)]]="","okay",IF(VLOOKUP(BTT[[#This Row],[Subprozess
(optionale Auswahl)]],BPML[[Subprozess]:[Zugeordneter Hauptprozess]],3,FALSE)=BTT[[#This Row],[Hauptprozess
(Pflichtauswahl)]],"okay","falscher Subprozess"))</f>
        <v>okay</v>
      </c>
      <c r="AL239" t="str">
        <f>IF(aktives_Teilprojekt="Master","",IF(BTT[[#This Row],[Verantwortliches TP
(automatisch)]]=VLOOKUP(aktives_Teilprojekt,Teilprojekte[[Teilprojekte]:[Kürzel]],2,FALSE),"okay","Hauptprozess anderes TP"))</f>
        <v>okay</v>
      </c>
      <c r="AM2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39" s="10" t="str">
        <f>IFERROR(IF(BTT[[#This Row],[SAP-Modul
(Pflichtauswahl)]]&lt;&gt;VLOOKUP(BTT[[#This Row],[Verwendete Transaktion (Pflichtauswahl)]],Transaktionen[[Transaktionen]:[Modul]],3,FALSE),"Modul anders","okay"),"")</f>
        <v>okay</v>
      </c>
      <c r="AP239" s="10" t="str">
        <f>IFERROR(IF(COUNTIFS(BTT[Verwendete Transaktion (Pflichtauswahl)],BTT[[#This Row],[Verwendete Transaktion (Pflichtauswahl)]],BTT[SAP-Modul
(Pflichtauswahl)],"&lt;&gt;"&amp;BTT[[#This Row],[SAP-Modul
(Pflichtauswahl)]])&gt;0,"Modul anders","okay"),"")</f>
        <v>okay</v>
      </c>
      <c r="AQ239" s="10" t="str">
        <f>IFERROR(IF(COUNTIFS(BTT[Verwendete Transaktion (Pflichtauswahl)],BTT[[#This Row],[Verwendete Transaktion (Pflichtauswahl)]],BTT[Verantwortliches TP
(automatisch)],"&lt;&gt;"&amp;BTT[[#This Row],[Verantwortliches TP
(automatisch)]])&gt;0,"Transaktion mehrfach","okay"),"")</f>
        <v>okay</v>
      </c>
      <c r="AR239" s="10" t="str">
        <f>IFERROR(IF(COUNTIFS(BTT[Verwendete Transaktion (Pflichtauswahl)],BTT[[#This Row],[Verwendete Transaktion (Pflichtauswahl)]],BTT[Verantwortliches TP
(automatisch)],"&lt;&gt;"&amp;VLOOKUP(aktives_Teilprojekt,Teilprojekte[[Teilprojekte]:[Kürzel]],2,FALSE))&gt;0,"Transaktion mehrfach","okay"),"")</f>
        <v>okay</v>
      </c>
      <c r="AS239" s="10" t="s">
        <v>9864</v>
      </c>
      <c r="AT239" s="10"/>
    </row>
    <row r="240" spans="1:46" x14ac:dyDescent="0.25">
      <c r="A240" s="14" t="str">
        <f>IFERROR(IF(BTT[[#This Row],[Lfd Nr. 
(aus konsolidierter Datei)]]&lt;&gt;"",BTT[[#This Row],[Lfd Nr. 
(aus konsolidierter Datei)]],VLOOKUP(aktives_Teilprojekt,Teilprojekte[[Teilprojekte]:[Kürzel]],2,FALSE)&amp;ROW(BTT[[#This Row],[Lfd Nr.
(automatisch)]])-2),"")</f>
        <v>BLQ225</v>
      </c>
      <c r="B240" s="15" t="s">
        <v>6125</v>
      </c>
      <c r="C240" s="15"/>
      <c r="D240" t="s">
        <v>9634</v>
      </c>
      <c r="E240" s="10" t="str">
        <f>IFERROR(IF(NOT(BTT[[#This Row],[Manuelle Änderung des Verantwortliches TP
(Auswahl - bei Bedarf)]]=""),BTT[[#This Row],[Manuelle Änderung des Verantwortliches TP
(Auswahl - bei Bedarf)]],VLOOKUP(BTT[[#This Row],[Hauptprozess
(Pflichtauswahl)]],Hauptprozesse[],3,FALSE)),"")</f>
        <v>BLQ</v>
      </c>
      <c r="H240" s="10" t="s">
        <v>6092</v>
      </c>
      <c r="I240" t="s">
        <v>4729</v>
      </c>
      <c r="J240" s="10" t="str">
        <f>IFERROR(VLOOKUP(BTT[[#This Row],[Verwendete Transaktion (Pflichtauswahl)]],Transaktionen[[Transaktionen]:[Langtext]],2,FALSE),"")</f>
        <v>Änderungen Kreditor (Zentral)</v>
      </c>
      <c r="O240" t="s">
        <v>6052</v>
      </c>
      <c r="T240" t="s">
        <v>6060</v>
      </c>
      <c r="V240" s="10" t="str">
        <f>IFERROR(VLOOKUP(BTT[[#This Row],[Verwendetes Formular
(Auswahl falls relevant)]],Formulare[[Formularbezeichnung]:[Formularname (technisch)]],2,FALSE),"")</f>
        <v/>
      </c>
      <c r="X240" t="s">
        <v>6052</v>
      </c>
      <c r="Y240" s="4"/>
      <c r="AB240" t="s">
        <v>6051</v>
      </c>
      <c r="AD240" t="s">
        <v>6063</v>
      </c>
      <c r="AE240" t="s">
        <v>1174</v>
      </c>
      <c r="AF240" t="s">
        <v>10156</v>
      </c>
      <c r="AI240" t="s">
        <v>6052</v>
      </c>
      <c r="AJ240" t="s">
        <v>6052</v>
      </c>
      <c r="AK240" s="10" t="str">
        <f>IF(BTT[[#This Row],[Subprozess
(optionale Auswahl)]]="","okay",IF(VLOOKUP(BTT[[#This Row],[Subprozess
(optionale Auswahl)]],BPML[[Subprozess]:[Zugeordneter Hauptprozess]],3,FALSE)=BTT[[#This Row],[Hauptprozess
(Pflichtauswahl)]],"okay","falscher Subprozess"))</f>
        <v>okay</v>
      </c>
      <c r="AL240" t="str">
        <f>IF(aktives_Teilprojekt="Master","",IF(BTT[[#This Row],[Verantwortliches TP
(automatisch)]]=VLOOKUP(aktives_Teilprojekt,Teilprojekte[[Teilprojekte]:[Kürzel]],2,FALSE),"okay","Hauptprozess anderes TP"))</f>
        <v>okay</v>
      </c>
      <c r="AM2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0" s="10" t="str">
        <f>IFERROR(IF(BTT[[#This Row],[SAP-Modul
(Pflichtauswahl)]]&lt;&gt;VLOOKUP(BTT[[#This Row],[Verwendete Transaktion (Pflichtauswahl)]],Transaktionen[[Transaktionen]:[Modul]],3,FALSE),"Modul anders","okay"),"")</f>
        <v>okay</v>
      </c>
      <c r="AP240" s="10" t="str">
        <f>IFERROR(IF(COUNTIFS(BTT[Verwendete Transaktion (Pflichtauswahl)],BTT[[#This Row],[Verwendete Transaktion (Pflichtauswahl)]],BTT[SAP-Modul
(Pflichtauswahl)],"&lt;&gt;"&amp;BTT[[#This Row],[SAP-Modul
(Pflichtauswahl)]])&gt;0,"Modul anders","okay"),"")</f>
        <v>okay</v>
      </c>
      <c r="AQ240" s="10" t="str">
        <f>IFERROR(IF(COUNTIFS(BTT[Verwendete Transaktion (Pflichtauswahl)],BTT[[#This Row],[Verwendete Transaktion (Pflichtauswahl)]],BTT[Verantwortliches TP
(automatisch)],"&lt;&gt;"&amp;BTT[[#This Row],[Verantwortliches TP
(automatisch)]])&gt;0,"Transaktion mehrfach","okay"),"")</f>
        <v>okay</v>
      </c>
      <c r="AR240" s="10" t="str">
        <f>IFERROR(IF(COUNTIFS(BTT[Verwendete Transaktion (Pflichtauswahl)],BTT[[#This Row],[Verwendete Transaktion (Pflichtauswahl)]],BTT[Verantwortliches TP
(automatisch)],"&lt;&gt;"&amp;VLOOKUP(aktives_Teilprojekt,Teilprojekte[[Teilprojekte]:[Kürzel]],2,FALSE))&gt;0,"Transaktion mehrfach","okay"),"")</f>
        <v>okay</v>
      </c>
      <c r="AS240" s="10" t="s">
        <v>9865</v>
      </c>
      <c r="AT240" s="10"/>
    </row>
    <row r="241" spans="1:46" x14ac:dyDescent="0.25">
      <c r="A241" s="14" t="str">
        <f>IFERROR(IF(BTT[[#This Row],[Lfd Nr. 
(aus konsolidierter Datei)]]&lt;&gt;"",BTT[[#This Row],[Lfd Nr. 
(aus konsolidierter Datei)]],VLOOKUP(aktives_Teilprojekt,Teilprojekte[[Teilprojekte]:[Kürzel]],2,FALSE)&amp;ROW(BTT[[#This Row],[Lfd Nr.
(automatisch)]])-2),"")</f>
        <v>BLQ226</v>
      </c>
      <c r="B241" s="15" t="s">
        <v>6125</v>
      </c>
      <c r="C241" s="15"/>
      <c r="D241" t="s">
        <v>9634</v>
      </c>
      <c r="E241" s="10" t="str">
        <f>IFERROR(IF(NOT(BTT[[#This Row],[Manuelle Änderung des Verantwortliches TP
(Auswahl - bei Bedarf)]]=""),BTT[[#This Row],[Manuelle Änderung des Verantwortliches TP
(Auswahl - bei Bedarf)]],VLOOKUP(BTT[[#This Row],[Hauptprozess
(Pflichtauswahl)]],Hauptprozesse[],3,FALSE)),"")</f>
        <v>BLQ</v>
      </c>
      <c r="H241" s="10" t="s">
        <v>6092</v>
      </c>
      <c r="I241" t="s">
        <v>4731</v>
      </c>
      <c r="J241" s="10" t="str">
        <f>IFERROR(VLOOKUP(BTT[[#This Row],[Verwendete Transaktion (Pflichtauswahl)]],Transaktionen[[Transaktionen]:[Langtext]],2,FALSE),"")</f>
        <v>Sperren Kreditor (Zentral)</v>
      </c>
      <c r="O241" t="s">
        <v>6052</v>
      </c>
      <c r="T241" t="s">
        <v>6060</v>
      </c>
      <c r="V241" s="10" t="str">
        <f>IFERROR(VLOOKUP(BTT[[#This Row],[Verwendetes Formular
(Auswahl falls relevant)]],Formulare[[Formularbezeichnung]:[Formularname (technisch)]],2,FALSE),"")</f>
        <v/>
      </c>
      <c r="X241" t="s">
        <v>6052</v>
      </c>
      <c r="Y241" s="4"/>
      <c r="AB241" t="s">
        <v>6051</v>
      </c>
      <c r="AD241" t="s">
        <v>6063</v>
      </c>
      <c r="AE241" t="s">
        <v>1174</v>
      </c>
      <c r="AF241" t="s">
        <v>10156</v>
      </c>
      <c r="AI241" t="s">
        <v>6052</v>
      </c>
      <c r="AJ241" t="s">
        <v>6052</v>
      </c>
      <c r="AK241" s="10" t="str">
        <f>IF(BTT[[#This Row],[Subprozess
(optionale Auswahl)]]="","okay",IF(VLOOKUP(BTT[[#This Row],[Subprozess
(optionale Auswahl)]],BPML[[Subprozess]:[Zugeordneter Hauptprozess]],3,FALSE)=BTT[[#This Row],[Hauptprozess
(Pflichtauswahl)]],"okay","falscher Subprozess"))</f>
        <v>okay</v>
      </c>
      <c r="AL241" t="str">
        <f>IF(aktives_Teilprojekt="Master","",IF(BTT[[#This Row],[Verantwortliches TP
(automatisch)]]=VLOOKUP(aktives_Teilprojekt,Teilprojekte[[Teilprojekte]:[Kürzel]],2,FALSE),"okay","Hauptprozess anderes TP"))</f>
        <v>okay</v>
      </c>
      <c r="AM2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1" s="10" t="str">
        <f>IFERROR(IF(BTT[[#This Row],[SAP-Modul
(Pflichtauswahl)]]&lt;&gt;VLOOKUP(BTT[[#This Row],[Verwendete Transaktion (Pflichtauswahl)]],Transaktionen[[Transaktionen]:[Modul]],3,FALSE),"Modul anders","okay"),"")</f>
        <v>okay</v>
      </c>
      <c r="AP241" s="10" t="str">
        <f>IFERROR(IF(COUNTIFS(BTT[Verwendete Transaktion (Pflichtauswahl)],BTT[[#This Row],[Verwendete Transaktion (Pflichtauswahl)]],BTT[SAP-Modul
(Pflichtauswahl)],"&lt;&gt;"&amp;BTT[[#This Row],[SAP-Modul
(Pflichtauswahl)]])&gt;0,"Modul anders","okay"),"")</f>
        <v>okay</v>
      </c>
      <c r="AQ241" s="10" t="str">
        <f>IFERROR(IF(COUNTIFS(BTT[Verwendete Transaktion (Pflichtauswahl)],BTT[[#This Row],[Verwendete Transaktion (Pflichtauswahl)]],BTT[Verantwortliches TP
(automatisch)],"&lt;&gt;"&amp;BTT[[#This Row],[Verantwortliches TP
(automatisch)]])&gt;0,"Transaktion mehrfach","okay"),"")</f>
        <v>okay</v>
      </c>
      <c r="AR241" s="10" t="str">
        <f>IFERROR(IF(COUNTIFS(BTT[Verwendete Transaktion (Pflichtauswahl)],BTT[[#This Row],[Verwendete Transaktion (Pflichtauswahl)]],BTT[Verantwortliches TP
(automatisch)],"&lt;&gt;"&amp;VLOOKUP(aktives_Teilprojekt,Teilprojekte[[Teilprojekte]:[Kürzel]],2,FALSE))&gt;0,"Transaktion mehrfach","okay"),"")</f>
        <v>okay</v>
      </c>
      <c r="AS241" s="10" t="s">
        <v>9866</v>
      </c>
      <c r="AT241" s="10"/>
    </row>
    <row r="242" spans="1:46" x14ac:dyDescent="0.25">
      <c r="A242" s="14" t="str">
        <f>IFERROR(IF(BTT[[#This Row],[Lfd Nr. 
(aus konsolidierter Datei)]]&lt;&gt;"",BTT[[#This Row],[Lfd Nr. 
(aus konsolidierter Datei)]],VLOOKUP(aktives_Teilprojekt,Teilprojekte[[Teilprojekte]:[Kürzel]],2,FALSE)&amp;ROW(BTT[[#This Row],[Lfd Nr.
(automatisch)]])-2),"")</f>
        <v>BLQ227</v>
      </c>
      <c r="B242" s="15" t="s">
        <v>6125</v>
      </c>
      <c r="C242" s="15"/>
      <c r="D242" t="s">
        <v>9634</v>
      </c>
      <c r="E242" s="10" t="str">
        <f>IFERROR(IF(NOT(BTT[[#This Row],[Manuelle Änderung des Verantwortliches TP
(Auswahl - bei Bedarf)]]=""),BTT[[#This Row],[Manuelle Änderung des Verantwortliches TP
(Auswahl - bei Bedarf)]],VLOOKUP(BTT[[#This Row],[Hauptprozess
(Pflichtauswahl)]],Hauptprozesse[],3,FALSE)),"")</f>
        <v>BLQ</v>
      </c>
      <c r="H242" s="10" t="s">
        <v>6092</v>
      </c>
      <c r="I242" t="s">
        <v>4733</v>
      </c>
      <c r="J242" s="10" t="str">
        <f>IFERROR(VLOOKUP(BTT[[#This Row],[Verwendete Transaktion (Pflichtauswahl)]],Transaktionen[[Transaktionen]:[Langtext]],2,FALSE),"")</f>
        <v>Löschvormerkung Kreditor (Zentral)</v>
      </c>
      <c r="O242" t="s">
        <v>6052</v>
      </c>
      <c r="T242" t="s">
        <v>6060</v>
      </c>
      <c r="V242" s="10" t="str">
        <f>IFERROR(VLOOKUP(BTT[[#This Row],[Verwendetes Formular
(Auswahl falls relevant)]],Formulare[[Formularbezeichnung]:[Formularname (technisch)]],2,FALSE),"")</f>
        <v/>
      </c>
      <c r="X242" t="s">
        <v>6052</v>
      </c>
      <c r="Y242" s="4"/>
      <c r="AB242" t="s">
        <v>6051</v>
      </c>
      <c r="AD242" t="s">
        <v>6063</v>
      </c>
      <c r="AE242" t="s">
        <v>1174</v>
      </c>
      <c r="AF242" t="s">
        <v>10156</v>
      </c>
      <c r="AI242" t="s">
        <v>6052</v>
      </c>
      <c r="AJ242" t="s">
        <v>6052</v>
      </c>
      <c r="AK242" s="10" t="str">
        <f>IF(BTT[[#This Row],[Subprozess
(optionale Auswahl)]]="","okay",IF(VLOOKUP(BTT[[#This Row],[Subprozess
(optionale Auswahl)]],BPML[[Subprozess]:[Zugeordneter Hauptprozess]],3,FALSE)=BTT[[#This Row],[Hauptprozess
(Pflichtauswahl)]],"okay","falscher Subprozess"))</f>
        <v>okay</v>
      </c>
      <c r="AL242" t="str">
        <f>IF(aktives_Teilprojekt="Master","",IF(BTT[[#This Row],[Verantwortliches TP
(automatisch)]]=VLOOKUP(aktives_Teilprojekt,Teilprojekte[[Teilprojekte]:[Kürzel]],2,FALSE),"okay","Hauptprozess anderes TP"))</f>
        <v>okay</v>
      </c>
      <c r="AM2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2" s="10" t="str">
        <f>IFERROR(IF(BTT[[#This Row],[SAP-Modul
(Pflichtauswahl)]]&lt;&gt;VLOOKUP(BTT[[#This Row],[Verwendete Transaktion (Pflichtauswahl)]],Transaktionen[[Transaktionen]:[Modul]],3,FALSE),"Modul anders","okay"),"")</f>
        <v>okay</v>
      </c>
      <c r="AP242" s="10" t="str">
        <f>IFERROR(IF(COUNTIFS(BTT[Verwendete Transaktion (Pflichtauswahl)],BTT[[#This Row],[Verwendete Transaktion (Pflichtauswahl)]],BTT[SAP-Modul
(Pflichtauswahl)],"&lt;&gt;"&amp;BTT[[#This Row],[SAP-Modul
(Pflichtauswahl)]])&gt;0,"Modul anders","okay"),"")</f>
        <v>okay</v>
      </c>
      <c r="AQ242" s="10" t="str">
        <f>IFERROR(IF(COUNTIFS(BTT[Verwendete Transaktion (Pflichtauswahl)],BTT[[#This Row],[Verwendete Transaktion (Pflichtauswahl)]],BTT[Verantwortliches TP
(automatisch)],"&lt;&gt;"&amp;BTT[[#This Row],[Verantwortliches TP
(automatisch)]])&gt;0,"Transaktion mehrfach","okay"),"")</f>
        <v>okay</v>
      </c>
      <c r="AR242" s="10" t="str">
        <f>IFERROR(IF(COUNTIFS(BTT[Verwendete Transaktion (Pflichtauswahl)],BTT[[#This Row],[Verwendete Transaktion (Pflichtauswahl)]],BTT[Verantwortliches TP
(automatisch)],"&lt;&gt;"&amp;VLOOKUP(aktives_Teilprojekt,Teilprojekte[[Teilprojekte]:[Kürzel]],2,FALSE))&gt;0,"Transaktion mehrfach","okay"),"")</f>
        <v>okay</v>
      </c>
      <c r="AS242" s="10" t="s">
        <v>9867</v>
      </c>
      <c r="AT242" s="10"/>
    </row>
    <row r="243" spans="1:46" x14ac:dyDescent="0.25">
      <c r="A243" s="14" t="str">
        <f>IFERROR(IF(BTT[[#This Row],[Lfd Nr. 
(aus konsolidierter Datei)]]&lt;&gt;"",BTT[[#This Row],[Lfd Nr. 
(aus konsolidierter Datei)]],VLOOKUP(aktives_Teilprojekt,Teilprojekte[[Teilprojekte]:[Kürzel]],2,FALSE)&amp;ROW(BTT[[#This Row],[Lfd Nr.
(automatisch)]])-2),"")</f>
        <v>BLQ228</v>
      </c>
      <c r="B243" s="15" t="s">
        <v>6125</v>
      </c>
      <c r="C243" s="15"/>
      <c r="D243" t="s">
        <v>9634</v>
      </c>
      <c r="E243" s="10" t="str">
        <f>IFERROR(IF(NOT(BTT[[#This Row],[Manuelle Änderung des Verantwortliches TP
(Auswahl - bei Bedarf)]]=""),BTT[[#This Row],[Manuelle Änderung des Verantwortliches TP
(Auswahl - bei Bedarf)]],VLOOKUP(BTT[[#This Row],[Hauptprozess
(Pflichtauswahl)]],Hauptprozesse[],3,FALSE)),"")</f>
        <v>BLQ</v>
      </c>
      <c r="H243" s="10" t="s">
        <v>6092</v>
      </c>
      <c r="I243" t="s">
        <v>4735</v>
      </c>
      <c r="J243" s="10" t="str">
        <f>IFERROR(VLOOKUP(BTT[[#This Row],[Verwendete Transaktion (Pflichtauswahl)]],Transaktionen[[Transaktionen]:[Langtext]],2,FALSE),"")</f>
        <v>Ändern Kontogruppe Kreditor</v>
      </c>
      <c r="O243" t="s">
        <v>6052</v>
      </c>
      <c r="T243" t="s">
        <v>6060</v>
      </c>
      <c r="V243" s="10" t="str">
        <f>IFERROR(VLOOKUP(BTT[[#This Row],[Verwendetes Formular
(Auswahl falls relevant)]],Formulare[[Formularbezeichnung]:[Formularname (technisch)]],2,FALSE),"")</f>
        <v/>
      </c>
      <c r="X243" t="s">
        <v>6052</v>
      </c>
      <c r="Y243" s="4"/>
      <c r="AB243" t="s">
        <v>6051</v>
      </c>
      <c r="AD243" t="s">
        <v>6063</v>
      </c>
      <c r="AE243" t="s">
        <v>1174</v>
      </c>
      <c r="AF243" t="s">
        <v>10156</v>
      </c>
      <c r="AI243" t="s">
        <v>6052</v>
      </c>
      <c r="AJ243" t="s">
        <v>6052</v>
      </c>
      <c r="AK243" s="10" t="str">
        <f>IF(BTT[[#This Row],[Subprozess
(optionale Auswahl)]]="","okay",IF(VLOOKUP(BTT[[#This Row],[Subprozess
(optionale Auswahl)]],BPML[[Subprozess]:[Zugeordneter Hauptprozess]],3,FALSE)=BTT[[#This Row],[Hauptprozess
(Pflichtauswahl)]],"okay","falscher Subprozess"))</f>
        <v>okay</v>
      </c>
      <c r="AL243" t="str">
        <f>IF(aktives_Teilprojekt="Master","",IF(BTT[[#This Row],[Verantwortliches TP
(automatisch)]]=VLOOKUP(aktives_Teilprojekt,Teilprojekte[[Teilprojekte]:[Kürzel]],2,FALSE),"okay","Hauptprozess anderes TP"))</f>
        <v>okay</v>
      </c>
      <c r="AM2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43" s="10" t="str">
        <f>IFERROR(IF(BTT[[#This Row],[SAP-Modul
(Pflichtauswahl)]]&lt;&gt;VLOOKUP(BTT[[#This Row],[Verwendete Transaktion (Pflichtauswahl)]],Transaktionen[[Transaktionen]:[Modul]],3,FALSE),"Modul anders","okay"),"")</f>
        <v>okay</v>
      </c>
      <c r="AP243" s="10" t="str">
        <f>IFERROR(IF(COUNTIFS(BTT[Verwendete Transaktion (Pflichtauswahl)],BTT[[#This Row],[Verwendete Transaktion (Pflichtauswahl)]],BTT[SAP-Modul
(Pflichtauswahl)],"&lt;&gt;"&amp;BTT[[#This Row],[SAP-Modul
(Pflichtauswahl)]])&gt;0,"Modul anders","okay"),"")</f>
        <v>okay</v>
      </c>
      <c r="AQ243" s="10" t="str">
        <f>IFERROR(IF(COUNTIFS(BTT[Verwendete Transaktion (Pflichtauswahl)],BTT[[#This Row],[Verwendete Transaktion (Pflichtauswahl)]],BTT[Verantwortliches TP
(automatisch)],"&lt;&gt;"&amp;BTT[[#This Row],[Verantwortliches TP
(automatisch)]])&gt;0,"Transaktion mehrfach","okay"),"")</f>
        <v>okay</v>
      </c>
      <c r="AR243" s="10" t="str">
        <f>IFERROR(IF(COUNTIFS(BTT[Verwendete Transaktion (Pflichtauswahl)],BTT[[#This Row],[Verwendete Transaktion (Pflichtauswahl)]],BTT[Verantwortliches TP
(automatisch)],"&lt;&gt;"&amp;VLOOKUP(aktives_Teilprojekt,Teilprojekte[[Teilprojekte]:[Kürzel]],2,FALSE))&gt;0,"Transaktion mehrfach","okay"),"")</f>
        <v>okay</v>
      </c>
      <c r="AS243" s="10" t="s">
        <v>9868</v>
      </c>
      <c r="AT243" s="10"/>
    </row>
    <row r="244" spans="1:46" x14ac:dyDescent="0.25">
      <c r="A244" s="14" t="str">
        <f>IFERROR(IF(BTT[[#This Row],[Lfd Nr. 
(aus konsolidierter Datei)]]&lt;&gt;"",BTT[[#This Row],[Lfd Nr. 
(aus konsolidierter Datei)]],VLOOKUP(aktives_Teilprojekt,Teilprojekte[[Teilprojekte]:[Kürzel]],2,FALSE)&amp;ROW(BTT[[#This Row],[Lfd Nr.
(automatisch)]])-2),"")</f>
        <v>BLQ229</v>
      </c>
      <c r="B244" s="15" t="s">
        <v>674</v>
      </c>
      <c r="C244" s="15"/>
      <c r="D244" t="s">
        <v>9634</v>
      </c>
      <c r="E244" s="10" t="str">
        <f>IFERROR(IF(NOT(BTT[[#This Row],[Manuelle Änderung des Verantwortliches TP
(Auswahl - bei Bedarf)]]=""),BTT[[#This Row],[Manuelle Änderung des Verantwortliches TP
(Auswahl - bei Bedarf)]],VLOOKUP(BTT[[#This Row],[Hauptprozess
(Pflichtauswahl)]],Hauptprozesse[],3,FALSE)),"")</f>
        <v>BLQ</v>
      </c>
      <c r="H244" s="10" t="s">
        <v>3</v>
      </c>
      <c r="I244" t="s">
        <v>4942</v>
      </c>
      <c r="J244" s="10" t="str">
        <f>IFERROR(VLOOKUP(BTT[[#This Row],[Verwendete Transaktion (Pflichtauswahl)]],Transaktionen[[Transaktionen]:[Langtext]],2,FALSE),"")</f>
        <v>Ausw. erw. Quellensteuerabwicklung</v>
      </c>
      <c r="O244" t="s">
        <v>6052</v>
      </c>
      <c r="T244" t="s">
        <v>6060</v>
      </c>
      <c r="V244" s="10" t="str">
        <f>IFERROR(VLOOKUP(BTT[[#This Row],[Verwendetes Formular
(Auswahl falls relevant)]],Formulare[[Formularbezeichnung]:[Formularname (technisch)]],2,FALSE),"")</f>
        <v/>
      </c>
      <c r="X244" t="s">
        <v>6052</v>
      </c>
      <c r="Y244" s="4"/>
      <c r="AD244" t="s">
        <v>10203</v>
      </c>
      <c r="AI244" t="s">
        <v>6052</v>
      </c>
      <c r="AJ244" t="s">
        <v>6052</v>
      </c>
      <c r="AK244" s="10" t="str">
        <f>IF(BTT[[#This Row],[Subprozess
(optionale Auswahl)]]="","okay",IF(VLOOKUP(BTT[[#This Row],[Subprozess
(optionale Auswahl)]],BPML[[Subprozess]:[Zugeordneter Hauptprozess]],3,FALSE)=BTT[[#This Row],[Hauptprozess
(Pflichtauswahl)]],"okay","falscher Subprozess"))</f>
        <v>okay</v>
      </c>
      <c r="AL244" t="str">
        <f>IF(aktives_Teilprojekt="Master","",IF(BTT[[#This Row],[Verantwortliches TP
(automatisch)]]=VLOOKUP(aktives_Teilprojekt,Teilprojekte[[Teilprojekte]:[Kürzel]],2,FALSE),"okay","Hauptprozess anderes TP"))</f>
        <v>okay</v>
      </c>
      <c r="AM2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4" s="10" t="str">
        <f>IFERROR(IF(BTT[[#This Row],[SAP-Modul
(Pflichtauswahl)]]&lt;&gt;VLOOKUP(BTT[[#This Row],[Verwendete Transaktion (Pflichtauswahl)]],Transaktionen[[Transaktionen]:[Modul]],3,FALSE),"Modul anders","okay"),"")</f>
        <v>okay</v>
      </c>
      <c r="AP244" s="10" t="str">
        <f>IFERROR(IF(COUNTIFS(BTT[Verwendete Transaktion (Pflichtauswahl)],BTT[[#This Row],[Verwendete Transaktion (Pflichtauswahl)]],BTT[SAP-Modul
(Pflichtauswahl)],"&lt;&gt;"&amp;BTT[[#This Row],[SAP-Modul
(Pflichtauswahl)]])&gt;0,"Modul anders","okay"),"")</f>
        <v>okay</v>
      </c>
      <c r="AQ244" s="10" t="str">
        <f>IFERROR(IF(COUNTIFS(BTT[Verwendete Transaktion (Pflichtauswahl)],BTT[[#This Row],[Verwendete Transaktion (Pflichtauswahl)]],BTT[Verantwortliches TP
(automatisch)],"&lt;&gt;"&amp;BTT[[#This Row],[Verantwortliches TP
(automatisch)]])&gt;0,"Transaktion mehrfach","okay"),"")</f>
        <v>okay</v>
      </c>
      <c r="AR244" s="10" t="str">
        <f>IFERROR(IF(COUNTIFS(BTT[Verwendete Transaktion (Pflichtauswahl)],BTT[[#This Row],[Verwendete Transaktion (Pflichtauswahl)]],BTT[Verantwortliches TP
(automatisch)],"&lt;&gt;"&amp;VLOOKUP(aktives_Teilprojekt,Teilprojekte[[Teilprojekte]:[Kürzel]],2,FALSE))&gt;0,"Transaktion mehrfach","okay"),"")</f>
        <v>okay</v>
      </c>
      <c r="AS244" s="10" t="s">
        <v>9869</v>
      </c>
      <c r="AT244" s="10"/>
    </row>
    <row r="245" spans="1:46" x14ac:dyDescent="0.25">
      <c r="A245" s="14" t="str">
        <f>IFERROR(IF(BTT[[#This Row],[Lfd Nr. 
(aus konsolidierter Datei)]]&lt;&gt;"",BTT[[#This Row],[Lfd Nr. 
(aus konsolidierter Datei)]],VLOOKUP(aktives_Teilprojekt,Teilprojekte[[Teilprojekte]:[Kürzel]],2,FALSE)&amp;ROW(BTT[[#This Row],[Lfd Nr.
(automatisch)]])-2),"")</f>
        <v>BLQ230</v>
      </c>
      <c r="B245" s="15" t="s">
        <v>6124</v>
      </c>
      <c r="C245" s="15"/>
      <c r="D245" t="s">
        <v>9634</v>
      </c>
      <c r="E245" s="10" t="str">
        <f>IFERROR(IF(NOT(BTT[[#This Row],[Manuelle Änderung des Verantwortliches TP
(Auswahl - bei Bedarf)]]=""),BTT[[#This Row],[Manuelle Änderung des Verantwortliches TP
(Auswahl - bei Bedarf)]],VLOOKUP(BTT[[#This Row],[Hauptprozess
(Pflichtauswahl)]],Hauptprozesse[],3,FALSE)),"")</f>
        <v>BLQ</v>
      </c>
      <c r="H245" s="10" t="s">
        <v>3</v>
      </c>
      <c r="I245" t="s">
        <v>4942</v>
      </c>
      <c r="J245" s="10" t="str">
        <f>IFERROR(VLOOKUP(BTT[[#This Row],[Verwendete Transaktion (Pflichtauswahl)]],Transaktionen[[Transaktionen]:[Langtext]],2,FALSE),"")</f>
        <v>Ausw. erw. Quellensteuerabwicklung</v>
      </c>
      <c r="O245" t="s">
        <v>6052</v>
      </c>
      <c r="T245" t="s">
        <v>6060</v>
      </c>
      <c r="V245" s="10" t="str">
        <f>IFERROR(VLOOKUP(BTT[[#This Row],[Verwendetes Formular
(Auswahl falls relevant)]],Formulare[[Formularbezeichnung]:[Formularname (technisch)]],2,FALSE),"")</f>
        <v/>
      </c>
      <c r="X245" t="s">
        <v>6052</v>
      </c>
      <c r="Y245" s="4"/>
      <c r="AI245" t="s">
        <v>6052</v>
      </c>
      <c r="AJ245" t="s">
        <v>6052</v>
      </c>
      <c r="AK245" s="10" t="str">
        <f>IF(BTT[[#This Row],[Subprozess
(optionale Auswahl)]]="","okay",IF(VLOOKUP(BTT[[#This Row],[Subprozess
(optionale Auswahl)]],BPML[[Subprozess]:[Zugeordneter Hauptprozess]],3,FALSE)=BTT[[#This Row],[Hauptprozess
(Pflichtauswahl)]],"okay","falscher Subprozess"))</f>
        <v>okay</v>
      </c>
      <c r="AL245" t="str">
        <f>IF(aktives_Teilprojekt="Master","",IF(BTT[[#This Row],[Verantwortliches TP
(automatisch)]]=VLOOKUP(aktives_Teilprojekt,Teilprojekte[[Teilprojekte]:[Kürzel]],2,FALSE),"okay","Hauptprozess anderes TP"))</f>
        <v>okay</v>
      </c>
      <c r="AM2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5" s="10" t="str">
        <f>IFERROR(IF(BTT[[#This Row],[SAP-Modul
(Pflichtauswahl)]]&lt;&gt;VLOOKUP(BTT[[#This Row],[Verwendete Transaktion (Pflichtauswahl)]],Transaktionen[[Transaktionen]:[Modul]],3,FALSE),"Modul anders","okay"),"")</f>
        <v>okay</v>
      </c>
      <c r="AP245" s="10" t="str">
        <f>IFERROR(IF(COUNTIFS(BTT[Verwendete Transaktion (Pflichtauswahl)],BTT[[#This Row],[Verwendete Transaktion (Pflichtauswahl)]],BTT[SAP-Modul
(Pflichtauswahl)],"&lt;&gt;"&amp;BTT[[#This Row],[SAP-Modul
(Pflichtauswahl)]])&gt;0,"Modul anders","okay"),"")</f>
        <v>okay</v>
      </c>
      <c r="AQ245" s="10" t="str">
        <f>IFERROR(IF(COUNTIFS(BTT[Verwendete Transaktion (Pflichtauswahl)],BTT[[#This Row],[Verwendete Transaktion (Pflichtauswahl)]],BTT[Verantwortliches TP
(automatisch)],"&lt;&gt;"&amp;BTT[[#This Row],[Verantwortliches TP
(automatisch)]])&gt;0,"Transaktion mehrfach","okay"),"")</f>
        <v>okay</v>
      </c>
      <c r="AR245" s="10" t="str">
        <f>IFERROR(IF(COUNTIFS(BTT[Verwendete Transaktion (Pflichtauswahl)],BTT[[#This Row],[Verwendete Transaktion (Pflichtauswahl)]],BTT[Verantwortliches TP
(automatisch)],"&lt;&gt;"&amp;VLOOKUP(aktives_Teilprojekt,Teilprojekte[[Teilprojekte]:[Kürzel]],2,FALSE))&gt;0,"Transaktion mehrfach","okay"),"")</f>
        <v>okay</v>
      </c>
      <c r="AS245" s="10" t="s">
        <v>9870</v>
      </c>
      <c r="AT245" s="10"/>
    </row>
    <row r="246" spans="1:46" x14ac:dyDescent="0.25">
      <c r="A246" s="14" t="str">
        <f>IFERROR(IF(BTT[[#This Row],[Lfd Nr. 
(aus konsolidierter Datei)]]&lt;&gt;"",BTT[[#This Row],[Lfd Nr. 
(aus konsolidierter Datei)]],VLOOKUP(aktives_Teilprojekt,Teilprojekte[[Teilprojekte]:[Kürzel]],2,FALSE)&amp;ROW(BTT[[#This Row],[Lfd Nr.
(automatisch)]])-2),"")</f>
        <v>BLQ231</v>
      </c>
      <c r="B246" s="15" t="s">
        <v>6125</v>
      </c>
      <c r="C246" s="15"/>
      <c r="D246" t="s">
        <v>9634</v>
      </c>
      <c r="E246" s="10" t="str">
        <f>IFERROR(IF(NOT(BTT[[#This Row],[Manuelle Änderung des Verantwortliches TP
(Auswahl - bei Bedarf)]]=""),BTT[[#This Row],[Manuelle Änderung des Verantwortliches TP
(Auswahl - bei Bedarf)]],VLOOKUP(BTT[[#This Row],[Hauptprozess
(Pflichtauswahl)]],Hauptprozesse[],3,FALSE)),"")</f>
        <v>BLQ</v>
      </c>
      <c r="H246" s="10" t="s">
        <v>3</v>
      </c>
      <c r="I246" t="s">
        <v>4942</v>
      </c>
      <c r="J246" s="10" t="str">
        <f>IFERROR(VLOOKUP(BTT[[#This Row],[Verwendete Transaktion (Pflichtauswahl)]],Transaktionen[[Transaktionen]:[Langtext]],2,FALSE),"")</f>
        <v>Ausw. erw. Quellensteuerabwicklung</v>
      </c>
      <c r="O246" t="s">
        <v>6052</v>
      </c>
      <c r="T246" t="s">
        <v>6060</v>
      </c>
      <c r="V246" s="10" t="str">
        <f>IFERROR(VLOOKUP(BTT[[#This Row],[Verwendetes Formular
(Auswahl falls relevant)]],Formulare[[Formularbezeichnung]:[Formularname (technisch)]],2,FALSE),"")</f>
        <v/>
      </c>
      <c r="X246" t="s">
        <v>6052</v>
      </c>
      <c r="Y246" s="4"/>
      <c r="AD246" t="s">
        <v>10203</v>
      </c>
      <c r="AI246" t="s">
        <v>6052</v>
      </c>
      <c r="AJ246" t="s">
        <v>6052</v>
      </c>
      <c r="AK246" s="10" t="str">
        <f>IF(BTT[[#This Row],[Subprozess
(optionale Auswahl)]]="","okay",IF(VLOOKUP(BTT[[#This Row],[Subprozess
(optionale Auswahl)]],BPML[[Subprozess]:[Zugeordneter Hauptprozess]],3,FALSE)=BTT[[#This Row],[Hauptprozess
(Pflichtauswahl)]],"okay","falscher Subprozess"))</f>
        <v>okay</v>
      </c>
      <c r="AL246" t="str">
        <f>IF(aktives_Teilprojekt="Master","",IF(BTT[[#This Row],[Verantwortliches TP
(automatisch)]]=VLOOKUP(aktives_Teilprojekt,Teilprojekte[[Teilprojekte]:[Kürzel]],2,FALSE),"okay","Hauptprozess anderes TP"))</f>
        <v>okay</v>
      </c>
      <c r="AM2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6" s="10" t="str">
        <f>IFERROR(IF(BTT[[#This Row],[SAP-Modul
(Pflichtauswahl)]]&lt;&gt;VLOOKUP(BTT[[#This Row],[Verwendete Transaktion (Pflichtauswahl)]],Transaktionen[[Transaktionen]:[Modul]],3,FALSE),"Modul anders","okay"),"")</f>
        <v>okay</v>
      </c>
      <c r="AP246" s="10" t="str">
        <f>IFERROR(IF(COUNTIFS(BTT[Verwendete Transaktion (Pflichtauswahl)],BTT[[#This Row],[Verwendete Transaktion (Pflichtauswahl)]],BTT[SAP-Modul
(Pflichtauswahl)],"&lt;&gt;"&amp;BTT[[#This Row],[SAP-Modul
(Pflichtauswahl)]])&gt;0,"Modul anders","okay"),"")</f>
        <v>okay</v>
      </c>
      <c r="AQ246" s="10" t="str">
        <f>IFERROR(IF(COUNTIFS(BTT[Verwendete Transaktion (Pflichtauswahl)],BTT[[#This Row],[Verwendete Transaktion (Pflichtauswahl)]],BTT[Verantwortliches TP
(automatisch)],"&lt;&gt;"&amp;BTT[[#This Row],[Verantwortliches TP
(automatisch)]])&gt;0,"Transaktion mehrfach","okay"),"")</f>
        <v>okay</v>
      </c>
      <c r="AR246" s="10" t="str">
        <f>IFERROR(IF(COUNTIFS(BTT[Verwendete Transaktion (Pflichtauswahl)],BTT[[#This Row],[Verwendete Transaktion (Pflichtauswahl)]],BTT[Verantwortliches TP
(automatisch)],"&lt;&gt;"&amp;VLOOKUP(aktives_Teilprojekt,Teilprojekte[[Teilprojekte]:[Kürzel]],2,FALSE))&gt;0,"Transaktion mehrfach","okay"),"")</f>
        <v>okay</v>
      </c>
      <c r="AS246" s="10" t="s">
        <v>9871</v>
      </c>
      <c r="AT246" s="10"/>
    </row>
    <row r="247" spans="1:46" x14ac:dyDescent="0.25">
      <c r="A247" s="14" t="str">
        <f>IFERROR(IF(BTT[[#This Row],[Lfd Nr. 
(aus konsolidierter Datei)]]&lt;&gt;"",BTT[[#This Row],[Lfd Nr. 
(aus konsolidierter Datei)]],VLOOKUP(aktives_Teilprojekt,Teilprojekte[[Teilprojekte]:[Kürzel]],2,FALSE)&amp;ROW(BTT[[#This Row],[Lfd Nr.
(automatisch)]])-2),"")</f>
        <v>BLQ232</v>
      </c>
      <c r="B247" s="15" t="s">
        <v>53</v>
      </c>
      <c r="C247" s="15"/>
      <c r="D247" t="s">
        <v>10177</v>
      </c>
      <c r="E247" s="10" t="str">
        <f>IFERROR(IF(NOT(BTT[[#This Row],[Manuelle Änderung des Verantwortliches TP
(Auswahl - bei Bedarf)]]=""),BTT[[#This Row],[Manuelle Änderung des Verantwortliches TP
(Auswahl - bei Bedarf)]],VLOOKUP(BTT[[#This Row],[Hauptprozess
(Pflichtauswahl)]],Hauptprozesse[],3,FALSE)),"")</f>
        <v>BLQ</v>
      </c>
      <c r="H247" s="10" t="s">
        <v>6038</v>
      </c>
      <c r="I247" t="s">
        <v>5372</v>
      </c>
      <c r="J247" s="10" t="str">
        <f>IFERROR(VLOOKUP(BTT[[#This Row],[Verwendete Transaktion (Pflichtauswahl)]],Transaktionen[[Transaktionen]:[Langtext]],2,FALSE),"")</f>
        <v>Kommissionierliste für Umlagerungsre</v>
      </c>
      <c r="O247" t="s">
        <v>6052</v>
      </c>
      <c r="T247" t="s">
        <v>6060</v>
      </c>
      <c r="V247" s="10" t="str">
        <f>IFERROR(VLOOKUP(BTT[[#This Row],[Verwendetes Formular
(Auswahl falls relevant)]],Formulare[[Formularbezeichnung]:[Formularname (technisch)]],2,FALSE),"")</f>
        <v/>
      </c>
      <c r="X247" t="s">
        <v>6052</v>
      </c>
      <c r="Y247" s="4"/>
      <c r="AD247" t="s">
        <v>10203</v>
      </c>
      <c r="AI247" t="s">
        <v>6052</v>
      </c>
      <c r="AJ247" t="s">
        <v>6052</v>
      </c>
      <c r="AK247" s="10" t="str">
        <f>IF(BTT[[#This Row],[Subprozess
(optionale Auswahl)]]="","okay",IF(VLOOKUP(BTT[[#This Row],[Subprozess
(optionale Auswahl)]],BPML[[Subprozess]:[Zugeordneter Hauptprozess]],3,FALSE)=BTT[[#This Row],[Hauptprozess
(Pflichtauswahl)]],"okay","falscher Subprozess"))</f>
        <v>okay</v>
      </c>
      <c r="AL247" t="str">
        <f>IF(aktives_Teilprojekt="Master","",IF(BTT[[#This Row],[Verantwortliches TP
(automatisch)]]=VLOOKUP(aktives_Teilprojekt,Teilprojekte[[Teilprojekte]:[Kürzel]],2,FALSE),"okay","Hauptprozess anderes TP"))</f>
        <v>okay</v>
      </c>
      <c r="AM2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7" s="10" t="str">
        <f>IFERROR(IF(BTT[[#This Row],[SAP-Modul
(Pflichtauswahl)]]&lt;&gt;VLOOKUP(BTT[[#This Row],[Verwendete Transaktion (Pflichtauswahl)]],Transaktionen[[Transaktionen]:[Modul]],3,FALSE),"Modul anders","okay"),"")</f>
        <v>okay</v>
      </c>
      <c r="AP247" s="10" t="str">
        <f>IFERROR(IF(COUNTIFS(BTT[Verwendete Transaktion (Pflichtauswahl)],BTT[[#This Row],[Verwendete Transaktion (Pflichtauswahl)]],BTT[SAP-Modul
(Pflichtauswahl)],"&lt;&gt;"&amp;BTT[[#This Row],[SAP-Modul
(Pflichtauswahl)]])&gt;0,"Modul anders","okay"),"")</f>
        <v>okay</v>
      </c>
      <c r="AQ247" s="10" t="str">
        <f>IFERROR(IF(COUNTIFS(BTT[Verwendete Transaktion (Pflichtauswahl)],BTT[[#This Row],[Verwendete Transaktion (Pflichtauswahl)]],BTT[Verantwortliches TP
(automatisch)],"&lt;&gt;"&amp;BTT[[#This Row],[Verantwortliches TP
(automatisch)]])&gt;0,"Transaktion mehrfach","okay"),"")</f>
        <v>okay</v>
      </c>
      <c r="AR247" s="10" t="str">
        <f>IFERROR(IF(COUNTIFS(BTT[Verwendete Transaktion (Pflichtauswahl)],BTT[[#This Row],[Verwendete Transaktion (Pflichtauswahl)]],BTT[Verantwortliches TP
(automatisch)],"&lt;&gt;"&amp;VLOOKUP(aktives_Teilprojekt,Teilprojekte[[Teilprojekte]:[Kürzel]],2,FALSE))&gt;0,"Transaktion mehrfach","okay"),"")</f>
        <v>okay</v>
      </c>
      <c r="AS247" s="10" t="s">
        <v>9872</v>
      </c>
      <c r="AT247" s="10"/>
    </row>
    <row r="248" spans="1:46" x14ac:dyDescent="0.25">
      <c r="A248" s="14" t="str">
        <f>IFERROR(IF(BTT[[#This Row],[Lfd Nr. 
(aus konsolidierter Datei)]]&lt;&gt;"",BTT[[#This Row],[Lfd Nr. 
(aus konsolidierter Datei)]],VLOOKUP(aktives_Teilprojekt,Teilprojekte[[Teilprojekte]:[Kürzel]],2,FALSE)&amp;ROW(BTT[[#This Row],[Lfd Nr.
(automatisch)]])-2),"")</f>
        <v>BLQ233</v>
      </c>
      <c r="B248" s="15" t="s">
        <v>53</v>
      </c>
      <c r="C248" s="15"/>
      <c r="D248" t="s">
        <v>10177</v>
      </c>
      <c r="E248" s="10" t="str">
        <f>IFERROR(IF(NOT(BTT[[#This Row],[Manuelle Änderung des Verantwortliches TP
(Auswahl - bei Bedarf)]]=""),BTT[[#This Row],[Manuelle Änderung des Verantwortliches TP
(Auswahl - bei Bedarf)]],VLOOKUP(BTT[[#This Row],[Hauptprozess
(Pflichtauswahl)]],Hauptprozesse[],3,FALSE)),"")</f>
        <v>BLQ</v>
      </c>
      <c r="H248" s="10" t="s">
        <v>6038</v>
      </c>
      <c r="I248" t="s">
        <v>5374</v>
      </c>
      <c r="J248" s="10" t="str">
        <f>IFERROR(VLOOKUP(BTT[[#This Row],[Verwendete Transaktion (Pflichtauswahl)]],Transaktionen[[Transaktionen]:[Langtext]],2,FALSE),"")</f>
        <v>Kommissionierliste für Bereitstellun</v>
      </c>
      <c r="O248" t="s">
        <v>6052</v>
      </c>
      <c r="T248" t="s">
        <v>6060</v>
      </c>
      <c r="V248" s="10" t="str">
        <f>IFERROR(VLOOKUP(BTT[[#This Row],[Verwendetes Formular
(Auswahl falls relevant)]],Formulare[[Formularbezeichnung]:[Formularname (technisch)]],2,FALSE),"")</f>
        <v/>
      </c>
      <c r="X248" t="s">
        <v>6052</v>
      </c>
      <c r="Y248" s="4"/>
      <c r="AD248" t="s">
        <v>10203</v>
      </c>
      <c r="AI248" t="s">
        <v>6052</v>
      </c>
      <c r="AJ248" t="s">
        <v>6052</v>
      </c>
      <c r="AK248" s="10" t="str">
        <f>IF(BTT[[#This Row],[Subprozess
(optionale Auswahl)]]="","okay",IF(VLOOKUP(BTT[[#This Row],[Subprozess
(optionale Auswahl)]],BPML[[Subprozess]:[Zugeordneter Hauptprozess]],3,FALSE)=BTT[[#This Row],[Hauptprozess
(Pflichtauswahl)]],"okay","falscher Subprozess"))</f>
        <v>okay</v>
      </c>
      <c r="AL248" t="str">
        <f>IF(aktives_Teilprojekt="Master","",IF(BTT[[#This Row],[Verantwortliches TP
(automatisch)]]=VLOOKUP(aktives_Teilprojekt,Teilprojekte[[Teilprojekte]:[Kürzel]],2,FALSE),"okay","Hauptprozess anderes TP"))</f>
        <v>okay</v>
      </c>
      <c r="AM2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8" s="10" t="str">
        <f>IFERROR(IF(BTT[[#This Row],[SAP-Modul
(Pflichtauswahl)]]&lt;&gt;VLOOKUP(BTT[[#This Row],[Verwendete Transaktion (Pflichtauswahl)]],Transaktionen[[Transaktionen]:[Modul]],3,FALSE),"Modul anders","okay"),"")</f>
        <v>okay</v>
      </c>
      <c r="AP248" s="10" t="str">
        <f>IFERROR(IF(COUNTIFS(BTT[Verwendete Transaktion (Pflichtauswahl)],BTT[[#This Row],[Verwendete Transaktion (Pflichtauswahl)]],BTT[SAP-Modul
(Pflichtauswahl)],"&lt;&gt;"&amp;BTT[[#This Row],[SAP-Modul
(Pflichtauswahl)]])&gt;0,"Modul anders","okay"),"")</f>
        <v>okay</v>
      </c>
      <c r="AQ248" s="10" t="str">
        <f>IFERROR(IF(COUNTIFS(BTT[Verwendete Transaktion (Pflichtauswahl)],BTT[[#This Row],[Verwendete Transaktion (Pflichtauswahl)]],BTT[Verantwortliches TP
(automatisch)],"&lt;&gt;"&amp;BTT[[#This Row],[Verantwortliches TP
(automatisch)]])&gt;0,"Transaktion mehrfach","okay"),"")</f>
        <v>okay</v>
      </c>
      <c r="AR248" s="10" t="str">
        <f>IFERROR(IF(COUNTIFS(BTT[Verwendete Transaktion (Pflichtauswahl)],BTT[[#This Row],[Verwendete Transaktion (Pflichtauswahl)]],BTT[Verantwortliches TP
(automatisch)],"&lt;&gt;"&amp;VLOOKUP(aktives_Teilprojekt,Teilprojekte[[Teilprojekte]:[Kürzel]],2,FALSE))&gt;0,"Transaktion mehrfach","okay"),"")</f>
        <v>okay</v>
      </c>
      <c r="AS248" s="10" t="s">
        <v>9873</v>
      </c>
      <c r="AT248" s="10"/>
    </row>
    <row r="249" spans="1:46" x14ac:dyDescent="0.25">
      <c r="A249" s="14" t="str">
        <f>IFERROR(IF(BTT[[#This Row],[Lfd Nr. 
(aus konsolidierter Datei)]]&lt;&gt;"",BTT[[#This Row],[Lfd Nr. 
(aus konsolidierter Datei)]],VLOOKUP(aktives_Teilprojekt,Teilprojekte[[Teilprojekte]:[Kürzel]],2,FALSE)&amp;ROW(BTT[[#This Row],[Lfd Nr.
(automatisch)]])-2),"")</f>
        <v>BLQ234</v>
      </c>
      <c r="B249" s="15" t="s">
        <v>53</v>
      </c>
      <c r="C249" s="15"/>
      <c r="D249" t="s">
        <v>10177</v>
      </c>
      <c r="E249" s="10" t="str">
        <f>IFERROR(IF(NOT(BTT[[#This Row],[Manuelle Änderung des Verantwortliches TP
(Auswahl - bei Bedarf)]]=""),BTT[[#This Row],[Manuelle Änderung des Verantwortliches TP
(Auswahl - bei Bedarf)]],VLOOKUP(BTT[[#This Row],[Hauptprozess
(Pflichtauswahl)]],Hauptprozesse[],3,FALSE)),"")</f>
        <v>BLQ</v>
      </c>
      <c r="H249" s="10" t="s">
        <v>6038</v>
      </c>
      <c r="I249" t="s">
        <v>5376</v>
      </c>
      <c r="J249" s="10" t="str">
        <f>IFERROR(VLOOKUP(BTT[[#This Row],[Verwendete Transaktion (Pflichtauswahl)]],Transaktionen[[Transaktionen]:[Langtext]],2,FALSE),"")</f>
        <v>Kommiliste für Inst.u. HA.</v>
      </c>
      <c r="O249" t="s">
        <v>6052</v>
      </c>
      <c r="T249" t="s">
        <v>6060</v>
      </c>
      <c r="V249" s="10" t="str">
        <f>IFERROR(VLOOKUP(BTT[[#This Row],[Verwendetes Formular
(Auswahl falls relevant)]],Formulare[[Formularbezeichnung]:[Formularname (technisch)]],2,FALSE),"")</f>
        <v/>
      </c>
      <c r="X249" t="s">
        <v>6052</v>
      </c>
      <c r="Y249" s="4"/>
      <c r="AD249" t="s">
        <v>10203</v>
      </c>
      <c r="AI249" t="s">
        <v>6052</v>
      </c>
      <c r="AJ249" t="s">
        <v>6052</v>
      </c>
      <c r="AK249" s="10" t="str">
        <f>IF(BTT[[#This Row],[Subprozess
(optionale Auswahl)]]="","okay",IF(VLOOKUP(BTT[[#This Row],[Subprozess
(optionale Auswahl)]],BPML[[Subprozess]:[Zugeordneter Hauptprozess]],3,FALSE)=BTT[[#This Row],[Hauptprozess
(Pflichtauswahl)]],"okay","falscher Subprozess"))</f>
        <v>okay</v>
      </c>
      <c r="AL249" t="str">
        <f>IF(aktives_Teilprojekt="Master","",IF(BTT[[#This Row],[Verantwortliches TP
(automatisch)]]=VLOOKUP(aktives_Teilprojekt,Teilprojekte[[Teilprojekte]:[Kürzel]],2,FALSE),"okay","Hauptprozess anderes TP"))</f>
        <v>okay</v>
      </c>
      <c r="AM2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49" s="10" t="str">
        <f>IFERROR(IF(BTT[[#This Row],[SAP-Modul
(Pflichtauswahl)]]&lt;&gt;VLOOKUP(BTT[[#This Row],[Verwendete Transaktion (Pflichtauswahl)]],Transaktionen[[Transaktionen]:[Modul]],3,FALSE),"Modul anders","okay"),"")</f>
        <v>okay</v>
      </c>
      <c r="AP249" s="10" t="str">
        <f>IFERROR(IF(COUNTIFS(BTT[Verwendete Transaktion (Pflichtauswahl)],BTT[[#This Row],[Verwendete Transaktion (Pflichtauswahl)]],BTT[SAP-Modul
(Pflichtauswahl)],"&lt;&gt;"&amp;BTT[[#This Row],[SAP-Modul
(Pflichtauswahl)]])&gt;0,"Modul anders","okay"),"")</f>
        <v>okay</v>
      </c>
      <c r="AQ249" s="10" t="str">
        <f>IFERROR(IF(COUNTIFS(BTT[Verwendete Transaktion (Pflichtauswahl)],BTT[[#This Row],[Verwendete Transaktion (Pflichtauswahl)]],BTT[Verantwortliches TP
(automatisch)],"&lt;&gt;"&amp;BTT[[#This Row],[Verantwortliches TP
(automatisch)]])&gt;0,"Transaktion mehrfach","okay"),"")</f>
        <v>okay</v>
      </c>
      <c r="AR249" s="10" t="str">
        <f>IFERROR(IF(COUNTIFS(BTT[Verwendete Transaktion (Pflichtauswahl)],BTT[[#This Row],[Verwendete Transaktion (Pflichtauswahl)]],BTT[Verantwortliches TP
(automatisch)],"&lt;&gt;"&amp;VLOOKUP(aktives_Teilprojekt,Teilprojekte[[Teilprojekte]:[Kürzel]],2,FALSE))&gt;0,"Transaktion mehrfach","okay"),"")</f>
        <v>okay</v>
      </c>
      <c r="AS249" s="10" t="s">
        <v>9874</v>
      </c>
      <c r="AT249" s="10"/>
    </row>
    <row r="250" spans="1:46" x14ac:dyDescent="0.25">
      <c r="A250" s="14" t="str">
        <f>IFERROR(IF(BTT[[#This Row],[Lfd Nr. 
(aus konsolidierter Datei)]]&lt;&gt;"",BTT[[#This Row],[Lfd Nr. 
(aus konsolidierter Datei)]],VLOOKUP(aktives_Teilprojekt,Teilprojekte[[Teilprojekte]:[Kürzel]],2,FALSE)&amp;ROW(BTT[[#This Row],[Lfd Nr.
(automatisch)]])-2),"")</f>
        <v>BLQ235</v>
      </c>
      <c r="B250" s="15" t="s">
        <v>53</v>
      </c>
      <c r="C250" s="15"/>
      <c r="D250" t="s">
        <v>10177</v>
      </c>
      <c r="E250" s="10" t="str">
        <f>IFERROR(IF(NOT(BTT[[#This Row],[Manuelle Änderung des Verantwortliches TP
(Auswahl - bei Bedarf)]]=""),BTT[[#This Row],[Manuelle Änderung des Verantwortliches TP
(Auswahl - bei Bedarf)]],VLOOKUP(BTT[[#This Row],[Hauptprozess
(Pflichtauswahl)]],Hauptprozesse[],3,FALSE)),"")</f>
        <v>BLQ</v>
      </c>
      <c r="H250" s="10" t="s">
        <v>6038</v>
      </c>
      <c r="I250" t="s">
        <v>5378</v>
      </c>
      <c r="J250" s="10" t="str">
        <f>IFERROR(VLOOKUP(BTT[[#This Row],[Verwendete Transaktion (Pflichtauswahl)]],Transaktionen[[Transaktionen]:[Langtext]],2,FALSE),"")</f>
        <v>Bereitstellg. Teilabrufe</v>
      </c>
      <c r="O250" t="s">
        <v>6052</v>
      </c>
      <c r="T250" t="s">
        <v>6060</v>
      </c>
      <c r="V250" s="10" t="str">
        <f>IFERROR(VLOOKUP(BTT[[#This Row],[Verwendetes Formular
(Auswahl falls relevant)]],Formulare[[Formularbezeichnung]:[Formularname (technisch)]],2,FALSE),"")</f>
        <v/>
      </c>
      <c r="X250" t="s">
        <v>6052</v>
      </c>
      <c r="Y250" s="4"/>
      <c r="AD250" t="s">
        <v>10203</v>
      </c>
      <c r="AI250" t="s">
        <v>6052</v>
      </c>
      <c r="AJ250" t="s">
        <v>6052</v>
      </c>
      <c r="AK250" s="10" t="str">
        <f>IF(BTT[[#This Row],[Subprozess
(optionale Auswahl)]]="","okay",IF(VLOOKUP(BTT[[#This Row],[Subprozess
(optionale Auswahl)]],BPML[[Subprozess]:[Zugeordneter Hauptprozess]],3,FALSE)=BTT[[#This Row],[Hauptprozess
(Pflichtauswahl)]],"okay","falscher Subprozess"))</f>
        <v>okay</v>
      </c>
      <c r="AL250" t="str">
        <f>IF(aktives_Teilprojekt="Master","",IF(BTT[[#This Row],[Verantwortliches TP
(automatisch)]]=VLOOKUP(aktives_Teilprojekt,Teilprojekte[[Teilprojekte]:[Kürzel]],2,FALSE),"okay","Hauptprozess anderes TP"))</f>
        <v>okay</v>
      </c>
      <c r="AM2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0" s="10" t="str">
        <f>IFERROR(IF(BTT[[#This Row],[SAP-Modul
(Pflichtauswahl)]]&lt;&gt;VLOOKUP(BTT[[#This Row],[Verwendete Transaktion (Pflichtauswahl)]],Transaktionen[[Transaktionen]:[Modul]],3,FALSE),"Modul anders","okay"),"")</f>
        <v>okay</v>
      </c>
      <c r="AP250" s="10" t="str">
        <f>IFERROR(IF(COUNTIFS(BTT[Verwendete Transaktion (Pflichtauswahl)],BTT[[#This Row],[Verwendete Transaktion (Pflichtauswahl)]],BTT[SAP-Modul
(Pflichtauswahl)],"&lt;&gt;"&amp;BTT[[#This Row],[SAP-Modul
(Pflichtauswahl)]])&gt;0,"Modul anders","okay"),"")</f>
        <v>okay</v>
      </c>
      <c r="AQ250" s="10" t="str">
        <f>IFERROR(IF(COUNTIFS(BTT[Verwendete Transaktion (Pflichtauswahl)],BTT[[#This Row],[Verwendete Transaktion (Pflichtauswahl)]],BTT[Verantwortliches TP
(automatisch)],"&lt;&gt;"&amp;BTT[[#This Row],[Verantwortliches TP
(automatisch)]])&gt;0,"Transaktion mehrfach","okay"),"")</f>
        <v>okay</v>
      </c>
      <c r="AR250" s="10" t="str">
        <f>IFERROR(IF(COUNTIFS(BTT[Verwendete Transaktion (Pflichtauswahl)],BTT[[#This Row],[Verwendete Transaktion (Pflichtauswahl)]],BTT[Verantwortliches TP
(automatisch)],"&lt;&gt;"&amp;VLOOKUP(aktives_Teilprojekt,Teilprojekte[[Teilprojekte]:[Kürzel]],2,FALSE))&gt;0,"Transaktion mehrfach","okay"),"")</f>
        <v>okay</v>
      </c>
      <c r="AS250" s="10" t="s">
        <v>9875</v>
      </c>
      <c r="AT250" s="10"/>
    </row>
    <row r="251" spans="1:46" x14ac:dyDescent="0.25">
      <c r="A251" s="14" t="str">
        <f>IFERROR(IF(BTT[[#This Row],[Lfd Nr. 
(aus konsolidierter Datei)]]&lt;&gt;"",BTT[[#This Row],[Lfd Nr. 
(aus konsolidierter Datei)]],VLOOKUP(aktives_Teilprojekt,Teilprojekte[[Teilprojekte]:[Kürzel]],2,FALSE)&amp;ROW(BTT[[#This Row],[Lfd Nr.
(automatisch)]])-2),"")</f>
        <v>BLQ236</v>
      </c>
      <c r="B251" s="15" t="s">
        <v>53</v>
      </c>
      <c r="C251" s="15"/>
      <c r="D251" t="s">
        <v>10177</v>
      </c>
      <c r="E251" s="10" t="str">
        <f>IFERROR(IF(NOT(BTT[[#This Row],[Manuelle Änderung des Verantwortliches TP
(Auswahl - bei Bedarf)]]=""),BTT[[#This Row],[Manuelle Änderung des Verantwortliches TP
(Auswahl - bei Bedarf)]],VLOOKUP(BTT[[#This Row],[Hauptprozess
(Pflichtauswahl)]],Hauptprozesse[],3,FALSE)),"")</f>
        <v>BLQ</v>
      </c>
      <c r="H251" s="10" t="s">
        <v>6038</v>
      </c>
      <c r="I251" t="s">
        <v>5380</v>
      </c>
      <c r="J251" s="10" t="str">
        <f>IFERROR(VLOOKUP(BTT[[#This Row],[Verwendete Transaktion (Pflichtauswahl)]],Transaktionen[[Transaktionen]:[Langtext]],2,FALSE),"")</f>
        <v>Reservierungseinzeldruck</v>
      </c>
      <c r="O251" t="s">
        <v>6052</v>
      </c>
      <c r="T251" t="s">
        <v>6060</v>
      </c>
      <c r="V251" s="10" t="str">
        <f>IFERROR(VLOOKUP(BTT[[#This Row],[Verwendetes Formular
(Auswahl falls relevant)]],Formulare[[Formularbezeichnung]:[Formularname (technisch)]],2,FALSE),"")</f>
        <v/>
      </c>
      <c r="X251" t="s">
        <v>6052</v>
      </c>
      <c r="Y251" s="4"/>
      <c r="AD251" t="s">
        <v>10203</v>
      </c>
      <c r="AI251" t="s">
        <v>6052</v>
      </c>
      <c r="AJ251" t="s">
        <v>6052</v>
      </c>
      <c r="AK251" s="10" t="str">
        <f>IF(BTT[[#This Row],[Subprozess
(optionale Auswahl)]]="","okay",IF(VLOOKUP(BTT[[#This Row],[Subprozess
(optionale Auswahl)]],BPML[[Subprozess]:[Zugeordneter Hauptprozess]],3,FALSE)=BTT[[#This Row],[Hauptprozess
(Pflichtauswahl)]],"okay","falscher Subprozess"))</f>
        <v>okay</v>
      </c>
      <c r="AL251" t="str">
        <f>IF(aktives_Teilprojekt="Master","",IF(BTT[[#This Row],[Verantwortliches TP
(automatisch)]]=VLOOKUP(aktives_Teilprojekt,Teilprojekte[[Teilprojekte]:[Kürzel]],2,FALSE),"okay","Hauptprozess anderes TP"))</f>
        <v>okay</v>
      </c>
      <c r="AM2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1" s="10" t="str">
        <f>IFERROR(IF(BTT[[#This Row],[SAP-Modul
(Pflichtauswahl)]]&lt;&gt;VLOOKUP(BTT[[#This Row],[Verwendete Transaktion (Pflichtauswahl)]],Transaktionen[[Transaktionen]:[Modul]],3,FALSE),"Modul anders","okay"),"")</f>
        <v>okay</v>
      </c>
      <c r="AP251" s="10" t="str">
        <f>IFERROR(IF(COUNTIFS(BTT[Verwendete Transaktion (Pflichtauswahl)],BTT[[#This Row],[Verwendete Transaktion (Pflichtauswahl)]],BTT[SAP-Modul
(Pflichtauswahl)],"&lt;&gt;"&amp;BTT[[#This Row],[SAP-Modul
(Pflichtauswahl)]])&gt;0,"Modul anders","okay"),"")</f>
        <v>okay</v>
      </c>
      <c r="AQ251" s="10" t="str">
        <f>IFERROR(IF(COUNTIFS(BTT[Verwendete Transaktion (Pflichtauswahl)],BTT[[#This Row],[Verwendete Transaktion (Pflichtauswahl)]],BTT[Verantwortliches TP
(automatisch)],"&lt;&gt;"&amp;BTT[[#This Row],[Verantwortliches TP
(automatisch)]])&gt;0,"Transaktion mehrfach","okay"),"")</f>
        <v>okay</v>
      </c>
      <c r="AR251" s="10" t="str">
        <f>IFERROR(IF(COUNTIFS(BTT[Verwendete Transaktion (Pflichtauswahl)],BTT[[#This Row],[Verwendete Transaktion (Pflichtauswahl)]],BTT[Verantwortliches TP
(automatisch)],"&lt;&gt;"&amp;VLOOKUP(aktives_Teilprojekt,Teilprojekte[[Teilprojekte]:[Kürzel]],2,FALSE))&gt;0,"Transaktion mehrfach","okay"),"")</f>
        <v>okay</v>
      </c>
      <c r="AS251" s="10" t="s">
        <v>9876</v>
      </c>
      <c r="AT251" s="10"/>
    </row>
    <row r="252" spans="1:46" x14ac:dyDescent="0.25">
      <c r="A252" s="14" t="str">
        <f>IFERROR(IF(BTT[[#This Row],[Lfd Nr. 
(aus konsolidierter Datei)]]&lt;&gt;"",BTT[[#This Row],[Lfd Nr. 
(aus konsolidierter Datei)]],VLOOKUP(aktives_Teilprojekt,Teilprojekte[[Teilprojekte]:[Kürzel]],2,FALSE)&amp;ROW(BTT[[#This Row],[Lfd Nr.
(automatisch)]])-2),"")</f>
        <v>BLQ237</v>
      </c>
      <c r="B252" s="15" t="s">
        <v>53</v>
      </c>
      <c r="C252" s="15"/>
      <c r="D252" t="s">
        <v>10177</v>
      </c>
      <c r="E252" s="10" t="str">
        <f>IFERROR(IF(NOT(BTT[[#This Row],[Manuelle Änderung des Verantwortliches TP
(Auswahl - bei Bedarf)]]=""),BTT[[#This Row],[Manuelle Änderung des Verantwortliches TP
(Auswahl - bei Bedarf)]],VLOOKUP(BTT[[#This Row],[Hauptprozess
(Pflichtauswahl)]],Hauptprozesse[],3,FALSE)),"")</f>
        <v>BLQ</v>
      </c>
      <c r="H252" s="10" t="s">
        <v>6038</v>
      </c>
      <c r="I252" t="s">
        <v>5382</v>
      </c>
      <c r="J252" s="10" t="str">
        <f>IFERROR(VLOOKUP(BTT[[#This Row],[Verwendete Transaktion (Pflichtauswahl)]],Transaktionen[[Transaktionen]:[Langtext]],2,FALSE),"")</f>
        <v>Reservierung - Teilmengenabruf (NB/R</v>
      </c>
      <c r="O252" t="s">
        <v>6052</v>
      </c>
      <c r="T252" t="s">
        <v>6060</v>
      </c>
      <c r="V252" s="10" t="str">
        <f>IFERROR(VLOOKUP(BTT[[#This Row],[Verwendetes Formular
(Auswahl falls relevant)]],Formulare[[Formularbezeichnung]:[Formularname (technisch)]],2,FALSE),"")</f>
        <v/>
      </c>
      <c r="X252" t="s">
        <v>6052</v>
      </c>
      <c r="Y252" s="4"/>
      <c r="AD252" t="s">
        <v>10203</v>
      </c>
      <c r="AI252" t="s">
        <v>6052</v>
      </c>
      <c r="AJ252" t="s">
        <v>6052</v>
      </c>
      <c r="AK252" s="10" t="str">
        <f>IF(BTT[[#This Row],[Subprozess
(optionale Auswahl)]]="","okay",IF(VLOOKUP(BTT[[#This Row],[Subprozess
(optionale Auswahl)]],BPML[[Subprozess]:[Zugeordneter Hauptprozess]],3,FALSE)=BTT[[#This Row],[Hauptprozess
(Pflichtauswahl)]],"okay","falscher Subprozess"))</f>
        <v>okay</v>
      </c>
      <c r="AL252" t="str">
        <f>IF(aktives_Teilprojekt="Master","",IF(BTT[[#This Row],[Verantwortliches TP
(automatisch)]]=VLOOKUP(aktives_Teilprojekt,Teilprojekte[[Teilprojekte]:[Kürzel]],2,FALSE),"okay","Hauptprozess anderes TP"))</f>
        <v>okay</v>
      </c>
      <c r="AM2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2" s="10" t="str">
        <f>IFERROR(IF(BTT[[#This Row],[SAP-Modul
(Pflichtauswahl)]]&lt;&gt;VLOOKUP(BTT[[#This Row],[Verwendete Transaktion (Pflichtauswahl)]],Transaktionen[[Transaktionen]:[Modul]],3,FALSE),"Modul anders","okay"),"")</f>
        <v>okay</v>
      </c>
      <c r="AP252" s="10" t="str">
        <f>IFERROR(IF(COUNTIFS(BTT[Verwendete Transaktion (Pflichtauswahl)],BTT[[#This Row],[Verwendete Transaktion (Pflichtauswahl)]],BTT[SAP-Modul
(Pflichtauswahl)],"&lt;&gt;"&amp;BTT[[#This Row],[SAP-Modul
(Pflichtauswahl)]])&gt;0,"Modul anders","okay"),"")</f>
        <v>okay</v>
      </c>
      <c r="AQ252" s="10" t="str">
        <f>IFERROR(IF(COUNTIFS(BTT[Verwendete Transaktion (Pflichtauswahl)],BTT[[#This Row],[Verwendete Transaktion (Pflichtauswahl)]],BTT[Verantwortliches TP
(automatisch)],"&lt;&gt;"&amp;BTT[[#This Row],[Verantwortliches TP
(automatisch)]])&gt;0,"Transaktion mehrfach","okay"),"")</f>
        <v>okay</v>
      </c>
      <c r="AR252" s="10" t="str">
        <f>IFERROR(IF(COUNTIFS(BTT[Verwendete Transaktion (Pflichtauswahl)],BTT[[#This Row],[Verwendete Transaktion (Pflichtauswahl)]],BTT[Verantwortliches TP
(automatisch)],"&lt;&gt;"&amp;VLOOKUP(aktives_Teilprojekt,Teilprojekte[[Teilprojekte]:[Kürzel]],2,FALSE))&gt;0,"Transaktion mehrfach","okay"),"")</f>
        <v>okay</v>
      </c>
      <c r="AS252" s="10" t="s">
        <v>9877</v>
      </c>
      <c r="AT252" s="10"/>
    </row>
    <row r="253" spans="1:46" ht="60" x14ac:dyDescent="0.25">
      <c r="A253" s="14" t="str">
        <f>IFERROR(IF(BTT[[#This Row],[Lfd Nr. 
(aus konsolidierter Datei)]]&lt;&gt;"",BTT[[#This Row],[Lfd Nr. 
(aus konsolidierter Datei)]],VLOOKUP(aktives_Teilprojekt,Teilprojekte[[Teilprojekte]:[Kürzel]],2,FALSE)&amp;ROW(BTT[[#This Row],[Lfd Nr.
(automatisch)]])-2),"")</f>
        <v>BLQ238</v>
      </c>
      <c r="B253" s="15" t="s">
        <v>53</v>
      </c>
      <c r="C253" s="15"/>
      <c r="E253" s="10" t="str">
        <f>IFERROR(IF(NOT(BTT[[#This Row],[Manuelle Änderung des Verantwortliches TP
(Auswahl - bei Bedarf)]]=""),BTT[[#This Row],[Manuelle Änderung des Verantwortliches TP
(Auswahl - bei Bedarf)]],VLOOKUP(BTT[[#This Row],[Hauptprozess
(Pflichtauswahl)]],Hauptprozesse[],3,FALSE)),"")</f>
        <v>BLQ</v>
      </c>
      <c r="H253" s="10" t="s">
        <v>6092</v>
      </c>
      <c r="I253" t="s">
        <v>5384</v>
      </c>
      <c r="J253" s="10" t="str">
        <f>IFERROR(VLOOKUP(BTT[[#This Row],[Verwendete Transaktion (Pflichtauswahl)]],Transaktionen[[Transaktionen]:[Langtext]],2,FALSE),"")</f>
        <v>Etikettendruck</v>
      </c>
      <c r="O253" t="s">
        <v>6052</v>
      </c>
      <c r="T253" t="s">
        <v>6060</v>
      </c>
      <c r="V253" s="10" t="str">
        <f>IFERROR(VLOOKUP(BTT[[#This Row],[Verwendetes Formular
(Auswahl falls relevant)]],Formulare[[Formularbezeichnung]:[Formularname (technisch)]],2,FALSE),"")</f>
        <v/>
      </c>
      <c r="X253" t="s">
        <v>6052</v>
      </c>
      <c r="Y253" s="4" t="s">
        <v>10138</v>
      </c>
      <c r="AA253" t="s">
        <v>6051</v>
      </c>
      <c r="AD253" t="s">
        <v>10203</v>
      </c>
      <c r="AI253" t="s">
        <v>6052</v>
      </c>
      <c r="AJ253" t="s">
        <v>6052</v>
      </c>
      <c r="AK253" s="10" t="str">
        <f>IF(BTT[[#This Row],[Subprozess
(optionale Auswahl)]]="","okay",IF(VLOOKUP(BTT[[#This Row],[Subprozess
(optionale Auswahl)]],BPML[[Subprozess]:[Zugeordneter Hauptprozess]],3,FALSE)=BTT[[#This Row],[Hauptprozess
(Pflichtauswahl)]],"okay","falscher Subprozess"))</f>
        <v>okay</v>
      </c>
      <c r="AL253" t="str">
        <f>IF(aktives_Teilprojekt="Master","",IF(BTT[[#This Row],[Verantwortliches TP
(automatisch)]]=VLOOKUP(aktives_Teilprojekt,Teilprojekte[[Teilprojekte]:[Kürzel]],2,FALSE),"okay","Hauptprozess anderes TP"))</f>
        <v>okay</v>
      </c>
      <c r="AM2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3" s="10" t="str">
        <f>IFERROR(IF(BTT[[#This Row],[SAP-Modul
(Pflichtauswahl)]]&lt;&gt;VLOOKUP(BTT[[#This Row],[Verwendete Transaktion (Pflichtauswahl)]],Transaktionen[[Transaktionen]:[Modul]],3,FALSE),"Modul anders","okay"),"")</f>
        <v>Modul anders</v>
      </c>
      <c r="AP253" s="10" t="str">
        <f>IFERROR(IF(COUNTIFS(BTT[Verwendete Transaktion (Pflichtauswahl)],BTT[[#This Row],[Verwendete Transaktion (Pflichtauswahl)]],BTT[SAP-Modul
(Pflichtauswahl)],"&lt;&gt;"&amp;BTT[[#This Row],[SAP-Modul
(Pflichtauswahl)]])&gt;0,"Modul anders","okay"),"")</f>
        <v>okay</v>
      </c>
      <c r="AQ253" s="10" t="str">
        <f>IFERROR(IF(COUNTIFS(BTT[Verwendete Transaktion (Pflichtauswahl)],BTT[[#This Row],[Verwendete Transaktion (Pflichtauswahl)]],BTT[Verantwortliches TP
(automatisch)],"&lt;&gt;"&amp;BTT[[#This Row],[Verantwortliches TP
(automatisch)]])&gt;0,"Transaktion mehrfach","okay"),"")</f>
        <v>okay</v>
      </c>
      <c r="AR253" s="10" t="str">
        <f>IFERROR(IF(COUNTIFS(BTT[Verwendete Transaktion (Pflichtauswahl)],BTT[[#This Row],[Verwendete Transaktion (Pflichtauswahl)]],BTT[Verantwortliches TP
(automatisch)],"&lt;&gt;"&amp;VLOOKUP(aktives_Teilprojekt,Teilprojekte[[Teilprojekte]:[Kürzel]],2,FALSE))&gt;0,"Transaktion mehrfach","okay"),"")</f>
        <v>okay</v>
      </c>
      <c r="AS253" s="10" t="s">
        <v>9878</v>
      </c>
      <c r="AT253" s="10"/>
    </row>
    <row r="254" spans="1:46" ht="30" x14ac:dyDescent="0.25">
      <c r="A254" s="14" t="str">
        <f>IFERROR(IF(BTT[[#This Row],[Lfd Nr. 
(aus konsolidierter Datei)]]&lt;&gt;"",BTT[[#This Row],[Lfd Nr. 
(aus konsolidierter Datei)]],VLOOKUP(aktives_Teilprojekt,Teilprojekte[[Teilprojekte]:[Kürzel]],2,FALSE)&amp;ROW(BTT[[#This Row],[Lfd Nr.
(automatisch)]])-2),"")</f>
        <v>BLQ239</v>
      </c>
      <c r="B254" s="15" t="s">
        <v>674</v>
      </c>
      <c r="C254" s="15"/>
      <c r="E254" s="10" t="str">
        <f>IFERROR(IF(NOT(BTT[[#This Row],[Manuelle Änderung des Verantwortliches TP
(Auswahl - bei Bedarf)]]=""),BTT[[#This Row],[Manuelle Änderung des Verantwortliches TP
(Auswahl - bei Bedarf)]],VLOOKUP(BTT[[#This Row],[Hauptprozess
(Pflichtauswahl)]],Hauptprozesse[],3,FALSE)),"")</f>
        <v>BLQ</v>
      </c>
      <c r="H254" s="10" t="s">
        <v>6038</v>
      </c>
      <c r="I254" t="s">
        <v>5386</v>
      </c>
      <c r="J254" s="10" t="str">
        <f>IFERROR(VLOOKUP(BTT[[#This Row],[Verwendete Transaktion (Pflichtauswahl)]],Transaktionen[[Transaktionen]:[Langtext]],2,FALSE),"")</f>
        <v>Ändern Bestellung, Endlief- u. Endr.</v>
      </c>
      <c r="O254" t="s">
        <v>6052</v>
      </c>
      <c r="T254" t="s">
        <v>6060</v>
      </c>
      <c r="V254" s="10" t="str">
        <f>IFERROR(VLOOKUP(BTT[[#This Row],[Verwendetes Formular
(Auswahl falls relevant)]],Formulare[[Formularbezeichnung]:[Formularname (technisch)]],2,FALSE),"")</f>
        <v/>
      </c>
      <c r="X254" t="s">
        <v>6052</v>
      </c>
      <c r="Y254" s="4" t="s">
        <v>10139</v>
      </c>
      <c r="AA254" t="s">
        <v>6051</v>
      </c>
      <c r="AD254" t="s">
        <v>10203</v>
      </c>
      <c r="AI254" t="s">
        <v>6051</v>
      </c>
      <c r="AK254" s="10" t="str">
        <f>IF(BTT[[#This Row],[Subprozess
(optionale Auswahl)]]="","okay",IF(VLOOKUP(BTT[[#This Row],[Subprozess
(optionale Auswahl)]],BPML[[Subprozess]:[Zugeordneter Hauptprozess]],3,FALSE)=BTT[[#This Row],[Hauptprozess
(Pflichtauswahl)]],"okay","falscher Subprozess"))</f>
        <v>okay</v>
      </c>
      <c r="AL254" t="str">
        <f>IF(aktives_Teilprojekt="Master","",IF(BTT[[#This Row],[Verantwortliches TP
(automatisch)]]=VLOOKUP(aktives_Teilprojekt,Teilprojekte[[Teilprojekte]:[Kürzel]],2,FALSE),"okay","Hauptprozess anderes TP"))</f>
        <v>okay</v>
      </c>
      <c r="AM2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4" s="10" t="str">
        <f>IFERROR(IF(BTT[[#This Row],[SAP-Modul
(Pflichtauswahl)]]&lt;&gt;VLOOKUP(BTT[[#This Row],[Verwendete Transaktion (Pflichtauswahl)]],Transaktionen[[Transaktionen]:[Modul]],3,FALSE),"Modul anders","okay"),"")</f>
        <v>okay</v>
      </c>
      <c r="AP254" s="10" t="str">
        <f>IFERROR(IF(COUNTIFS(BTT[Verwendete Transaktion (Pflichtauswahl)],BTT[[#This Row],[Verwendete Transaktion (Pflichtauswahl)]],BTT[SAP-Modul
(Pflichtauswahl)],"&lt;&gt;"&amp;BTT[[#This Row],[SAP-Modul
(Pflichtauswahl)]])&gt;0,"Modul anders","okay"),"")</f>
        <v>okay</v>
      </c>
      <c r="AQ254" s="10" t="str">
        <f>IFERROR(IF(COUNTIFS(BTT[Verwendete Transaktion (Pflichtauswahl)],BTT[[#This Row],[Verwendete Transaktion (Pflichtauswahl)]],BTT[Verantwortliches TP
(automatisch)],"&lt;&gt;"&amp;BTT[[#This Row],[Verantwortliches TP
(automatisch)]])&gt;0,"Transaktion mehrfach","okay"),"")</f>
        <v>okay</v>
      </c>
      <c r="AR254" s="10" t="str">
        <f>IFERROR(IF(COUNTIFS(BTT[Verwendete Transaktion (Pflichtauswahl)],BTT[[#This Row],[Verwendete Transaktion (Pflichtauswahl)]],BTT[Verantwortliches TP
(automatisch)],"&lt;&gt;"&amp;VLOOKUP(aktives_Teilprojekt,Teilprojekte[[Teilprojekte]:[Kürzel]],2,FALSE))&gt;0,"Transaktion mehrfach","okay"),"")</f>
        <v>okay</v>
      </c>
      <c r="AS254" s="10" t="s">
        <v>9879</v>
      </c>
      <c r="AT254" s="10"/>
    </row>
    <row r="255" spans="1:46" x14ac:dyDescent="0.25">
      <c r="A255" s="14" t="str">
        <f>IFERROR(IF(BTT[[#This Row],[Lfd Nr. 
(aus konsolidierter Datei)]]&lt;&gt;"",BTT[[#This Row],[Lfd Nr. 
(aus konsolidierter Datei)]],VLOOKUP(aktives_Teilprojekt,Teilprojekte[[Teilprojekte]:[Kürzel]],2,FALSE)&amp;ROW(BTT[[#This Row],[Lfd Nr.
(automatisch)]])-2),"")</f>
        <v>BLQ240</v>
      </c>
      <c r="B255" s="15" t="s">
        <v>6124</v>
      </c>
      <c r="C255" s="15"/>
      <c r="E255" s="10" t="str">
        <f>IFERROR(IF(NOT(BTT[[#This Row],[Manuelle Änderung des Verantwortliches TP
(Auswahl - bei Bedarf)]]=""),BTT[[#This Row],[Manuelle Änderung des Verantwortliches TP
(Auswahl - bei Bedarf)]],VLOOKUP(BTT[[#This Row],[Hauptprozess
(Pflichtauswahl)]],Hauptprozesse[],3,FALSE)),"")</f>
        <v>BLQ</v>
      </c>
      <c r="H255" s="10" t="s">
        <v>6038</v>
      </c>
      <c r="I255" t="s">
        <v>5388</v>
      </c>
      <c r="J255" s="10" t="str">
        <f>IFERROR(VLOOKUP(BTT[[#This Row],[Verwendete Transaktion (Pflichtauswahl)]],Transaktionen[[Transaktionen]:[Langtext]],2,FALSE),"")</f>
        <v>Stand der Abrufe zu Mengenkontrakten</v>
      </c>
      <c r="O255" t="s">
        <v>6052</v>
      </c>
      <c r="T255" t="s">
        <v>6060</v>
      </c>
      <c r="V255" s="10" t="str">
        <f>IFERROR(VLOOKUP(BTT[[#This Row],[Verwendetes Formular
(Auswahl falls relevant)]],Formulare[[Formularbezeichnung]:[Formularname (technisch)]],2,FALSE),"")</f>
        <v/>
      </c>
      <c r="X255" t="s">
        <v>6052</v>
      </c>
      <c r="Y255" s="4"/>
      <c r="AI255" t="s">
        <v>6051</v>
      </c>
      <c r="AK255" s="10" t="str">
        <f>IF(BTT[[#This Row],[Subprozess
(optionale Auswahl)]]="","okay",IF(VLOOKUP(BTT[[#This Row],[Subprozess
(optionale Auswahl)]],BPML[[Subprozess]:[Zugeordneter Hauptprozess]],3,FALSE)=BTT[[#This Row],[Hauptprozess
(Pflichtauswahl)]],"okay","falscher Subprozess"))</f>
        <v>okay</v>
      </c>
      <c r="AL255" t="str">
        <f>IF(aktives_Teilprojekt="Master","",IF(BTT[[#This Row],[Verantwortliches TP
(automatisch)]]=VLOOKUP(aktives_Teilprojekt,Teilprojekte[[Teilprojekte]:[Kürzel]],2,FALSE),"okay","Hauptprozess anderes TP"))</f>
        <v>okay</v>
      </c>
      <c r="AM2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5" s="10" t="str">
        <f>IFERROR(IF(BTT[[#This Row],[SAP-Modul
(Pflichtauswahl)]]&lt;&gt;VLOOKUP(BTT[[#This Row],[Verwendete Transaktion (Pflichtauswahl)]],Transaktionen[[Transaktionen]:[Modul]],3,FALSE),"Modul anders","okay"),"")</f>
        <v>okay</v>
      </c>
      <c r="AP255" s="10" t="str">
        <f>IFERROR(IF(COUNTIFS(BTT[Verwendete Transaktion (Pflichtauswahl)],BTT[[#This Row],[Verwendete Transaktion (Pflichtauswahl)]],BTT[SAP-Modul
(Pflichtauswahl)],"&lt;&gt;"&amp;BTT[[#This Row],[SAP-Modul
(Pflichtauswahl)]])&gt;0,"Modul anders","okay"),"")</f>
        <v>okay</v>
      </c>
      <c r="AQ255" s="10" t="str">
        <f>IFERROR(IF(COUNTIFS(BTT[Verwendete Transaktion (Pflichtauswahl)],BTT[[#This Row],[Verwendete Transaktion (Pflichtauswahl)]],BTT[Verantwortliches TP
(automatisch)],"&lt;&gt;"&amp;BTT[[#This Row],[Verantwortliches TP
(automatisch)]])&gt;0,"Transaktion mehrfach","okay"),"")</f>
        <v>okay</v>
      </c>
      <c r="AR255" s="10" t="str">
        <f>IFERROR(IF(COUNTIFS(BTT[Verwendete Transaktion (Pflichtauswahl)],BTT[[#This Row],[Verwendete Transaktion (Pflichtauswahl)]],BTT[Verantwortliches TP
(automatisch)],"&lt;&gt;"&amp;VLOOKUP(aktives_Teilprojekt,Teilprojekte[[Teilprojekte]:[Kürzel]],2,FALSE))&gt;0,"Transaktion mehrfach","okay"),"")</f>
        <v>okay</v>
      </c>
      <c r="AS255" s="10" t="s">
        <v>9880</v>
      </c>
      <c r="AT255" s="10"/>
    </row>
    <row r="256" spans="1:46" x14ac:dyDescent="0.25">
      <c r="A256" s="14" t="str">
        <f>IFERROR(IF(BTT[[#This Row],[Lfd Nr. 
(aus konsolidierter Datei)]]&lt;&gt;"",BTT[[#This Row],[Lfd Nr. 
(aus konsolidierter Datei)]],VLOOKUP(aktives_Teilprojekt,Teilprojekte[[Teilprojekte]:[Kürzel]],2,FALSE)&amp;ROW(BTT[[#This Row],[Lfd Nr.
(automatisch)]])-2),"")</f>
        <v>BLQ241</v>
      </c>
      <c r="B256" s="15" t="s">
        <v>6124</v>
      </c>
      <c r="C256" s="15"/>
      <c r="E256" s="10" t="str">
        <f>IFERROR(IF(NOT(BTT[[#This Row],[Manuelle Änderung des Verantwortliches TP
(Auswahl - bei Bedarf)]]=""),BTT[[#This Row],[Manuelle Änderung des Verantwortliches TP
(Auswahl - bei Bedarf)]],VLOOKUP(BTT[[#This Row],[Hauptprozess
(Pflichtauswahl)]],Hauptprozesse[],3,FALSE)),"")</f>
        <v>BLQ</v>
      </c>
      <c r="H256" s="10" t="s">
        <v>6038</v>
      </c>
      <c r="I256" t="s">
        <v>5390</v>
      </c>
      <c r="J256" s="10" t="str">
        <f>IFERROR(VLOOKUP(BTT[[#This Row],[Verwendete Transaktion (Pflichtauswahl)]],Transaktionen[[Transaktionen]:[Langtext]],2,FALSE),"")</f>
        <v>Stand der Abrufe zu Mengenkontrakten</v>
      </c>
      <c r="O256" t="s">
        <v>6052</v>
      </c>
      <c r="T256" t="s">
        <v>6060</v>
      </c>
      <c r="V256" s="10" t="str">
        <f>IFERROR(VLOOKUP(BTT[[#This Row],[Verwendetes Formular
(Auswahl falls relevant)]],Formulare[[Formularbezeichnung]:[Formularname (technisch)]],2,FALSE),"")</f>
        <v/>
      </c>
      <c r="X256" t="s">
        <v>6052</v>
      </c>
      <c r="Y256" s="4"/>
      <c r="AI256" t="s">
        <v>6051</v>
      </c>
      <c r="AK256" s="10" t="str">
        <f>IF(BTT[[#This Row],[Subprozess
(optionale Auswahl)]]="","okay",IF(VLOOKUP(BTT[[#This Row],[Subprozess
(optionale Auswahl)]],BPML[[Subprozess]:[Zugeordneter Hauptprozess]],3,FALSE)=BTT[[#This Row],[Hauptprozess
(Pflichtauswahl)]],"okay","falscher Subprozess"))</f>
        <v>okay</v>
      </c>
      <c r="AL256" t="str">
        <f>IF(aktives_Teilprojekt="Master","",IF(BTT[[#This Row],[Verantwortliches TP
(automatisch)]]=VLOOKUP(aktives_Teilprojekt,Teilprojekte[[Teilprojekte]:[Kürzel]],2,FALSE),"okay","Hauptprozess anderes TP"))</f>
        <v>okay</v>
      </c>
      <c r="AM2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56" s="10" t="str">
        <f>IFERROR(IF(BTT[[#This Row],[SAP-Modul
(Pflichtauswahl)]]&lt;&gt;VLOOKUP(BTT[[#This Row],[Verwendete Transaktion (Pflichtauswahl)]],Transaktionen[[Transaktionen]:[Modul]],3,FALSE),"Modul anders","okay"),"")</f>
        <v>okay</v>
      </c>
      <c r="AP256" s="10" t="str">
        <f>IFERROR(IF(COUNTIFS(BTT[Verwendete Transaktion (Pflichtauswahl)],BTT[[#This Row],[Verwendete Transaktion (Pflichtauswahl)]],BTT[SAP-Modul
(Pflichtauswahl)],"&lt;&gt;"&amp;BTT[[#This Row],[SAP-Modul
(Pflichtauswahl)]])&gt;0,"Modul anders","okay"),"")</f>
        <v>okay</v>
      </c>
      <c r="AQ256" s="10" t="str">
        <f>IFERROR(IF(COUNTIFS(BTT[Verwendete Transaktion (Pflichtauswahl)],BTT[[#This Row],[Verwendete Transaktion (Pflichtauswahl)]],BTT[Verantwortliches TP
(automatisch)],"&lt;&gt;"&amp;BTT[[#This Row],[Verantwortliches TP
(automatisch)]])&gt;0,"Transaktion mehrfach","okay"),"")</f>
        <v>okay</v>
      </c>
      <c r="AR256" s="10" t="str">
        <f>IFERROR(IF(COUNTIFS(BTT[Verwendete Transaktion (Pflichtauswahl)],BTT[[#This Row],[Verwendete Transaktion (Pflichtauswahl)]],BTT[Verantwortliches TP
(automatisch)],"&lt;&gt;"&amp;VLOOKUP(aktives_Teilprojekt,Teilprojekte[[Teilprojekte]:[Kürzel]],2,FALSE))&gt;0,"Transaktion mehrfach","okay"),"")</f>
        <v>okay</v>
      </c>
      <c r="AS256" s="10" t="s">
        <v>9881</v>
      </c>
      <c r="AT256" s="10"/>
    </row>
    <row r="257" spans="1:46" x14ac:dyDescent="0.25">
      <c r="A257" s="14" t="str">
        <f>IFERROR(IF(BTT[[#This Row],[Lfd Nr. 
(aus konsolidierter Datei)]]&lt;&gt;"",BTT[[#This Row],[Lfd Nr. 
(aus konsolidierter Datei)]],VLOOKUP(aktives_Teilprojekt,Teilprojekte[[Teilprojekte]:[Kürzel]],2,FALSE)&amp;ROW(BTT[[#This Row],[Lfd Nr.
(automatisch)]])-2),"")</f>
        <v>BLQ242</v>
      </c>
      <c r="B257" s="15" t="s">
        <v>53</v>
      </c>
      <c r="C257" s="15"/>
      <c r="E257" s="10" t="str">
        <f>IFERROR(IF(NOT(BTT[[#This Row],[Manuelle Änderung des Verantwortliches TP
(Auswahl - bei Bedarf)]]=""),BTT[[#This Row],[Manuelle Änderung des Verantwortliches TP
(Auswahl - bei Bedarf)]],VLOOKUP(BTT[[#This Row],[Hauptprozess
(Pflichtauswahl)]],Hauptprozesse[],3,FALSE)),"")</f>
        <v>BLQ</v>
      </c>
      <c r="H257" s="10" t="s">
        <v>6038</v>
      </c>
      <c r="I257" t="s">
        <v>5391</v>
      </c>
      <c r="J257" s="10" t="str">
        <f>IFERROR(VLOOKUP(BTT[[#This Row],[Verwendete Transaktion (Pflichtauswahl)]],Transaktionen[[Transaktionen]:[Langtext]],2,FALSE),"")</f>
        <v>WF: Materialstamm OrgEinheit zu View</v>
      </c>
      <c r="O257" t="s">
        <v>6052</v>
      </c>
      <c r="T257" t="s">
        <v>6060</v>
      </c>
      <c r="V257" s="10" t="str">
        <f>IFERROR(VLOOKUP(BTT[[#This Row],[Verwendetes Formular
(Auswahl falls relevant)]],Formulare[[Formularbezeichnung]:[Formularname (technisch)]],2,FALSE),"")</f>
        <v/>
      </c>
      <c r="X257" t="s">
        <v>6052</v>
      </c>
      <c r="Y257" s="4"/>
      <c r="AA257" t="s">
        <v>6051</v>
      </c>
      <c r="AD257" t="s">
        <v>10203</v>
      </c>
      <c r="AI257" t="s">
        <v>6052</v>
      </c>
      <c r="AJ257" t="s">
        <v>6052</v>
      </c>
      <c r="AK257" s="10" t="str">
        <f>IF(BTT[[#This Row],[Subprozess
(optionale Auswahl)]]="","okay",IF(VLOOKUP(BTT[[#This Row],[Subprozess
(optionale Auswahl)]],BPML[[Subprozess]:[Zugeordneter Hauptprozess]],3,FALSE)=BTT[[#This Row],[Hauptprozess
(Pflichtauswahl)]],"okay","falscher Subprozess"))</f>
        <v>okay</v>
      </c>
      <c r="AL257" t="str">
        <f>IF(aktives_Teilprojekt="Master","",IF(BTT[[#This Row],[Verantwortliches TP
(automatisch)]]=VLOOKUP(aktives_Teilprojekt,Teilprojekte[[Teilprojekte]:[Kürzel]],2,FALSE),"okay","Hauptprozess anderes TP"))</f>
        <v>okay</v>
      </c>
      <c r="AM2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7" s="10" t="str">
        <f>IFERROR(IF(BTT[[#This Row],[SAP-Modul
(Pflichtauswahl)]]&lt;&gt;VLOOKUP(BTT[[#This Row],[Verwendete Transaktion (Pflichtauswahl)]],Transaktionen[[Transaktionen]:[Modul]],3,FALSE),"Modul anders","okay"),"")</f>
        <v>okay</v>
      </c>
      <c r="AP257" s="10" t="str">
        <f>IFERROR(IF(COUNTIFS(BTT[Verwendete Transaktion (Pflichtauswahl)],BTT[[#This Row],[Verwendete Transaktion (Pflichtauswahl)]],BTT[SAP-Modul
(Pflichtauswahl)],"&lt;&gt;"&amp;BTT[[#This Row],[SAP-Modul
(Pflichtauswahl)]])&gt;0,"Modul anders","okay"),"")</f>
        <v>okay</v>
      </c>
      <c r="AQ257" s="10" t="str">
        <f>IFERROR(IF(COUNTIFS(BTT[Verwendete Transaktion (Pflichtauswahl)],BTT[[#This Row],[Verwendete Transaktion (Pflichtauswahl)]],BTT[Verantwortliches TP
(automatisch)],"&lt;&gt;"&amp;BTT[[#This Row],[Verantwortliches TP
(automatisch)]])&gt;0,"Transaktion mehrfach","okay"),"")</f>
        <v>okay</v>
      </c>
      <c r="AR257" s="10" t="str">
        <f>IFERROR(IF(COUNTIFS(BTT[Verwendete Transaktion (Pflichtauswahl)],BTT[[#This Row],[Verwendete Transaktion (Pflichtauswahl)]],BTT[Verantwortliches TP
(automatisch)],"&lt;&gt;"&amp;VLOOKUP(aktives_Teilprojekt,Teilprojekte[[Teilprojekte]:[Kürzel]],2,FALSE))&gt;0,"Transaktion mehrfach","okay"),"")</f>
        <v>okay</v>
      </c>
      <c r="AS257" s="10" t="s">
        <v>9882</v>
      </c>
      <c r="AT257" s="10"/>
    </row>
    <row r="258" spans="1:46" x14ac:dyDescent="0.25">
      <c r="A258" s="14" t="str">
        <f>IFERROR(IF(BTT[[#This Row],[Lfd Nr. 
(aus konsolidierter Datei)]]&lt;&gt;"",BTT[[#This Row],[Lfd Nr. 
(aus konsolidierter Datei)]],VLOOKUP(aktives_Teilprojekt,Teilprojekte[[Teilprojekte]:[Kürzel]],2,FALSE)&amp;ROW(BTT[[#This Row],[Lfd Nr.
(automatisch)]])-2),"")</f>
        <v>BLQ243</v>
      </c>
      <c r="B258" s="15" t="s">
        <v>53</v>
      </c>
      <c r="C258" s="15"/>
      <c r="E258" s="10" t="str">
        <f>IFERROR(IF(NOT(BTT[[#This Row],[Manuelle Änderung des Verantwortliches TP
(Auswahl - bei Bedarf)]]=""),BTT[[#This Row],[Manuelle Änderung des Verantwortliches TP
(Auswahl - bei Bedarf)]],VLOOKUP(BTT[[#This Row],[Hauptprozess
(Pflichtauswahl)]],Hauptprozesse[],3,FALSE)),"")</f>
        <v>BLQ</v>
      </c>
      <c r="H258" s="10" t="s">
        <v>6038</v>
      </c>
      <c r="I258" t="s">
        <v>5393</v>
      </c>
      <c r="J258" s="10" t="str">
        <f>IFERROR(VLOOKUP(BTT[[#This Row],[Verwendete Transaktion (Pflichtauswahl)]],Transaktionen[[Transaktionen]:[Langtext]],2,FALSE),"")</f>
        <v>BWB MM: ABC Betriebssicherheit</v>
      </c>
      <c r="O258" t="s">
        <v>6052</v>
      </c>
      <c r="T258" t="s">
        <v>6060</v>
      </c>
      <c r="V258" s="10" t="str">
        <f>IFERROR(VLOOKUP(BTT[[#This Row],[Verwendetes Formular
(Auswahl falls relevant)]],Formulare[[Formularbezeichnung]:[Formularname (technisch)]],2,FALSE),"")</f>
        <v/>
      </c>
      <c r="X258" t="s">
        <v>6052</v>
      </c>
      <c r="Y258" s="4"/>
      <c r="AA258" t="s">
        <v>6051</v>
      </c>
      <c r="AD258" t="s">
        <v>10203</v>
      </c>
      <c r="AI258" t="s">
        <v>6052</v>
      </c>
      <c r="AJ258" t="s">
        <v>6052</v>
      </c>
      <c r="AK258" s="10" t="str">
        <f>IF(BTT[[#This Row],[Subprozess
(optionale Auswahl)]]="","okay",IF(VLOOKUP(BTT[[#This Row],[Subprozess
(optionale Auswahl)]],BPML[[Subprozess]:[Zugeordneter Hauptprozess]],3,FALSE)=BTT[[#This Row],[Hauptprozess
(Pflichtauswahl)]],"okay","falscher Subprozess"))</f>
        <v>okay</v>
      </c>
      <c r="AL258" t="str">
        <f>IF(aktives_Teilprojekt="Master","",IF(BTT[[#This Row],[Verantwortliches TP
(automatisch)]]=VLOOKUP(aktives_Teilprojekt,Teilprojekte[[Teilprojekte]:[Kürzel]],2,FALSE),"okay","Hauptprozess anderes TP"))</f>
        <v>okay</v>
      </c>
      <c r="AM2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8" s="10" t="str">
        <f>IFERROR(IF(BTT[[#This Row],[SAP-Modul
(Pflichtauswahl)]]&lt;&gt;VLOOKUP(BTT[[#This Row],[Verwendete Transaktion (Pflichtauswahl)]],Transaktionen[[Transaktionen]:[Modul]],3,FALSE),"Modul anders","okay"),"")</f>
        <v>okay</v>
      </c>
      <c r="AP258" s="10" t="str">
        <f>IFERROR(IF(COUNTIFS(BTT[Verwendete Transaktion (Pflichtauswahl)],BTT[[#This Row],[Verwendete Transaktion (Pflichtauswahl)]],BTT[SAP-Modul
(Pflichtauswahl)],"&lt;&gt;"&amp;BTT[[#This Row],[SAP-Modul
(Pflichtauswahl)]])&gt;0,"Modul anders","okay"),"")</f>
        <v>okay</v>
      </c>
      <c r="AQ258" s="10" t="str">
        <f>IFERROR(IF(COUNTIFS(BTT[Verwendete Transaktion (Pflichtauswahl)],BTT[[#This Row],[Verwendete Transaktion (Pflichtauswahl)]],BTT[Verantwortliches TP
(automatisch)],"&lt;&gt;"&amp;BTT[[#This Row],[Verantwortliches TP
(automatisch)]])&gt;0,"Transaktion mehrfach","okay"),"")</f>
        <v>okay</v>
      </c>
      <c r="AR258" s="10" t="str">
        <f>IFERROR(IF(COUNTIFS(BTT[Verwendete Transaktion (Pflichtauswahl)],BTT[[#This Row],[Verwendete Transaktion (Pflichtauswahl)]],BTT[Verantwortliches TP
(automatisch)],"&lt;&gt;"&amp;VLOOKUP(aktives_Teilprojekt,Teilprojekte[[Teilprojekte]:[Kürzel]],2,FALSE))&gt;0,"Transaktion mehrfach","okay"),"")</f>
        <v>okay</v>
      </c>
      <c r="AS258" s="10" t="s">
        <v>9883</v>
      </c>
      <c r="AT258" s="10"/>
    </row>
    <row r="259" spans="1:46" x14ac:dyDescent="0.25">
      <c r="A259" s="14" t="str">
        <f>IFERROR(IF(BTT[[#This Row],[Lfd Nr. 
(aus konsolidierter Datei)]]&lt;&gt;"",BTT[[#This Row],[Lfd Nr. 
(aus konsolidierter Datei)]],VLOOKUP(aktives_Teilprojekt,Teilprojekte[[Teilprojekte]:[Kürzel]],2,FALSE)&amp;ROW(BTT[[#This Row],[Lfd Nr.
(automatisch)]])-2),"")</f>
        <v>BLQ244</v>
      </c>
      <c r="B259" s="15" t="s">
        <v>53</v>
      </c>
      <c r="C259" s="15"/>
      <c r="E259" s="10" t="str">
        <f>IFERROR(IF(NOT(BTT[[#This Row],[Manuelle Änderung des Verantwortliches TP
(Auswahl - bei Bedarf)]]=""),BTT[[#This Row],[Manuelle Änderung des Verantwortliches TP
(Auswahl - bei Bedarf)]],VLOOKUP(BTT[[#This Row],[Hauptprozess
(Pflichtauswahl)]],Hauptprozesse[],3,FALSE)),"")</f>
        <v>BLQ</v>
      </c>
      <c r="H259" s="10" t="s">
        <v>6038</v>
      </c>
      <c r="I259" t="s">
        <v>5395</v>
      </c>
      <c r="J259" s="10" t="str">
        <f>IFERROR(VLOOKUP(BTT[[#This Row],[Verwendete Transaktion (Pflichtauswahl)]],Transaktionen[[Transaktionen]:[Langtext]],2,FALSE),"")</f>
        <v>BWB MM: XYZ Kennzeichen</v>
      </c>
      <c r="O259" t="s">
        <v>6052</v>
      </c>
      <c r="T259" t="s">
        <v>6060</v>
      </c>
      <c r="V259" s="10" t="str">
        <f>IFERROR(VLOOKUP(BTT[[#This Row],[Verwendetes Formular
(Auswahl falls relevant)]],Formulare[[Formularbezeichnung]:[Formularname (technisch)]],2,FALSE),"")</f>
        <v/>
      </c>
      <c r="X259" t="s">
        <v>6052</v>
      </c>
      <c r="Y259" s="4"/>
      <c r="AA259" t="s">
        <v>6051</v>
      </c>
      <c r="AD259" t="s">
        <v>10203</v>
      </c>
      <c r="AI259" t="s">
        <v>6052</v>
      </c>
      <c r="AJ259" t="s">
        <v>6052</v>
      </c>
      <c r="AK259" s="10" t="str">
        <f>IF(BTT[[#This Row],[Subprozess
(optionale Auswahl)]]="","okay",IF(VLOOKUP(BTT[[#This Row],[Subprozess
(optionale Auswahl)]],BPML[[Subprozess]:[Zugeordneter Hauptprozess]],3,FALSE)=BTT[[#This Row],[Hauptprozess
(Pflichtauswahl)]],"okay","falscher Subprozess"))</f>
        <v>okay</v>
      </c>
      <c r="AL259" t="str">
        <f>IF(aktives_Teilprojekt="Master","",IF(BTT[[#This Row],[Verantwortliches TP
(automatisch)]]=VLOOKUP(aktives_Teilprojekt,Teilprojekte[[Teilprojekte]:[Kürzel]],2,FALSE),"okay","Hauptprozess anderes TP"))</f>
        <v>okay</v>
      </c>
      <c r="AM2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59" s="10" t="str">
        <f>IFERROR(IF(BTT[[#This Row],[SAP-Modul
(Pflichtauswahl)]]&lt;&gt;VLOOKUP(BTT[[#This Row],[Verwendete Transaktion (Pflichtauswahl)]],Transaktionen[[Transaktionen]:[Modul]],3,FALSE),"Modul anders","okay"),"")</f>
        <v>okay</v>
      </c>
      <c r="AP259" s="10" t="str">
        <f>IFERROR(IF(COUNTIFS(BTT[Verwendete Transaktion (Pflichtauswahl)],BTT[[#This Row],[Verwendete Transaktion (Pflichtauswahl)]],BTT[SAP-Modul
(Pflichtauswahl)],"&lt;&gt;"&amp;BTT[[#This Row],[SAP-Modul
(Pflichtauswahl)]])&gt;0,"Modul anders","okay"),"")</f>
        <v>okay</v>
      </c>
      <c r="AQ259" s="10" t="str">
        <f>IFERROR(IF(COUNTIFS(BTT[Verwendete Transaktion (Pflichtauswahl)],BTT[[#This Row],[Verwendete Transaktion (Pflichtauswahl)]],BTT[Verantwortliches TP
(automatisch)],"&lt;&gt;"&amp;BTT[[#This Row],[Verantwortliches TP
(automatisch)]])&gt;0,"Transaktion mehrfach","okay"),"")</f>
        <v>okay</v>
      </c>
      <c r="AR259" s="10" t="str">
        <f>IFERROR(IF(COUNTIFS(BTT[Verwendete Transaktion (Pflichtauswahl)],BTT[[#This Row],[Verwendete Transaktion (Pflichtauswahl)]],BTT[Verantwortliches TP
(automatisch)],"&lt;&gt;"&amp;VLOOKUP(aktives_Teilprojekt,Teilprojekte[[Teilprojekte]:[Kürzel]],2,FALSE))&gt;0,"Transaktion mehrfach","okay"),"")</f>
        <v>okay</v>
      </c>
      <c r="AS259" s="10" t="s">
        <v>9884</v>
      </c>
      <c r="AT259" s="10"/>
    </row>
    <row r="260" spans="1:46" x14ac:dyDescent="0.25">
      <c r="A260" s="14" t="str">
        <f>IFERROR(IF(BTT[[#This Row],[Lfd Nr. 
(aus konsolidierter Datei)]]&lt;&gt;"",BTT[[#This Row],[Lfd Nr. 
(aus konsolidierter Datei)]],VLOOKUP(aktives_Teilprojekt,Teilprojekte[[Teilprojekte]:[Kürzel]],2,FALSE)&amp;ROW(BTT[[#This Row],[Lfd Nr.
(automatisch)]])-2),"")</f>
        <v>BLQ245</v>
      </c>
      <c r="B260" s="15" t="s">
        <v>53</v>
      </c>
      <c r="C260" s="15"/>
      <c r="E260" s="10" t="str">
        <f>IFERROR(IF(NOT(BTT[[#This Row],[Manuelle Änderung des Verantwortliches TP
(Auswahl - bei Bedarf)]]=""),BTT[[#This Row],[Manuelle Änderung des Verantwortliches TP
(Auswahl - bei Bedarf)]],VLOOKUP(BTT[[#This Row],[Hauptprozess
(Pflichtauswahl)]],Hauptprozesse[],3,FALSE)),"")</f>
        <v>BLQ</v>
      </c>
      <c r="H260" s="10" t="s">
        <v>6038</v>
      </c>
      <c r="I260" t="s">
        <v>5397</v>
      </c>
      <c r="J260" s="10" t="str">
        <f>IFERROR(VLOOKUP(BTT[[#This Row],[Verwendete Transaktion (Pflichtauswahl)]],Transaktionen[[Transaktionen]:[Langtext]],2,FALSE),"")</f>
        <v>BWB MM: Planlieferzeit</v>
      </c>
      <c r="O260" t="s">
        <v>6052</v>
      </c>
      <c r="T260" t="s">
        <v>6060</v>
      </c>
      <c r="V260" s="10" t="str">
        <f>IFERROR(VLOOKUP(BTT[[#This Row],[Verwendetes Formular
(Auswahl falls relevant)]],Formulare[[Formularbezeichnung]:[Formularname (technisch)]],2,FALSE),"")</f>
        <v/>
      </c>
      <c r="X260" t="s">
        <v>6052</v>
      </c>
      <c r="Y260" s="4"/>
      <c r="AA260" t="s">
        <v>6051</v>
      </c>
      <c r="AD260" t="s">
        <v>10203</v>
      </c>
      <c r="AI260" t="s">
        <v>6052</v>
      </c>
      <c r="AJ260" t="s">
        <v>6052</v>
      </c>
      <c r="AK260" s="10" t="str">
        <f>IF(BTT[[#This Row],[Subprozess
(optionale Auswahl)]]="","okay",IF(VLOOKUP(BTT[[#This Row],[Subprozess
(optionale Auswahl)]],BPML[[Subprozess]:[Zugeordneter Hauptprozess]],3,FALSE)=BTT[[#This Row],[Hauptprozess
(Pflichtauswahl)]],"okay","falscher Subprozess"))</f>
        <v>okay</v>
      </c>
      <c r="AL260" t="str">
        <f>IF(aktives_Teilprojekt="Master","",IF(BTT[[#This Row],[Verantwortliches TP
(automatisch)]]=VLOOKUP(aktives_Teilprojekt,Teilprojekte[[Teilprojekte]:[Kürzel]],2,FALSE),"okay","Hauptprozess anderes TP"))</f>
        <v>okay</v>
      </c>
      <c r="AM2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0" s="10" t="str">
        <f>IFERROR(IF(BTT[[#This Row],[SAP-Modul
(Pflichtauswahl)]]&lt;&gt;VLOOKUP(BTT[[#This Row],[Verwendete Transaktion (Pflichtauswahl)]],Transaktionen[[Transaktionen]:[Modul]],3,FALSE),"Modul anders","okay"),"")</f>
        <v>okay</v>
      </c>
      <c r="AP260" s="10" t="str">
        <f>IFERROR(IF(COUNTIFS(BTT[Verwendete Transaktion (Pflichtauswahl)],BTT[[#This Row],[Verwendete Transaktion (Pflichtauswahl)]],BTT[SAP-Modul
(Pflichtauswahl)],"&lt;&gt;"&amp;BTT[[#This Row],[SAP-Modul
(Pflichtauswahl)]])&gt;0,"Modul anders","okay"),"")</f>
        <v>okay</v>
      </c>
      <c r="AQ260" s="10" t="str">
        <f>IFERROR(IF(COUNTIFS(BTT[Verwendete Transaktion (Pflichtauswahl)],BTT[[#This Row],[Verwendete Transaktion (Pflichtauswahl)]],BTT[Verantwortliches TP
(automatisch)],"&lt;&gt;"&amp;BTT[[#This Row],[Verantwortliches TP
(automatisch)]])&gt;0,"Transaktion mehrfach","okay"),"")</f>
        <v>okay</v>
      </c>
      <c r="AR260" s="10" t="str">
        <f>IFERROR(IF(COUNTIFS(BTT[Verwendete Transaktion (Pflichtauswahl)],BTT[[#This Row],[Verwendete Transaktion (Pflichtauswahl)]],BTT[Verantwortliches TP
(automatisch)],"&lt;&gt;"&amp;VLOOKUP(aktives_Teilprojekt,Teilprojekte[[Teilprojekte]:[Kürzel]],2,FALSE))&gt;0,"Transaktion mehrfach","okay"),"")</f>
        <v>okay</v>
      </c>
      <c r="AS260" s="10" t="s">
        <v>9885</v>
      </c>
      <c r="AT260" s="10"/>
    </row>
    <row r="261" spans="1:46" x14ac:dyDescent="0.25">
      <c r="A261" s="14" t="str">
        <f>IFERROR(IF(BTT[[#This Row],[Lfd Nr. 
(aus konsolidierter Datei)]]&lt;&gt;"",BTT[[#This Row],[Lfd Nr. 
(aus konsolidierter Datei)]],VLOOKUP(aktives_Teilprojekt,Teilprojekte[[Teilprojekte]:[Kürzel]],2,FALSE)&amp;ROW(BTT[[#This Row],[Lfd Nr.
(automatisch)]])-2),"")</f>
        <v>BLQ246</v>
      </c>
      <c r="B261" s="15" t="s">
        <v>53</v>
      </c>
      <c r="C261" s="15"/>
      <c r="E261" s="10" t="str">
        <f>IFERROR(IF(NOT(BTT[[#This Row],[Manuelle Änderung des Verantwortliches TP
(Auswahl - bei Bedarf)]]=""),BTT[[#This Row],[Manuelle Änderung des Verantwortliches TP
(Auswahl - bei Bedarf)]],VLOOKUP(BTT[[#This Row],[Hauptprozess
(Pflichtauswahl)]],Hauptprozesse[],3,FALSE)),"")</f>
        <v>BLQ</v>
      </c>
      <c r="H261" s="10" t="s">
        <v>6038</v>
      </c>
      <c r="I261" t="s">
        <v>5399</v>
      </c>
      <c r="J261" s="10" t="str">
        <f>IFERROR(VLOOKUP(BTT[[#This Row],[Verwendete Transaktion (Pflichtauswahl)]],Transaktionen[[Transaktionen]:[Langtext]],2,FALSE),"")</f>
        <v>BWB MM: Lieferbereitschaft</v>
      </c>
      <c r="O261" t="s">
        <v>6052</v>
      </c>
      <c r="T261" t="s">
        <v>6060</v>
      </c>
      <c r="V261" s="10" t="str">
        <f>IFERROR(VLOOKUP(BTT[[#This Row],[Verwendetes Formular
(Auswahl falls relevant)]],Formulare[[Formularbezeichnung]:[Formularname (technisch)]],2,FALSE),"")</f>
        <v/>
      </c>
      <c r="X261" t="s">
        <v>6052</v>
      </c>
      <c r="Y261" s="4"/>
      <c r="AA261" t="s">
        <v>6051</v>
      </c>
      <c r="AD261" t="s">
        <v>10203</v>
      </c>
      <c r="AI261" t="s">
        <v>6052</v>
      </c>
      <c r="AJ261" t="s">
        <v>6052</v>
      </c>
      <c r="AK261" s="10" t="str">
        <f>IF(BTT[[#This Row],[Subprozess
(optionale Auswahl)]]="","okay",IF(VLOOKUP(BTT[[#This Row],[Subprozess
(optionale Auswahl)]],BPML[[Subprozess]:[Zugeordneter Hauptprozess]],3,FALSE)=BTT[[#This Row],[Hauptprozess
(Pflichtauswahl)]],"okay","falscher Subprozess"))</f>
        <v>okay</v>
      </c>
      <c r="AL261" t="str">
        <f>IF(aktives_Teilprojekt="Master","",IF(BTT[[#This Row],[Verantwortliches TP
(automatisch)]]=VLOOKUP(aktives_Teilprojekt,Teilprojekte[[Teilprojekte]:[Kürzel]],2,FALSE),"okay","Hauptprozess anderes TP"))</f>
        <v>okay</v>
      </c>
      <c r="AM2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1" s="10" t="str">
        <f>IFERROR(IF(BTT[[#This Row],[SAP-Modul
(Pflichtauswahl)]]&lt;&gt;VLOOKUP(BTT[[#This Row],[Verwendete Transaktion (Pflichtauswahl)]],Transaktionen[[Transaktionen]:[Modul]],3,FALSE),"Modul anders","okay"),"")</f>
        <v>okay</v>
      </c>
      <c r="AP261" s="10" t="str">
        <f>IFERROR(IF(COUNTIFS(BTT[Verwendete Transaktion (Pflichtauswahl)],BTT[[#This Row],[Verwendete Transaktion (Pflichtauswahl)]],BTT[SAP-Modul
(Pflichtauswahl)],"&lt;&gt;"&amp;BTT[[#This Row],[SAP-Modul
(Pflichtauswahl)]])&gt;0,"Modul anders","okay"),"")</f>
        <v>okay</v>
      </c>
      <c r="AQ261" s="10" t="str">
        <f>IFERROR(IF(COUNTIFS(BTT[Verwendete Transaktion (Pflichtauswahl)],BTT[[#This Row],[Verwendete Transaktion (Pflichtauswahl)]],BTT[Verantwortliches TP
(automatisch)],"&lt;&gt;"&amp;BTT[[#This Row],[Verantwortliches TP
(automatisch)]])&gt;0,"Transaktion mehrfach","okay"),"")</f>
        <v>okay</v>
      </c>
      <c r="AR261" s="10" t="str">
        <f>IFERROR(IF(COUNTIFS(BTT[Verwendete Transaktion (Pflichtauswahl)],BTT[[#This Row],[Verwendete Transaktion (Pflichtauswahl)]],BTT[Verantwortliches TP
(automatisch)],"&lt;&gt;"&amp;VLOOKUP(aktives_Teilprojekt,Teilprojekte[[Teilprojekte]:[Kürzel]],2,FALSE))&gt;0,"Transaktion mehrfach","okay"),"")</f>
        <v>okay</v>
      </c>
      <c r="AS261" s="10" t="s">
        <v>9886</v>
      </c>
      <c r="AT261" s="10"/>
    </row>
    <row r="262" spans="1:46" x14ac:dyDescent="0.25">
      <c r="A262" s="14" t="str">
        <f>IFERROR(IF(BTT[[#This Row],[Lfd Nr. 
(aus konsolidierter Datei)]]&lt;&gt;"",BTT[[#This Row],[Lfd Nr. 
(aus konsolidierter Datei)]],VLOOKUP(aktives_Teilprojekt,Teilprojekte[[Teilprojekte]:[Kürzel]],2,FALSE)&amp;ROW(BTT[[#This Row],[Lfd Nr.
(automatisch)]])-2),"")</f>
        <v>BLQ247</v>
      </c>
      <c r="B262" s="15" t="s">
        <v>53</v>
      </c>
      <c r="C262" s="15"/>
      <c r="E262" s="10" t="str">
        <f>IFERROR(IF(NOT(BTT[[#This Row],[Manuelle Änderung des Verantwortliches TP
(Auswahl - bei Bedarf)]]=""),BTT[[#This Row],[Manuelle Änderung des Verantwortliches TP
(Auswahl - bei Bedarf)]],VLOOKUP(BTT[[#This Row],[Hauptprozess
(Pflichtauswahl)]],Hauptprozesse[],3,FALSE)),"")</f>
        <v>BLQ</v>
      </c>
      <c r="H262" s="10" t="s">
        <v>6038</v>
      </c>
      <c r="I262" t="s">
        <v>5401</v>
      </c>
      <c r="J262" s="10" t="str">
        <f>IFERROR(VLOOKUP(BTT[[#This Row],[Verwendete Transaktion (Pflichtauswahl)]],Transaktionen[[Transaktionen]:[Langtext]],2,FALSE),"")</f>
        <v>BWB MM: Übersicht Materialstammdaten</v>
      </c>
      <c r="O262" t="s">
        <v>6052</v>
      </c>
      <c r="T262" t="s">
        <v>6060</v>
      </c>
      <c r="V262" s="10" t="str">
        <f>IFERROR(VLOOKUP(BTT[[#This Row],[Verwendetes Formular
(Auswahl falls relevant)]],Formulare[[Formularbezeichnung]:[Formularname (technisch)]],2,FALSE),"")</f>
        <v/>
      </c>
      <c r="X262" t="s">
        <v>6052</v>
      </c>
      <c r="Y262" s="4"/>
      <c r="AA262" t="s">
        <v>6051</v>
      </c>
      <c r="AD262" t="s">
        <v>10203</v>
      </c>
      <c r="AI262" t="s">
        <v>6052</v>
      </c>
      <c r="AJ262" t="s">
        <v>6052</v>
      </c>
      <c r="AK262" s="10" t="str">
        <f>IF(BTT[[#This Row],[Subprozess
(optionale Auswahl)]]="","okay",IF(VLOOKUP(BTT[[#This Row],[Subprozess
(optionale Auswahl)]],BPML[[Subprozess]:[Zugeordneter Hauptprozess]],3,FALSE)=BTT[[#This Row],[Hauptprozess
(Pflichtauswahl)]],"okay","falscher Subprozess"))</f>
        <v>okay</v>
      </c>
      <c r="AL262" t="str">
        <f>IF(aktives_Teilprojekt="Master","",IF(BTT[[#This Row],[Verantwortliches TP
(automatisch)]]=VLOOKUP(aktives_Teilprojekt,Teilprojekte[[Teilprojekte]:[Kürzel]],2,FALSE),"okay","Hauptprozess anderes TP"))</f>
        <v>okay</v>
      </c>
      <c r="AM2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2" s="10" t="str">
        <f>IFERROR(IF(BTT[[#This Row],[SAP-Modul
(Pflichtauswahl)]]&lt;&gt;VLOOKUP(BTT[[#This Row],[Verwendete Transaktion (Pflichtauswahl)]],Transaktionen[[Transaktionen]:[Modul]],3,FALSE),"Modul anders","okay"),"")</f>
        <v>okay</v>
      </c>
      <c r="AP262" s="10" t="str">
        <f>IFERROR(IF(COUNTIFS(BTT[Verwendete Transaktion (Pflichtauswahl)],BTT[[#This Row],[Verwendete Transaktion (Pflichtauswahl)]],BTT[SAP-Modul
(Pflichtauswahl)],"&lt;&gt;"&amp;BTT[[#This Row],[SAP-Modul
(Pflichtauswahl)]])&gt;0,"Modul anders","okay"),"")</f>
        <v>okay</v>
      </c>
      <c r="AQ262" s="10" t="str">
        <f>IFERROR(IF(COUNTIFS(BTT[Verwendete Transaktion (Pflichtauswahl)],BTT[[#This Row],[Verwendete Transaktion (Pflichtauswahl)]],BTT[Verantwortliches TP
(automatisch)],"&lt;&gt;"&amp;BTT[[#This Row],[Verantwortliches TP
(automatisch)]])&gt;0,"Transaktion mehrfach","okay"),"")</f>
        <v>okay</v>
      </c>
      <c r="AR262" s="10" t="str">
        <f>IFERROR(IF(COUNTIFS(BTT[Verwendete Transaktion (Pflichtauswahl)],BTT[[#This Row],[Verwendete Transaktion (Pflichtauswahl)]],BTT[Verantwortliches TP
(automatisch)],"&lt;&gt;"&amp;VLOOKUP(aktives_Teilprojekt,Teilprojekte[[Teilprojekte]:[Kürzel]],2,FALSE))&gt;0,"Transaktion mehrfach","okay"),"")</f>
        <v>okay</v>
      </c>
      <c r="AS262" s="10" t="s">
        <v>9887</v>
      </c>
      <c r="AT262" s="10"/>
    </row>
    <row r="263" spans="1:46" x14ac:dyDescent="0.25">
      <c r="A263" s="14" t="str">
        <f>IFERROR(IF(BTT[[#This Row],[Lfd Nr. 
(aus konsolidierter Datei)]]&lt;&gt;"",BTT[[#This Row],[Lfd Nr. 
(aus konsolidierter Datei)]],VLOOKUP(aktives_Teilprojekt,Teilprojekte[[Teilprojekte]:[Kürzel]],2,FALSE)&amp;ROW(BTT[[#This Row],[Lfd Nr.
(automatisch)]])-2),"")</f>
        <v>BLQ248</v>
      </c>
      <c r="B263" s="15" t="s">
        <v>53</v>
      </c>
      <c r="C263" s="15"/>
      <c r="E263" s="10" t="str">
        <f>IFERROR(IF(NOT(BTT[[#This Row],[Manuelle Änderung des Verantwortliches TP
(Auswahl - bei Bedarf)]]=""),BTT[[#This Row],[Manuelle Änderung des Verantwortliches TP
(Auswahl - bei Bedarf)]],VLOOKUP(BTT[[#This Row],[Hauptprozess
(Pflichtauswahl)]],Hauptprozesse[],3,FALSE)),"")</f>
        <v>BLQ</v>
      </c>
      <c r="H263" s="10" t="s">
        <v>6038</v>
      </c>
      <c r="I263" t="s">
        <v>5403</v>
      </c>
      <c r="J263" s="10" t="str">
        <f>IFERROR(VLOOKUP(BTT[[#This Row],[Verwendete Transaktion (Pflichtauswahl)]],Transaktionen[[Transaktionen]:[Langtext]],2,FALSE),"")</f>
        <v>BWB MM: Anzahl Lagermaterialien</v>
      </c>
      <c r="O263" t="s">
        <v>6052</v>
      </c>
      <c r="T263" t="s">
        <v>6060</v>
      </c>
      <c r="V263" s="10" t="str">
        <f>IFERROR(VLOOKUP(BTT[[#This Row],[Verwendetes Formular
(Auswahl falls relevant)]],Formulare[[Formularbezeichnung]:[Formularname (technisch)]],2,FALSE),"")</f>
        <v/>
      </c>
      <c r="X263" t="s">
        <v>6052</v>
      </c>
      <c r="Y263" s="4"/>
      <c r="AA263" t="s">
        <v>6051</v>
      </c>
      <c r="AD263" t="s">
        <v>10203</v>
      </c>
      <c r="AI263" t="s">
        <v>6052</v>
      </c>
      <c r="AJ263" t="s">
        <v>6052</v>
      </c>
      <c r="AK263" s="10" t="str">
        <f>IF(BTT[[#This Row],[Subprozess
(optionale Auswahl)]]="","okay",IF(VLOOKUP(BTT[[#This Row],[Subprozess
(optionale Auswahl)]],BPML[[Subprozess]:[Zugeordneter Hauptprozess]],3,FALSE)=BTT[[#This Row],[Hauptprozess
(Pflichtauswahl)]],"okay","falscher Subprozess"))</f>
        <v>okay</v>
      </c>
      <c r="AL263" t="str">
        <f>IF(aktives_Teilprojekt="Master","",IF(BTT[[#This Row],[Verantwortliches TP
(automatisch)]]=VLOOKUP(aktives_Teilprojekt,Teilprojekte[[Teilprojekte]:[Kürzel]],2,FALSE),"okay","Hauptprozess anderes TP"))</f>
        <v>okay</v>
      </c>
      <c r="AM2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3" s="10" t="str">
        <f>IFERROR(IF(BTT[[#This Row],[SAP-Modul
(Pflichtauswahl)]]&lt;&gt;VLOOKUP(BTT[[#This Row],[Verwendete Transaktion (Pflichtauswahl)]],Transaktionen[[Transaktionen]:[Modul]],3,FALSE),"Modul anders","okay"),"")</f>
        <v>okay</v>
      </c>
      <c r="AP263" s="10" t="str">
        <f>IFERROR(IF(COUNTIFS(BTT[Verwendete Transaktion (Pflichtauswahl)],BTT[[#This Row],[Verwendete Transaktion (Pflichtauswahl)]],BTT[SAP-Modul
(Pflichtauswahl)],"&lt;&gt;"&amp;BTT[[#This Row],[SAP-Modul
(Pflichtauswahl)]])&gt;0,"Modul anders","okay"),"")</f>
        <v>okay</v>
      </c>
      <c r="AQ263" s="10" t="str">
        <f>IFERROR(IF(COUNTIFS(BTT[Verwendete Transaktion (Pflichtauswahl)],BTT[[#This Row],[Verwendete Transaktion (Pflichtauswahl)]],BTT[Verantwortliches TP
(automatisch)],"&lt;&gt;"&amp;BTT[[#This Row],[Verantwortliches TP
(automatisch)]])&gt;0,"Transaktion mehrfach","okay"),"")</f>
        <v>okay</v>
      </c>
      <c r="AR263" s="10" t="str">
        <f>IFERROR(IF(COUNTIFS(BTT[Verwendete Transaktion (Pflichtauswahl)],BTT[[#This Row],[Verwendete Transaktion (Pflichtauswahl)]],BTT[Verantwortliches TP
(automatisch)],"&lt;&gt;"&amp;VLOOKUP(aktives_Teilprojekt,Teilprojekte[[Teilprojekte]:[Kürzel]],2,FALSE))&gt;0,"Transaktion mehrfach","okay"),"")</f>
        <v>okay</v>
      </c>
      <c r="AS263" s="10" t="s">
        <v>9888</v>
      </c>
      <c r="AT263" s="10"/>
    </row>
    <row r="264" spans="1:46" x14ac:dyDescent="0.25">
      <c r="A264" s="14" t="str">
        <f>IFERROR(IF(BTT[[#This Row],[Lfd Nr. 
(aus konsolidierter Datei)]]&lt;&gt;"",BTT[[#This Row],[Lfd Nr. 
(aus konsolidierter Datei)]],VLOOKUP(aktives_Teilprojekt,Teilprojekte[[Teilprojekte]:[Kürzel]],2,FALSE)&amp;ROW(BTT[[#This Row],[Lfd Nr.
(automatisch)]])-2),"")</f>
        <v>BLQ249</v>
      </c>
      <c r="B264" s="15" t="s">
        <v>53</v>
      </c>
      <c r="C264" s="15"/>
      <c r="E264" s="10" t="str">
        <f>IFERROR(IF(NOT(BTT[[#This Row],[Manuelle Änderung des Verantwortliches TP
(Auswahl - bei Bedarf)]]=""),BTT[[#This Row],[Manuelle Änderung des Verantwortliches TP
(Auswahl - bei Bedarf)]],VLOOKUP(BTT[[#This Row],[Hauptprozess
(Pflichtauswahl)]],Hauptprozesse[],3,FALSE)),"")</f>
        <v>BLQ</v>
      </c>
      <c r="H264" s="10" t="s">
        <v>6038</v>
      </c>
      <c r="I264" t="s">
        <v>5405</v>
      </c>
      <c r="J264" s="10" t="str">
        <f>IFERROR(VLOOKUP(BTT[[#This Row],[Verwendete Transaktion (Pflichtauswahl)]],Transaktionen[[Transaktionen]:[Langtext]],2,FALSE),"")</f>
        <v>WF: Mat.stamm löschen EKG ausgeschl.</v>
      </c>
      <c r="O264" t="s">
        <v>6052</v>
      </c>
      <c r="T264" t="s">
        <v>6060</v>
      </c>
      <c r="V264" s="10" t="str">
        <f>IFERROR(VLOOKUP(BTT[[#This Row],[Verwendetes Formular
(Auswahl falls relevant)]],Formulare[[Formularbezeichnung]:[Formularname (technisch)]],2,FALSE),"")</f>
        <v/>
      </c>
      <c r="X264" t="s">
        <v>6052</v>
      </c>
      <c r="Y264" s="4"/>
      <c r="AA264" t="s">
        <v>6051</v>
      </c>
      <c r="AD264" t="s">
        <v>10203</v>
      </c>
      <c r="AI264" t="s">
        <v>6052</v>
      </c>
      <c r="AJ264" t="s">
        <v>6052</v>
      </c>
      <c r="AK264" s="10" t="str">
        <f>IF(BTT[[#This Row],[Subprozess
(optionale Auswahl)]]="","okay",IF(VLOOKUP(BTT[[#This Row],[Subprozess
(optionale Auswahl)]],BPML[[Subprozess]:[Zugeordneter Hauptprozess]],3,FALSE)=BTT[[#This Row],[Hauptprozess
(Pflichtauswahl)]],"okay","falscher Subprozess"))</f>
        <v>okay</v>
      </c>
      <c r="AL264" t="str">
        <f>IF(aktives_Teilprojekt="Master","",IF(BTT[[#This Row],[Verantwortliches TP
(automatisch)]]=VLOOKUP(aktives_Teilprojekt,Teilprojekte[[Teilprojekte]:[Kürzel]],2,FALSE),"okay","Hauptprozess anderes TP"))</f>
        <v>okay</v>
      </c>
      <c r="AM2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4" s="10" t="str">
        <f>IFERROR(IF(BTT[[#This Row],[SAP-Modul
(Pflichtauswahl)]]&lt;&gt;VLOOKUP(BTT[[#This Row],[Verwendete Transaktion (Pflichtauswahl)]],Transaktionen[[Transaktionen]:[Modul]],3,FALSE),"Modul anders","okay"),"")</f>
        <v>okay</v>
      </c>
      <c r="AP264" s="10" t="str">
        <f>IFERROR(IF(COUNTIFS(BTT[Verwendete Transaktion (Pflichtauswahl)],BTT[[#This Row],[Verwendete Transaktion (Pflichtauswahl)]],BTT[SAP-Modul
(Pflichtauswahl)],"&lt;&gt;"&amp;BTT[[#This Row],[SAP-Modul
(Pflichtauswahl)]])&gt;0,"Modul anders","okay"),"")</f>
        <v>okay</v>
      </c>
      <c r="AQ264" s="10" t="str">
        <f>IFERROR(IF(COUNTIFS(BTT[Verwendete Transaktion (Pflichtauswahl)],BTT[[#This Row],[Verwendete Transaktion (Pflichtauswahl)]],BTT[Verantwortliches TP
(automatisch)],"&lt;&gt;"&amp;BTT[[#This Row],[Verantwortliches TP
(automatisch)]])&gt;0,"Transaktion mehrfach","okay"),"")</f>
        <v>okay</v>
      </c>
      <c r="AR264" s="10" t="str">
        <f>IFERROR(IF(COUNTIFS(BTT[Verwendete Transaktion (Pflichtauswahl)],BTT[[#This Row],[Verwendete Transaktion (Pflichtauswahl)]],BTT[Verantwortliches TP
(automatisch)],"&lt;&gt;"&amp;VLOOKUP(aktives_Teilprojekt,Teilprojekte[[Teilprojekte]:[Kürzel]],2,FALSE))&gt;0,"Transaktion mehrfach","okay"),"")</f>
        <v>okay</v>
      </c>
      <c r="AS264" s="10" t="s">
        <v>9889</v>
      </c>
      <c r="AT264" s="10"/>
    </row>
    <row r="265" spans="1:46" x14ac:dyDescent="0.25">
      <c r="A265" s="14" t="str">
        <f>IFERROR(IF(BTT[[#This Row],[Lfd Nr. 
(aus konsolidierter Datei)]]&lt;&gt;"",BTT[[#This Row],[Lfd Nr. 
(aus konsolidierter Datei)]],VLOOKUP(aktives_Teilprojekt,Teilprojekte[[Teilprojekte]:[Kürzel]],2,FALSE)&amp;ROW(BTT[[#This Row],[Lfd Nr.
(automatisch)]])-2),"")</f>
        <v>BLQ250</v>
      </c>
      <c r="B265" s="15" t="s">
        <v>53</v>
      </c>
      <c r="C265" s="15"/>
      <c r="E265" s="10" t="str">
        <f>IFERROR(IF(NOT(BTT[[#This Row],[Manuelle Änderung des Verantwortliches TP
(Auswahl - bei Bedarf)]]=""),BTT[[#This Row],[Manuelle Änderung des Verantwortliches TP
(Auswahl - bei Bedarf)]],VLOOKUP(BTT[[#This Row],[Hauptprozess
(Pflichtauswahl)]],Hauptprozesse[],3,FALSE)),"")</f>
        <v>BLQ</v>
      </c>
      <c r="H265" s="10" t="s">
        <v>6038</v>
      </c>
      <c r="I265" t="s">
        <v>5407</v>
      </c>
      <c r="J265" s="10" t="str">
        <f>IFERROR(VLOOKUP(BTT[[#This Row],[Verwendete Transaktion (Pflichtauswahl)]],Transaktionen[[Transaktionen]:[Langtext]],2,FALSE),"")</f>
        <v>MM: WF Mat.stamm löschen</v>
      </c>
      <c r="O265" t="s">
        <v>6052</v>
      </c>
      <c r="T265" t="s">
        <v>6060</v>
      </c>
      <c r="V265" s="10" t="str">
        <f>IFERROR(VLOOKUP(BTT[[#This Row],[Verwendetes Formular
(Auswahl falls relevant)]],Formulare[[Formularbezeichnung]:[Formularname (technisch)]],2,FALSE),"")</f>
        <v/>
      </c>
      <c r="X265" t="s">
        <v>6052</v>
      </c>
      <c r="Y265" s="4"/>
      <c r="AA265" t="s">
        <v>6051</v>
      </c>
      <c r="AD265" t="s">
        <v>10203</v>
      </c>
      <c r="AI265" t="s">
        <v>6052</v>
      </c>
      <c r="AJ265" t="s">
        <v>6052</v>
      </c>
      <c r="AK265" s="10" t="str">
        <f>IF(BTT[[#This Row],[Subprozess
(optionale Auswahl)]]="","okay",IF(VLOOKUP(BTT[[#This Row],[Subprozess
(optionale Auswahl)]],BPML[[Subprozess]:[Zugeordneter Hauptprozess]],3,FALSE)=BTT[[#This Row],[Hauptprozess
(Pflichtauswahl)]],"okay","falscher Subprozess"))</f>
        <v>okay</v>
      </c>
      <c r="AL265" t="str">
        <f>IF(aktives_Teilprojekt="Master","",IF(BTT[[#This Row],[Verantwortliches TP
(automatisch)]]=VLOOKUP(aktives_Teilprojekt,Teilprojekte[[Teilprojekte]:[Kürzel]],2,FALSE),"okay","Hauptprozess anderes TP"))</f>
        <v>okay</v>
      </c>
      <c r="AM2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65" s="10" t="str">
        <f>IFERROR(IF(BTT[[#This Row],[SAP-Modul
(Pflichtauswahl)]]&lt;&gt;VLOOKUP(BTT[[#This Row],[Verwendete Transaktion (Pflichtauswahl)]],Transaktionen[[Transaktionen]:[Modul]],3,FALSE),"Modul anders","okay"),"")</f>
        <v>okay</v>
      </c>
      <c r="AP265" s="10" t="str">
        <f>IFERROR(IF(COUNTIFS(BTT[Verwendete Transaktion (Pflichtauswahl)],BTT[[#This Row],[Verwendete Transaktion (Pflichtauswahl)]],BTT[SAP-Modul
(Pflichtauswahl)],"&lt;&gt;"&amp;BTT[[#This Row],[SAP-Modul
(Pflichtauswahl)]])&gt;0,"Modul anders","okay"),"")</f>
        <v>okay</v>
      </c>
      <c r="AQ265" s="10" t="str">
        <f>IFERROR(IF(COUNTIFS(BTT[Verwendete Transaktion (Pflichtauswahl)],BTT[[#This Row],[Verwendete Transaktion (Pflichtauswahl)]],BTT[Verantwortliches TP
(automatisch)],"&lt;&gt;"&amp;BTT[[#This Row],[Verantwortliches TP
(automatisch)]])&gt;0,"Transaktion mehrfach","okay"),"")</f>
        <v>okay</v>
      </c>
      <c r="AR265" s="10" t="str">
        <f>IFERROR(IF(COUNTIFS(BTT[Verwendete Transaktion (Pflichtauswahl)],BTT[[#This Row],[Verwendete Transaktion (Pflichtauswahl)]],BTT[Verantwortliches TP
(automatisch)],"&lt;&gt;"&amp;VLOOKUP(aktives_Teilprojekt,Teilprojekte[[Teilprojekte]:[Kürzel]],2,FALSE))&gt;0,"Transaktion mehrfach","okay"),"")</f>
        <v>okay</v>
      </c>
      <c r="AS265" s="10" t="s">
        <v>9890</v>
      </c>
      <c r="AT265" s="10"/>
    </row>
    <row r="266" spans="1:46" x14ac:dyDescent="0.25">
      <c r="A266" s="14" t="str">
        <f>IFERROR(IF(BTT[[#This Row],[Lfd Nr. 
(aus konsolidierter Datei)]]&lt;&gt;"",BTT[[#This Row],[Lfd Nr. 
(aus konsolidierter Datei)]],VLOOKUP(aktives_Teilprojekt,Teilprojekte[[Teilprojekte]:[Kürzel]],2,FALSE)&amp;ROW(BTT[[#This Row],[Lfd Nr.
(automatisch)]])-2),"")</f>
        <v>BLQ251</v>
      </c>
      <c r="B266" s="15" t="s">
        <v>6124</v>
      </c>
      <c r="C266" s="15"/>
      <c r="E266" s="10" t="str">
        <f>IFERROR(IF(NOT(BTT[[#This Row],[Manuelle Änderung des Verantwortliches TP
(Auswahl - bei Bedarf)]]=""),BTT[[#This Row],[Manuelle Änderung des Verantwortliches TP
(Auswahl - bei Bedarf)]],VLOOKUP(BTT[[#This Row],[Hauptprozess
(Pflichtauswahl)]],Hauptprozesse[],3,FALSE)),"")</f>
        <v>BLQ</v>
      </c>
      <c r="H266" s="10" t="s">
        <v>6038</v>
      </c>
      <c r="I266" t="s">
        <v>5409</v>
      </c>
      <c r="J266" s="10" t="str">
        <f>IFERROR(VLOOKUP(BTT[[#This Row],[Verwendete Transaktion (Pflichtauswahl)]],Transaktionen[[Transaktionen]:[Langtext]],2,FALSE),"")</f>
        <v>Kontraktwerte Mengenkontrakte Detail</v>
      </c>
      <c r="O266" t="s">
        <v>6052</v>
      </c>
      <c r="T266" t="s">
        <v>6060</v>
      </c>
      <c r="V266" s="10" t="str">
        <f>IFERROR(VLOOKUP(BTT[[#This Row],[Verwendetes Formular
(Auswahl falls relevant)]],Formulare[[Formularbezeichnung]:[Formularname (technisch)]],2,FALSE),"")</f>
        <v/>
      </c>
      <c r="X266" t="s">
        <v>6052</v>
      </c>
      <c r="Y266" s="4"/>
      <c r="AI266" t="s">
        <v>6051</v>
      </c>
      <c r="AK266" s="10" t="str">
        <f>IF(BTT[[#This Row],[Subprozess
(optionale Auswahl)]]="","okay",IF(VLOOKUP(BTT[[#This Row],[Subprozess
(optionale Auswahl)]],BPML[[Subprozess]:[Zugeordneter Hauptprozess]],3,FALSE)=BTT[[#This Row],[Hauptprozess
(Pflichtauswahl)]],"okay","falscher Subprozess"))</f>
        <v>okay</v>
      </c>
      <c r="AL266" t="str">
        <f>IF(aktives_Teilprojekt="Master","",IF(BTT[[#This Row],[Verantwortliches TP
(automatisch)]]=VLOOKUP(aktives_Teilprojekt,Teilprojekte[[Teilprojekte]:[Kürzel]],2,FALSE),"okay","Hauptprozess anderes TP"))</f>
        <v>okay</v>
      </c>
      <c r="AM2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6" s="10" t="str">
        <f>IFERROR(IF(BTT[[#This Row],[SAP-Modul
(Pflichtauswahl)]]&lt;&gt;VLOOKUP(BTT[[#This Row],[Verwendete Transaktion (Pflichtauswahl)]],Transaktionen[[Transaktionen]:[Modul]],3,FALSE),"Modul anders","okay"),"")</f>
        <v>okay</v>
      </c>
      <c r="AP266" s="10" t="str">
        <f>IFERROR(IF(COUNTIFS(BTT[Verwendete Transaktion (Pflichtauswahl)],BTT[[#This Row],[Verwendete Transaktion (Pflichtauswahl)]],BTT[SAP-Modul
(Pflichtauswahl)],"&lt;&gt;"&amp;BTT[[#This Row],[SAP-Modul
(Pflichtauswahl)]])&gt;0,"Modul anders","okay"),"")</f>
        <v>okay</v>
      </c>
      <c r="AQ266" s="10" t="str">
        <f>IFERROR(IF(COUNTIFS(BTT[Verwendete Transaktion (Pflichtauswahl)],BTT[[#This Row],[Verwendete Transaktion (Pflichtauswahl)]],BTT[Verantwortliches TP
(automatisch)],"&lt;&gt;"&amp;BTT[[#This Row],[Verantwortliches TP
(automatisch)]])&gt;0,"Transaktion mehrfach","okay"),"")</f>
        <v>okay</v>
      </c>
      <c r="AR266" s="10" t="str">
        <f>IFERROR(IF(COUNTIFS(BTT[Verwendete Transaktion (Pflichtauswahl)],BTT[[#This Row],[Verwendete Transaktion (Pflichtauswahl)]],BTT[Verantwortliches TP
(automatisch)],"&lt;&gt;"&amp;VLOOKUP(aktives_Teilprojekt,Teilprojekte[[Teilprojekte]:[Kürzel]],2,FALSE))&gt;0,"Transaktion mehrfach","okay"),"")</f>
        <v>okay</v>
      </c>
      <c r="AS266" s="10" t="s">
        <v>9891</v>
      </c>
      <c r="AT266" s="10"/>
    </row>
    <row r="267" spans="1:46" x14ac:dyDescent="0.25">
      <c r="A267" s="14" t="str">
        <f>IFERROR(IF(BTT[[#This Row],[Lfd Nr. 
(aus konsolidierter Datei)]]&lt;&gt;"",BTT[[#This Row],[Lfd Nr. 
(aus konsolidierter Datei)]],VLOOKUP(aktives_Teilprojekt,Teilprojekte[[Teilprojekte]:[Kürzel]],2,FALSE)&amp;ROW(BTT[[#This Row],[Lfd Nr.
(automatisch)]])-2),"")</f>
        <v>BLQ252</v>
      </c>
      <c r="B267" s="15" t="s">
        <v>674</v>
      </c>
      <c r="C267" s="15"/>
      <c r="E267" s="10" t="str">
        <f>IFERROR(IF(NOT(BTT[[#This Row],[Manuelle Änderung des Verantwortliches TP
(Auswahl - bei Bedarf)]]=""),BTT[[#This Row],[Manuelle Änderung des Verantwortliches TP
(Auswahl - bei Bedarf)]],VLOOKUP(BTT[[#This Row],[Hauptprozess
(Pflichtauswahl)]],Hauptprozesse[],3,FALSE)),"")</f>
        <v>BLQ</v>
      </c>
      <c r="H267" s="10" t="s">
        <v>6038</v>
      </c>
      <c r="I267" t="s">
        <v>5411</v>
      </c>
      <c r="J267" s="10" t="str">
        <f>IFERROR(VLOOKUP(BTT[[#This Row],[Verwendete Transaktion (Pflichtauswahl)]],Transaktionen[[Transaktionen]:[Langtext]],2,FALSE),"")</f>
        <v>Umsetzen von NB-BANF in Bestellung</v>
      </c>
      <c r="O267" t="s">
        <v>6052</v>
      </c>
      <c r="T267" t="s">
        <v>6060</v>
      </c>
      <c r="V267" s="10" t="str">
        <f>IFERROR(VLOOKUP(BTT[[#This Row],[Verwendetes Formular
(Auswahl falls relevant)]],Formulare[[Formularbezeichnung]:[Formularname (technisch)]],2,FALSE),"")</f>
        <v/>
      </c>
      <c r="X267" t="s">
        <v>6052</v>
      </c>
      <c r="Y267" s="4"/>
      <c r="AA267" t="s">
        <v>6051</v>
      </c>
      <c r="AD267" t="s">
        <v>10203</v>
      </c>
      <c r="AI267" t="s">
        <v>6051</v>
      </c>
      <c r="AK267" s="10" t="str">
        <f>IF(BTT[[#This Row],[Subprozess
(optionale Auswahl)]]="","okay",IF(VLOOKUP(BTT[[#This Row],[Subprozess
(optionale Auswahl)]],BPML[[Subprozess]:[Zugeordneter Hauptprozess]],3,FALSE)=BTT[[#This Row],[Hauptprozess
(Pflichtauswahl)]],"okay","falscher Subprozess"))</f>
        <v>okay</v>
      </c>
      <c r="AL267" t="str">
        <f>IF(aktives_Teilprojekt="Master","",IF(BTT[[#This Row],[Verantwortliches TP
(automatisch)]]=VLOOKUP(aktives_Teilprojekt,Teilprojekte[[Teilprojekte]:[Kürzel]],2,FALSE),"okay","Hauptprozess anderes TP"))</f>
        <v>okay</v>
      </c>
      <c r="AM2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7" s="10" t="str">
        <f>IFERROR(IF(BTT[[#This Row],[SAP-Modul
(Pflichtauswahl)]]&lt;&gt;VLOOKUP(BTT[[#This Row],[Verwendete Transaktion (Pflichtauswahl)]],Transaktionen[[Transaktionen]:[Modul]],3,FALSE),"Modul anders","okay"),"")</f>
        <v>okay</v>
      </c>
      <c r="AP267" s="10" t="str">
        <f>IFERROR(IF(COUNTIFS(BTT[Verwendete Transaktion (Pflichtauswahl)],BTT[[#This Row],[Verwendete Transaktion (Pflichtauswahl)]],BTT[SAP-Modul
(Pflichtauswahl)],"&lt;&gt;"&amp;BTT[[#This Row],[SAP-Modul
(Pflichtauswahl)]])&gt;0,"Modul anders","okay"),"")</f>
        <v>okay</v>
      </c>
      <c r="AQ267" s="10" t="str">
        <f>IFERROR(IF(COUNTIFS(BTT[Verwendete Transaktion (Pflichtauswahl)],BTT[[#This Row],[Verwendete Transaktion (Pflichtauswahl)]],BTT[Verantwortliches TP
(automatisch)],"&lt;&gt;"&amp;BTT[[#This Row],[Verantwortliches TP
(automatisch)]])&gt;0,"Transaktion mehrfach","okay"),"")</f>
        <v>okay</v>
      </c>
      <c r="AR267" s="10" t="str">
        <f>IFERROR(IF(COUNTIFS(BTT[Verwendete Transaktion (Pflichtauswahl)],BTT[[#This Row],[Verwendete Transaktion (Pflichtauswahl)]],BTT[Verantwortliches TP
(automatisch)],"&lt;&gt;"&amp;VLOOKUP(aktives_Teilprojekt,Teilprojekte[[Teilprojekte]:[Kürzel]],2,FALSE))&gt;0,"Transaktion mehrfach","okay"),"")</f>
        <v>okay</v>
      </c>
      <c r="AS267" s="10" t="s">
        <v>9892</v>
      </c>
      <c r="AT267" s="10"/>
    </row>
    <row r="268" spans="1:46" x14ac:dyDescent="0.25">
      <c r="A268" s="14" t="str">
        <f>IFERROR(IF(BTT[[#This Row],[Lfd Nr. 
(aus konsolidierter Datei)]]&lt;&gt;"",BTT[[#This Row],[Lfd Nr. 
(aus konsolidierter Datei)]],VLOOKUP(aktives_Teilprojekt,Teilprojekte[[Teilprojekte]:[Kürzel]],2,FALSE)&amp;ROW(BTT[[#This Row],[Lfd Nr.
(automatisch)]])-2),"")</f>
        <v>BLQ253</v>
      </c>
      <c r="B268" s="15" t="s">
        <v>674</v>
      </c>
      <c r="C268" s="15"/>
      <c r="E268" s="10" t="str">
        <f>IFERROR(IF(NOT(BTT[[#This Row],[Manuelle Änderung des Verantwortliches TP
(Auswahl - bei Bedarf)]]=""),BTT[[#This Row],[Manuelle Änderung des Verantwortliches TP
(Auswahl - bei Bedarf)]],VLOOKUP(BTT[[#This Row],[Hauptprozess
(Pflichtauswahl)]],Hauptprozesse[],3,FALSE)),"")</f>
        <v>BLQ</v>
      </c>
      <c r="H268" s="10" t="s">
        <v>6038</v>
      </c>
      <c r="I268" t="s">
        <v>5413</v>
      </c>
      <c r="J268" s="10" t="str">
        <f>IFERROR(VLOOKUP(BTT[[#This Row],[Verwendete Transaktion (Pflichtauswahl)]],Transaktionen[[Transaktionen]:[Langtext]],2,FALSE),"")</f>
        <v>Automatisches Umsetzen von NB-BANF</v>
      </c>
      <c r="O268" t="s">
        <v>6052</v>
      </c>
      <c r="T268" t="s">
        <v>6060</v>
      </c>
      <c r="V268" s="10" t="str">
        <f>IFERROR(VLOOKUP(BTT[[#This Row],[Verwendetes Formular
(Auswahl falls relevant)]],Formulare[[Formularbezeichnung]:[Formularname (technisch)]],2,FALSE),"")</f>
        <v/>
      </c>
      <c r="X268" t="s">
        <v>6052</v>
      </c>
      <c r="Y268" s="4"/>
      <c r="AA268" t="s">
        <v>6051</v>
      </c>
      <c r="AD268" t="s">
        <v>10203</v>
      </c>
      <c r="AI268" t="s">
        <v>6051</v>
      </c>
      <c r="AK268" s="10" t="str">
        <f>IF(BTT[[#This Row],[Subprozess
(optionale Auswahl)]]="","okay",IF(VLOOKUP(BTT[[#This Row],[Subprozess
(optionale Auswahl)]],BPML[[Subprozess]:[Zugeordneter Hauptprozess]],3,FALSE)=BTT[[#This Row],[Hauptprozess
(Pflichtauswahl)]],"okay","falscher Subprozess"))</f>
        <v>okay</v>
      </c>
      <c r="AL268" t="str">
        <f>IF(aktives_Teilprojekt="Master","",IF(BTT[[#This Row],[Verantwortliches TP
(automatisch)]]=VLOOKUP(aktives_Teilprojekt,Teilprojekte[[Teilprojekte]:[Kürzel]],2,FALSE),"okay","Hauptprozess anderes TP"))</f>
        <v>okay</v>
      </c>
      <c r="AM2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8" s="10" t="str">
        <f>IFERROR(IF(BTT[[#This Row],[SAP-Modul
(Pflichtauswahl)]]&lt;&gt;VLOOKUP(BTT[[#This Row],[Verwendete Transaktion (Pflichtauswahl)]],Transaktionen[[Transaktionen]:[Modul]],3,FALSE),"Modul anders","okay"),"")</f>
        <v>okay</v>
      </c>
      <c r="AP268" s="10" t="str">
        <f>IFERROR(IF(COUNTIFS(BTT[Verwendete Transaktion (Pflichtauswahl)],BTT[[#This Row],[Verwendete Transaktion (Pflichtauswahl)]],BTT[SAP-Modul
(Pflichtauswahl)],"&lt;&gt;"&amp;BTT[[#This Row],[SAP-Modul
(Pflichtauswahl)]])&gt;0,"Modul anders","okay"),"")</f>
        <v>okay</v>
      </c>
      <c r="AQ268" s="10" t="str">
        <f>IFERROR(IF(COUNTIFS(BTT[Verwendete Transaktion (Pflichtauswahl)],BTT[[#This Row],[Verwendete Transaktion (Pflichtauswahl)]],BTT[Verantwortliches TP
(automatisch)],"&lt;&gt;"&amp;BTT[[#This Row],[Verantwortliches TP
(automatisch)]])&gt;0,"Transaktion mehrfach","okay"),"")</f>
        <v>okay</v>
      </c>
      <c r="AR268" s="10" t="str">
        <f>IFERROR(IF(COUNTIFS(BTT[Verwendete Transaktion (Pflichtauswahl)],BTT[[#This Row],[Verwendete Transaktion (Pflichtauswahl)]],BTT[Verantwortliches TP
(automatisch)],"&lt;&gt;"&amp;VLOOKUP(aktives_Teilprojekt,Teilprojekte[[Teilprojekte]:[Kürzel]],2,FALSE))&gt;0,"Transaktion mehrfach","okay"),"")</f>
        <v>okay</v>
      </c>
      <c r="AS268" s="10" t="s">
        <v>9893</v>
      </c>
      <c r="AT268" s="10"/>
    </row>
    <row r="269" spans="1:46" x14ac:dyDescent="0.25">
      <c r="A269" s="14" t="str">
        <f>IFERROR(IF(BTT[[#This Row],[Lfd Nr. 
(aus konsolidierter Datei)]]&lt;&gt;"",BTT[[#This Row],[Lfd Nr. 
(aus konsolidierter Datei)]],VLOOKUP(aktives_Teilprojekt,Teilprojekte[[Teilprojekte]:[Kürzel]],2,FALSE)&amp;ROW(BTT[[#This Row],[Lfd Nr.
(automatisch)]])-2),"")</f>
        <v>BLQ254</v>
      </c>
      <c r="B269" s="15" t="s">
        <v>674</v>
      </c>
      <c r="C269" s="15"/>
      <c r="E269" s="10" t="str">
        <f>IFERROR(IF(NOT(BTT[[#This Row],[Manuelle Änderung des Verantwortliches TP
(Auswahl - bei Bedarf)]]=""),BTT[[#This Row],[Manuelle Änderung des Verantwortliches TP
(Auswahl - bei Bedarf)]],VLOOKUP(BTT[[#This Row],[Hauptprozess
(Pflichtauswahl)]],Hauptprozesse[],3,FALSE)),"")</f>
        <v>BLQ</v>
      </c>
      <c r="H269" s="10" t="s">
        <v>6038</v>
      </c>
      <c r="I269" t="s">
        <v>5415</v>
      </c>
      <c r="J269" s="10" t="str">
        <f>IFERROR(VLOOKUP(BTT[[#This Row],[Verwendete Transaktion (Pflichtauswahl)]],Transaktionen[[Transaktionen]:[Langtext]],2,FALSE),"")</f>
        <v>Automatisches Umsetzen von NB-BANF</v>
      </c>
      <c r="O269" t="s">
        <v>6052</v>
      </c>
      <c r="T269" t="s">
        <v>6060</v>
      </c>
      <c r="V269" s="10" t="str">
        <f>IFERROR(VLOOKUP(BTT[[#This Row],[Verwendetes Formular
(Auswahl falls relevant)]],Formulare[[Formularbezeichnung]:[Formularname (technisch)]],2,FALSE),"")</f>
        <v/>
      </c>
      <c r="X269" t="s">
        <v>6052</v>
      </c>
      <c r="Y269" s="4"/>
      <c r="AA269" t="s">
        <v>6051</v>
      </c>
      <c r="AD269" t="s">
        <v>10203</v>
      </c>
      <c r="AI269" t="s">
        <v>6051</v>
      </c>
      <c r="AK269" s="10" t="str">
        <f>IF(BTT[[#This Row],[Subprozess
(optionale Auswahl)]]="","okay",IF(VLOOKUP(BTT[[#This Row],[Subprozess
(optionale Auswahl)]],BPML[[Subprozess]:[Zugeordneter Hauptprozess]],3,FALSE)=BTT[[#This Row],[Hauptprozess
(Pflichtauswahl)]],"okay","falscher Subprozess"))</f>
        <v>okay</v>
      </c>
      <c r="AL269" t="str">
        <f>IF(aktives_Teilprojekt="Master","",IF(BTT[[#This Row],[Verantwortliches TP
(automatisch)]]=VLOOKUP(aktives_Teilprojekt,Teilprojekte[[Teilprojekte]:[Kürzel]],2,FALSE),"okay","Hauptprozess anderes TP"))</f>
        <v>okay</v>
      </c>
      <c r="AM2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69" s="10" t="str">
        <f>IFERROR(IF(BTT[[#This Row],[SAP-Modul
(Pflichtauswahl)]]&lt;&gt;VLOOKUP(BTT[[#This Row],[Verwendete Transaktion (Pflichtauswahl)]],Transaktionen[[Transaktionen]:[Modul]],3,FALSE),"Modul anders","okay"),"")</f>
        <v>okay</v>
      </c>
      <c r="AP269" s="10" t="str">
        <f>IFERROR(IF(COUNTIFS(BTT[Verwendete Transaktion (Pflichtauswahl)],BTT[[#This Row],[Verwendete Transaktion (Pflichtauswahl)]],BTT[SAP-Modul
(Pflichtauswahl)],"&lt;&gt;"&amp;BTT[[#This Row],[SAP-Modul
(Pflichtauswahl)]])&gt;0,"Modul anders","okay"),"")</f>
        <v>okay</v>
      </c>
      <c r="AQ269" s="10" t="str">
        <f>IFERROR(IF(COUNTIFS(BTT[Verwendete Transaktion (Pflichtauswahl)],BTT[[#This Row],[Verwendete Transaktion (Pflichtauswahl)]],BTT[Verantwortliches TP
(automatisch)],"&lt;&gt;"&amp;BTT[[#This Row],[Verantwortliches TP
(automatisch)]])&gt;0,"Transaktion mehrfach","okay"),"")</f>
        <v>okay</v>
      </c>
      <c r="AR269" s="10" t="str">
        <f>IFERROR(IF(COUNTIFS(BTT[Verwendete Transaktion (Pflichtauswahl)],BTT[[#This Row],[Verwendete Transaktion (Pflichtauswahl)]],BTT[Verantwortliches TP
(automatisch)],"&lt;&gt;"&amp;VLOOKUP(aktives_Teilprojekt,Teilprojekte[[Teilprojekte]:[Kürzel]],2,FALSE))&gt;0,"Transaktion mehrfach","okay"),"")</f>
        <v>okay</v>
      </c>
      <c r="AS269" s="10" t="s">
        <v>9894</v>
      </c>
      <c r="AT269" s="10"/>
    </row>
    <row r="270" spans="1:46" x14ac:dyDescent="0.25">
      <c r="A270" s="14" t="str">
        <f>IFERROR(IF(BTT[[#This Row],[Lfd Nr. 
(aus konsolidierter Datei)]]&lt;&gt;"",BTT[[#This Row],[Lfd Nr. 
(aus konsolidierter Datei)]],VLOOKUP(aktives_Teilprojekt,Teilprojekte[[Teilprojekte]:[Kürzel]],2,FALSE)&amp;ROW(BTT[[#This Row],[Lfd Nr.
(automatisch)]])-2),"")</f>
        <v>BLQ255</v>
      </c>
      <c r="B270" s="15" t="s">
        <v>6124</v>
      </c>
      <c r="C270" s="15"/>
      <c r="E270" s="10" t="str">
        <f>IFERROR(IF(NOT(BTT[[#This Row],[Manuelle Änderung des Verantwortliches TP
(Auswahl - bei Bedarf)]]=""),BTT[[#This Row],[Manuelle Änderung des Verantwortliches TP
(Auswahl - bei Bedarf)]],VLOOKUP(BTT[[#This Row],[Hauptprozess
(Pflichtauswahl)]],Hauptprozesse[],3,FALSE)),"")</f>
        <v>BLQ</v>
      </c>
      <c r="H270" s="10" t="s">
        <v>6038</v>
      </c>
      <c r="I270" t="s">
        <v>5416</v>
      </c>
      <c r="J270" s="10" t="str">
        <f>IFERROR(VLOOKUP(BTT[[#This Row],[Verwendete Transaktion (Pflichtauswahl)]],Transaktionen[[Transaktionen]:[Langtext]],2,FALSE),"")</f>
        <v>Kontraktwerte Mengenkontrakte Beleg</v>
      </c>
      <c r="O270" t="s">
        <v>6052</v>
      </c>
      <c r="T270" t="s">
        <v>6060</v>
      </c>
      <c r="V270" s="10" t="str">
        <f>IFERROR(VLOOKUP(BTT[[#This Row],[Verwendetes Formular
(Auswahl falls relevant)]],Formulare[[Formularbezeichnung]:[Formularname (technisch)]],2,FALSE),"")</f>
        <v/>
      </c>
      <c r="X270" t="s">
        <v>6052</v>
      </c>
      <c r="Y270" s="4"/>
      <c r="AI270" t="s">
        <v>6051</v>
      </c>
      <c r="AK270" s="10" t="str">
        <f>IF(BTT[[#This Row],[Subprozess
(optionale Auswahl)]]="","okay",IF(VLOOKUP(BTT[[#This Row],[Subprozess
(optionale Auswahl)]],BPML[[Subprozess]:[Zugeordneter Hauptprozess]],3,FALSE)=BTT[[#This Row],[Hauptprozess
(Pflichtauswahl)]],"okay","falscher Subprozess"))</f>
        <v>okay</v>
      </c>
      <c r="AL270" t="str">
        <f>IF(aktives_Teilprojekt="Master","",IF(BTT[[#This Row],[Verantwortliches TP
(automatisch)]]=VLOOKUP(aktives_Teilprojekt,Teilprojekte[[Teilprojekte]:[Kürzel]],2,FALSE),"okay","Hauptprozess anderes TP"))</f>
        <v>okay</v>
      </c>
      <c r="AM2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0" s="10" t="str">
        <f>IFERROR(IF(BTT[[#This Row],[SAP-Modul
(Pflichtauswahl)]]&lt;&gt;VLOOKUP(BTT[[#This Row],[Verwendete Transaktion (Pflichtauswahl)]],Transaktionen[[Transaktionen]:[Modul]],3,FALSE),"Modul anders","okay"),"")</f>
        <v>okay</v>
      </c>
      <c r="AP270" s="10" t="str">
        <f>IFERROR(IF(COUNTIFS(BTT[Verwendete Transaktion (Pflichtauswahl)],BTT[[#This Row],[Verwendete Transaktion (Pflichtauswahl)]],BTT[SAP-Modul
(Pflichtauswahl)],"&lt;&gt;"&amp;BTT[[#This Row],[SAP-Modul
(Pflichtauswahl)]])&gt;0,"Modul anders","okay"),"")</f>
        <v>okay</v>
      </c>
      <c r="AQ270" s="10" t="str">
        <f>IFERROR(IF(COUNTIFS(BTT[Verwendete Transaktion (Pflichtauswahl)],BTT[[#This Row],[Verwendete Transaktion (Pflichtauswahl)]],BTT[Verantwortliches TP
(automatisch)],"&lt;&gt;"&amp;BTT[[#This Row],[Verantwortliches TP
(automatisch)]])&gt;0,"Transaktion mehrfach","okay"),"")</f>
        <v>okay</v>
      </c>
      <c r="AR270" s="10" t="str">
        <f>IFERROR(IF(COUNTIFS(BTT[Verwendete Transaktion (Pflichtauswahl)],BTT[[#This Row],[Verwendete Transaktion (Pflichtauswahl)]],BTT[Verantwortliches TP
(automatisch)],"&lt;&gt;"&amp;VLOOKUP(aktives_Teilprojekt,Teilprojekte[[Teilprojekte]:[Kürzel]],2,FALSE))&gt;0,"Transaktion mehrfach","okay"),"")</f>
        <v>okay</v>
      </c>
      <c r="AS270" s="10" t="s">
        <v>9895</v>
      </c>
      <c r="AT270" s="10"/>
    </row>
    <row r="271" spans="1:46" x14ac:dyDescent="0.25">
      <c r="A271" s="14" t="str">
        <f>IFERROR(IF(BTT[[#This Row],[Lfd Nr. 
(aus konsolidierter Datei)]]&lt;&gt;"",BTT[[#This Row],[Lfd Nr. 
(aus konsolidierter Datei)]],VLOOKUP(aktives_Teilprojekt,Teilprojekte[[Teilprojekte]:[Kürzel]],2,FALSE)&amp;ROW(BTT[[#This Row],[Lfd Nr.
(automatisch)]])-2),"")</f>
        <v>BLQ256</v>
      </c>
      <c r="B271" s="15" t="s">
        <v>6124</v>
      </c>
      <c r="C271" s="15"/>
      <c r="E271" s="10" t="str">
        <f>IFERROR(IF(NOT(BTT[[#This Row],[Manuelle Änderung des Verantwortliches TP
(Auswahl - bei Bedarf)]]=""),BTT[[#This Row],[Manuelle Änderung des Verantwortliches TP
(Auswahl - bei Bedarf)]],VLOOKUP(BTT[[#This Row],[Hauptprozess
(Pflichtauswahl)]],Hauptprozesse[],3,FALSE)),"")</f>
        <v>BLQ</v>
      </c>
      <c r="H271" s="10" t="s">
        <v>6038</v>
      </c>
      <c r="I271" t="s">
        <v>5418</v>
      </c>
      <c r="J271" s="10" t="str">
        <f>IFERROR(VLOOKUP(BTT[[#This Row],[Verwendete Transaktion (Pflichtauswahl)]],Transaktionen[[Transaktionen]:[Langtext]],2,FALSE),"")</f>
        <v>Kontraktwerte Mengenkontrakte Wareng</v>
      </c>
      <c r="O271" t="s">
        <v>6052</v>
      </c>
      <c r="T271" t="s">
        <v>6060</v>
      </c>
      <c r="V271" s="10" t="str">
        <f>IFERROR(VLOOKUP(BTT[[#This Row],[Verwendetes Formular
(Auswahl falls relevant)]],Formulare[[Formularbezeichnung]:[Formularname (technisch)]],2,FALSE),"")</f>
        <v/>
      </c>
      <c r="X271" t="s">
        <v>6052</v>
      </c>
      <c r="Y271" s="4"/>
      <c r="AI271" t="s">
        <v>6051</v>
      </c>
      <c r="AK271" s="10" t="str">
        <f>IF(BTT[[#This Row],[Subprozess
(optionale Auswahl)]]="","okay",IF(VLOOKUP(BTT[[#This Row],[Subprozess
(optionale Auswahl)]],BPML[[Subprozess]:[Zugeordneter Hauptprozess]],3,FALSE)=BTT[[#This Row],[Hauptprozess
(Pflichtauswahl)]],"okay","falscher Subprozess"))</f>
        <v>okay</v>
      </c>
      <c r="AL271" t="str">
        <f>IF(aktives_Teilprojekt="Master","",IF(BTT[[#This Row],[Verantwortliches TP
(automatisch)]]=VLOOKUP(aktives_Teilprojekt,Teilprojekte[[Teilprojekte]:[Kürzel]],2,FALSE),"okay","Hauptprozess anderes TP"))</f>
        <v>okay</v>
      </c>
      <c r="AM2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1" s="10" t="str">
        <f>IFERROR(IF(BTT[[#This Row],[SAP-Modul
(Pflichtauswahl)]]&lt;&gt;VLOOKUP(BTT[[#This Row],[Verwendete Transaktion (Pflichtauswahl)]],Transaktionen[[Transaktionen]:[Modul]],3,FALSE),"Modul anders","okay"),"")</f>
        <v>okay</v>
      </c>
      <c r="AP271" s="10" t="str">
        <f>IFERROR(IF(COUNTIFS(BTT[Verwendete Transaktion (Pflichtauswahl)],BTT[[#This Row],[Verwendete Transaktion (Pflichtauswahl)]],BTT[SAP-Modul
(Pflichtauswahl)],"&lt;&gt;"&amp;BTT[[#This Row],[SAP-Modul
(Pflichtauswahl)]])&gt;0,"Modul anders","okay"),"")</f>
        <v>okay</v>
      </c>
      <c r="AQ271" s="10" t="str">
        <f>IFERROR(IF(COUNTIFS(BTT[Verwendete Transaktion (Pflichtauswahl)],BTT[[#This Row],[Verwendete Transaktion (Pflichtauswahl)]],BTT[Verantwortliches TP
(automatisch)],"&lt;&gt;"&amp;BTT[[#This Row],[Verantwortliches TP
(automatisch)]])&gt;0,"Transaktion mehrfach","okay"),"")</f>
        <v>okay</v>
      </c>
      <c r="AR271" s="10" t="str">
        <f>IFERROR(IF(COUNTIFS(BTT[Verwendete Transaktion (Pflichtauswahl)],BTT[[#This Row],[Verwendete Transaktion (Pflichtauswahl)]],BTT[Verantwortliches TP
(automatisch)],"&lt;&gt;"&amp;VLOOKUP(aktives_Teilprojekt,Teilprojekte[[Teilprojekte]:[Kürzel]],2,FALSE))&gt;0,"Transaktion mehrfach","okay"),"")</f>
        <v>okay</v>
      </c>
      <c r="AS271" s="10" t="s">
        <v>9896</v>
      </c>
      <c r="AT271" s="10"/>
    </row>
    <row r="272" spans="1:46" x14ac:dyDescent="0.25">
      <c r="A272" s="14" t="str">
        <f>IFERROR(IF(BTT[[#This Row],[Lfd Nr. 
(aus konsolidierter Datei)]]&lt;&gt;"",BTT[[#This Row],[Lfd Nr. 
(aus konsolidierter Datei)]],VLOOKUP(aktives_Teilprojekt,Teilprojekte[[Teilprojekte]:[Kürzel]],2,FALSE)&amp;ROW(BTT[[#This Row],[Lfd Nr.
(automatisch)]])-2),"")</f>
        <v>BLQ257</v>
      </c>
      <c r="B272" s="15" t="s">
        <v>53</v>
      </c>
      <c r="C272" s="15"/>
      <c r="E272" s="10" t="str">
        <f>IFERROR(IF(NOT(BTT[[#This Row],[Manuelle Änderung des Verantwortliches TP
(Auswahl - bei Bedarf)]]=""),BTT[[#This Row],[Manuelle Änderung des Verantwortliches TP
(Auswahl - bei Bedarf)]],VLOOKUP(BTT[[#This Row],[Hauptprozess
(Pflichtauswahl)]],Hauptprozesse[],3,FALSE)),"")</f>
        <v>BLQ</v>
      </c>
      <c r="H272" s="10" t="s">
        <v>6038</v>
      </c>
      <c r="I272" t="s">
        <v>5420</v>
      </c>
      <c r="J272" s="10" t="str">
        <f>IFERROR(VLOOKUP(BTT[[#This Row],[Verwendete Transaktion (Pflichtauswahl)]],Transaktionen[[Transaktionen]:[Langtext]],2,FALSE),"")</f>
        <v>Materialverzeichnis</v>
      </c>
      <c r="O272" t="s">
        <v>6052</v>
      </c>
      <c r="T272" t="s">
        <v>6060</v>
      </c>
      <c r="V272" s="10" t="str">
        <f>IFERROR(VLOOKUP(BTT[[#This Row],[Verwendetes Formular
(Auswahl falls relevant)]],Formulare[[Formularbezeichnung]:[Formularname (technisch)]],2,FALSE),"")</f>
        <v/>
      </c>
      <c r="X272" t="s">
        <v>6052</v>
      </c>
      <c r="Y272" s="4"/>
      <c r="AA272" t="s">
        <v>6051</v>
      </c>
      <c r="AD272" t="s">
        <v>10203</v>
      </c>
      <c r="AI272" t="s">
        <v>6052</v>
      </c>
      <c r="AJ272" t="s">
        <v>6052</v>
      </c>
      <c r="AK272" s="10" t="str">
        <f>IF(BTT[[#This Row],[Subprozess
(optionale Auswahl)]]="","okay",IF(VLOOKUP(BTT[[#This Row],[Subprozess
(optionale Auswahl)]],BPML[[Subprozess]:[Zugeordneter Hauptprozess]],3,FALSE)=BTT[[#This Row],[Hauptprozess
(Pflichtauswahl)]],"okay","falscher Subprozess"))</f>
        <v>okay</v>
      </c>
      <c r="AL272" t="str">
        <f>IF(aktives_Teilprojekt="Master","",IF(BTT[[#This Row],[Verantwortliches TP
(automatisch)]]=VLOOKUP(aktives_Teilprojekt,Teilprojekte[[Teilprojekte]:[Kürzel]],2,FALSE),"okay","Hauptprozess anderes TP"))</f>
        <v>okay</v>
      </c>
      <c r="AM2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2" s="10" t="str">
        <f>IFERROR(IF(BTT[[#This Row],[SAP-Modul
(Pflichtauswahl)]]&lt;&gt;VLOOKUP(BTT[[#This Row],[Verwendete Transaktion (Pflichtauswahl)]],Transaktionen[[Transaktionen]:[Modul]],3,FALSE),"Modul anders","okay"),"")</f>
        <v>okay</v>
      </c>
      <c r="AP272" s="10" t="str">
        <f>IFERROR(IF(COUNTIFS(BTT[Verwendete Transaktion (Pflichtauswahl)],BTT[[#This Row],[Verwendete Transaktion (Pflichtauswahl)]],BTT[SAP-Modul
(Pflichtauswahl)],"&lt;&gt;"&amp;BTT[[#This Row],[SAP-Modul
(Pflichtauswahl)]])&gt;0,"Modul anders","okay"),"")</f>
        <v>okay</v>
      </c>
      <c r="AQ272" s="10" t="str">
        <f>IFERROR(IF(COUNTIFS(BTT[Verwendete Transaktion (Pflichtauswahl)],BTT[[#This Row],[Verwendete Transaktion (Pflichtauswahl)]],BTT[Verantwortliches TP
(automatisch)],"&lt;&gt;"&amp;BTT[[#This Row],[Verantwortliches TP
(automatisch)]])&gt;0,"Transaktion mehrfach","okay"),"")</f>
        <v>okay</v>
      </c>
      <c r="AR272" s="10" t="str">
        <f>IFERROR(IF(COUNTIFS(BTT[Verwendete Transaktion (Pflichtauswahl)],BTT[[#This Row],[Verwendete Transaktion (Pflichtauswahl)]],BTT[Verantwortliches TP
(automatisch)],"&lt;&gt;"&amp;VLOOKUP(aktives_Teilprojekt,Teilprojekte[[Teilprojekte]:[Kürzel]],2,FALSE))&gt;0,"Transaktion mehrfach","okay"),"")</f>
        <v>okay</v>
      </c>
      <c r="AS272" s="10" t="s">
        <v>9897</v>
      </c>
      <c r="AT272" s="10"/>
    </row>
    <row r="273" spans="1:46" x14ac:dyDescent="0.25">
      <c r="A273" s="14" t="str">
        <f>IFERROR(IF(BTT[[#This Row],[Lfd Nr. 
(aus konsolidierter Datei)]]&lt;&gt;"",BTT[[#This Row],[Lfd Nr. 
(aus konsolidierter Datei)]],VLOOKUP(aktives_Teilprojekt,Teilprojekte[[Teilprojekte]:[Kürzel]],2,FALSE)&amp;ROW(BTT[[#This Row],[Lfd Nr.
(automatisch)]])-2),"")</f>
        <v>BLQ258</v>
      </c>
      <c r="B273" s="15" t="s">
        <v>52</v>
      </c>
      <c r="C273" s="15"/>
      <c r="E273" s="10" t="str">
        <f>IFERROR(IF(NOT(BTT[[#This Row],[Manuelle Änderung des Verantwortliches TP
(Auswahl - bei Bedarf)]]=""),BTT[[#This Row],[Manuelle Änderung des Verantwortliches TP
(Auswahl - bei Bedarf)]],VLOOKUP(BTT[[#This Row],[Hauptprozess
(Pflichtauswahl)]],Hauptprozesse[],3,FALSE)),"")</f>
        <v>BLQ</v>
      </c>
      <c r="H273" s="10" t="s">
        <v>6038</v>
      </c>
      <c r="I273" t="s">
        <v>5421</v>
      </c>
      <c r="J273" s="10" t="str">
        <f>IFERROR(VLOOKUP(BTT[[#This Row],[Verwendete Transaktion (Pflichtauswahl)]],Transaktionen[[Transaktionen]:[Langtext]],2,FALSE),"")</f>
        <v>Materialdispobereichdaten</v>
      </c>
      <c r="O273" t="s">
        <v>6052</v>
      </c>
      <c r="T273" t="s">
        <v>6060</v>
      </c>
      <c r="V273" s="10" t="str">
        <f>IFERROR(VLOOKUP(BTT[[#This Row],[Verwendetes Formular
(Auswahl falls relevant)]],Formulare[[Formularbezeichnung]:[Formularname (technisch)]],2,FALSE),"")</f>
        <v/>
      </c>
      <c r="X273" t="s">
        <v>6052</v>
      </c>
      <c r="Y273" s="4"/>
      <c r="AA273" t="s">
        <v>6051</v>
      </c>
      <c r="AD273" t="s">
        <v>10203</v>
      </c>
      <c r="AI273" t="s">
        <v>6052</v>
      </c>
      <c r="AJ273" t="s">
        <v>6052</v>
      </c>
      <c r="AK273" s="10" t="str">
        <f>IF(BTT[[#This Row],[Subprozess
(optionale Auswahl)]]="","okay",IF(VLOOKUP(BTT[[#This Row],[Subprozess
(optionale Auswahl)]],BPML[[Subprozess]:[Zugeordneter Hauptprozess]],3,FALSE)=BTT[[#This Row],[Hauptprozess
(Pflichtauswahl)]],"okay","falscher Subprozess"))</f>
        <v>okay</v>
      </c>
      <c r="AL273" t="str">
        <f>IF(aktives_Teilprojekt="Master","",IF(BTT[[#This Row],[Verantwortliches TP
(automatisch)]]=VLOOKUP(aktives_Teilprojekt,Teilprojekte[[Teilprojekte]:[Kürzel]],2,FALSE),"okay","Hauptprozess anderes TP"))</f>
        <v>okay</v>
      </c>
      <c r="AM2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3" s="10" t="str">
        <f>IFERROR(IF(BTT[[#This Row],[SAP-Modul
(Pflichtauswahl)]]&lt;&gt;VLOOKUP(BTT[[#This Row],[Verwendete Transaktion (Pflichtauswahl)]],Transaktionen[[Transaktionen]:[Modul]],3,FALSE),"Modul anders","okay"),"")</f>
        <v>okay</v>
      </c>
      <c r="AP273" s="10" t="str">
        <f>IFERROR(IF(COUNTIFS(BTT[Verwendete Transaktion (Pflichtauswahl)],BTT[[#This Row],[Verwendete Transaktion (Pflichtauswahl)]],BTT[SAP-Modul
(Pflichtauswahl)],"&lt;&gt;"&amp;BTT[[#This Row],[SAP-Modul
(Pflichtauswahl)]])&gt;0,"Modul anders","okay"),"")</f>
        <v>okay</v>
      </c>
      <c r="AQ273" s="10" t="str">
        <f>IFERROR(IF(COUNTIFS(BTT[Verwendete Transaktion (Pflichtauswahl)],BTT[[#This Row],[Verwendete Transaktion (Pflichtauswahl)]],BTT[Verantwortliches TP
(automatisch)],"&lt;&gt;"&amp;BTT[[#This Row],[Verantwortliches TP
(automatisch)]])&gt;0,"Transaktion mehrfach","okay"),"")</f>
        <v>okay</v>
      </c>
      <c r="AR273" s="10" t="str">
        <f>IFERROR(IF(COUNTIFS(BTT[Verwendete Transaktion (Pflichtauswahl)],BTT[[#This Row],[Verwendete Transaktion (Pflichtauswahl)]],BTT[Verantwortliches TP
(automatisch)],"&lt;&gt;"&amp;VLOOKUP(aktives_Teilprojekt,Teilprojekte[[Teilprojekte]:[Kürzel]],2,FALSE))&gt;0,"Transaktion mehrfach","okay"),"")</f>
        <v>okay</v>
      </c>
      <c r="AS273" s="10" t="s">
        <v>9898</v>
      </c>
      <c r="AT273" s="10"/>
    </row>
    <row r="274" spans="1:46" x14ac:dyDescent="0.25">
      <c r="A274" s="14" t="str">
        <f>IFERROR(IF(BTT[[#This Row],[Lfd Nr. 
(aus konsolidierter Datei)]]&lt;&gt;"",BTT[[#This Row],[Lfd Nr. 
(aus konsolidierter Datei)]],VLOOKUP(aktives_Teilprojekt,Teilprojekte[[Teilprojekte]:[Kürzel]],2,FALSE)&amp;ROW(BTT[[#This Row],[Lfd Nr.
(automatisch)]])-2),"")</f>
        <v>BLQ259</v>
      </c>
      <c r="B274" s="15" t="s">
        <v>6124</v>
      </c>
      <c r="C274" s="15"/>
      <c r="E274" s="10" t="str">
        <f>IFERROR(IF(NOT(BTT[[#This Row],[Manuelle Änderung des Verantwortliches TP
(Auswahl - bei Bedarf)]]=""),BTT[[#This Row],[Manuelle Änderung des Verantwortliches TP
(Auswahl - bei Bedarf)]],VLOOKUP(BTT[[#This Row],[Hauptprozess
(Pflichtauswahl)]],Hauptprozesse[],3,FALSE)),"")</f>
        <v>BLQ</v>
      </c>
      <c r="H274" s="10" t="s">
        <v>6038</v>
      </c>
      <c r="I274" t="s">
        <v>5423</v>
      </c>
      <c r="J274" s="10" t="str">
        <f>IFERROR(VLOOKUP(BTT[[#This Row],[Verwendete Transaktion (Pflichtauswahl)]],Transaktionen[[Transaktionen]:[Langtext]],2,FALSE),"")</f>
        <v>Kontraktwerte Detailliste</v>
      </c>
      <c r="O274" t="s">
        <v>6052</v>
      </c>
      <c r="T274" t="s">
        <v>6060</v>
      </c>
      <c r="V274" s="10" t="str">
        <f>IFERROR(VLOOKUP(BTT[[#This Row],[Verwendetes Formular
(Auswahl falls relevant)]],Formulare[[Formularbezeichnung]:[Formularname (technisch)]],2,FALSE),"")</f>
        <v/>
      </c>
      <c r="X274" t="s">
        <v>6052</v>
      </c>
      <c r="Y274" s="4"/>
      <c r="AI274" t="s">
        <v>6051</v>
      </c>
      <c r="AK274" s="10" t="str">
        <f>IF(BTT[[#This Row],[Subprozess
(optionale Auswahl)]]="","okay",IF(VLOOKUP(BTT[[#This Row],[Subprozess
(optionale Auswahl)]],BPML[[Subprozess]:[Zugeordneter Hauptprozess]],3,FALSE)=BTT[[#This Row],[Hauptprozess
(Pflichtauswahl)]],"okay","falscher Subprozess"))</f>
        <v>okay</v>
      </c>
      <c r="AL274" t="str">
        <f>IF(aktives_Teilprojekt="Master","",IF(BTT[[#This Row],[Verantwortliches TP
(automatisch)]]=VLOOKUP(aktives_Teilprojekt,Teilprojekte[[Teilprojekte]:[Kürzel]],2,FALSE),"okay","Hauptprozess anderes TP"))</f>
        <v>okay</v>
      </c>
      <c r="AM2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4" s="10" t="str">
        <f>IFERROR(IF(BTT[[#This Row],[SAP-Modul
(Pflichtauswahl)]]&lt;&gt;VLOOKUP(BTT[[#This Row],[Verwendete Transaktion (Pflichtauswahl)]],Transaktionen[[Transaktionen]:[Modul]],3,FALSE),"Modul anders","okay"),"")</f>
        <v>okay</v>
      </c>
      <c r="AP274" s="10" t="str">
        <f>IFERROR(IF(COUNTIFS(BTT[Verwendete Transaktion (Pflichtauswahl)],BTT[[#This Row],[Verwendete Transaktion (Pflichtauswahl)]],BTT[SAP-Modul
(Pflichtauswahl)],"&lt;&gt;"&amp;BTT[[#This Row],[SAP-Modul
(Pflichtauswahl)]])&gt;0,"Modul anders","okay"),"")</f>
        <v>okay</v>
      </c>
      <c r="AQ274" s="10" t="str">
        <f>IFERROR(IF(COUNTIFS(BTT[Verwendete Transaktion (Pflichtauswahl)],BTT[[#This Row],[Verwendete Transaktion (Pflichtauswahl)]],BTT[Verantwortliches TP
(automatisch)],"&lt;&gt;"&amp;BTT[[#This Row],[Verantwortliches TP
(automatisch)]])&gt;0,"Transaktion mehrfach","okay"),"")</f>
        <v>okay</v>
      </c>
      <c r="AR274" s="10" t="str">
        <f>IFERROR(IF(COUNTIFS(BTT[Verwendete Transaktion (Pflichtauswahl)],BTT[[#This Row],[Verwendete Transaktion (Pflichtauswahl)]],BTT[Verantwortliches TP
(automatisch)],"&lt;&gt;"&amp;VLOOKUP(aktives_Teilprojekt,Teilprojekte[[Teilprojekte]:[Kürzel]],2,FALSE))&gt;0,"Transaktion mehrfach","okay"),"")</f>
        <v>okay</v>
      </c>
      <c r="AS274" s="10" t="s">
        <v>9899</v>
      </c>
      <c r="AT274" s="10"/>
    </row>
    <row r="275" spans="1:46" x14ac:dyDescent="0.25">
      <c r="A275" s="14" t="str">
        <f>IFERROR(IF(BTT[[#This Row],[Lfd Nr. 
(aus konsolidierter Datei)]]&lt;&gt;"",BTT[[#This Row],[Lfd Nr. 
(aus konsolidierter Datei)]],VLOOKUP(aktives_Teilprojekt,Teilprojekte[[Teilprojekte]:[Kürzel]],2,FALSE)&amp;ROW(BTT[[#This Row],[Lfd Nr.
(automatisch)]])-2),"")</f>
        <v>BLQ260</v>
      </c>
      <c r="B275" s="15" t="s">
        <v>6124</v>
      </c>
      <c r="C275" s="15"/>
      <c r="E275" s="10" t="str">
        <f>IFERROR(IF(NOT(BTT[[#This Row],[Manuelle Änderung des Verantwortliches TP
(Auswahl - bei Bedarf)]]=""),BTT[[#This Row],[Manuelle Änderung des Verantwortliches TP
(Auswahl - bei Bedarf)]],VLOOKUP(BTT[[#This Row],[Hauptprozess
(Pflichtauswahl)]],Hauptprozesse[],3,FALSE)),"")</f>
        <v>BLQ</v>
      </c>
      <c r="H275" s="10" t="s">
        <v>6038</v>
      </c>
      <c r="I275" t="s">
        <v>5425</v>
      </c>
      <c r="J275" s="10" t="str">
        <f>IFERROR(VLOOKUP(BTT[[#This Row],[Verwendete Transaktion (Pflichtauswahl)]],Transaktionen[[Transaktionen]:[Langtext]],2,FALSE),"")</f>
        <v>Abrufe zu Wertkontrakten</v>
      </c>
      <c r="O275" t="s">
        <v>6052</v>
      </c>
      <c r="T275" t="s">
        <v>6060</v>
      </c>
      <c r="V275" s="10" t="str">
        <f>IFERROR(VLOOKUP(BTT[[#This Row],[Verwendetes Formular
(Auswahl falls relevant)]],Formulare[[Formularbezeichnung]:[Formularname (technisch)]],2,FALSE),"")</f>
        <v/>
      </c>
      <c r="X275" t="s">
        <v>6052</v>
      </c>
      <c r="Y275" s="4"/>
      <c r="AI275" t="s">
        <v>6051</v>
      </c>
      <c r="AK275" s="10" t="str">
        <f>IF(BTT[[#This Row],[Subprozess
(optionale Auswahl)]]="","okay",IF(VLOOKUP(BTT[[#This Row],[Subprozess
(optionale Auswahl)]],BPML[[Subprozess]:[Zugeordneter Hauptprozess]],3,FALSE)=BTT[[#This Row],[Hauptprozess
(Pflichtauswahl)]],"okay","falscher Subprozess"))</f>
        <v>okay</v>
      </c>
      <c r="AL275" t="str">
        <f>IF(aktives_Teilprojekt="Master","",IF(BTT[[#This Row],[Verantwortliches TP
(automatisch)]]=VLOOKUP(aktives_Teilprojekt,Teilprojekte[[Teilprojekte]:[Kürzel]],2,FALSE),"okay","Hauptprozess anderes TP"))</f>
        <v>okay</v>
      </c>
      <c r="AM2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75" s="10" t="str">
        <f>IFERROR(IF(BTT[[#This Row],[SAP-Modul
(Pflichtauswahl)]]&lt;&gt;VLOOKUP(BTT[[#This Row],[Verwendete Transaktion (Pflichtauswahl)]],Transaktionen[[Transaktionen]:[Modul]],3,FALSE),"Modul anders","okay"),"")</f>
        <v>okay</v>
      </c>
      <c r="AP275" s="10" t="str">
        <f>IFERROR(IF(COUNTIFS(BTT[Verwendete Transaktion (Pflichtauswahl)],BTT[[#This Row],[Verwendete Transaktion (Pflichtauswahl)]],BTT[SAP-Modul
(Pflichtauswahl)],"&lt;&gt;"&amp;BTT[[#This Row],[SAP-Modul
(Pflichtauswahl)]])&gt;0,"Modul anders","okay"),"")</f>
        <v>okay</v>
      </c>
      <c r="AQ275" s="10" t="str">
        <f>IFERROR(IF(COUNTIFS(BTT[Verwendete Transaktion (Pflichtauswahl)],BTT[[#This Row],[Verwendete Transaktion (Pflichtauswahl)]],BTT[Verantwortliches TP
(automatisch)],"&lt;&gt;"&amp;BTT[[#This Row],[Verantwortliches TP
(automatisch)]])&gt;0,"Transaktion mehrfach","okay"),"")</f>
        <v>okay</v>
      </c>
      <c r="AR275" s="10" t="str">
        <f>IFERROR(IF(COUNTIFS(BTT[Verwendete Transaktion (Pflichtauswahl)],BTT[[#This Row],[Verwendete Transaktion (Pflichtauswahl)]],BTT[Verantwortliches TP
(automatisch)],"&lt;&gt;"&amp;VLOOKUP(aktives_Teilprojekt,Teilprojekte[[Teilprojekte]:[Kürzel]],2,FALSE))&gt;0,"Transaktion mehrfach","okay"),"")</f>
        <v>okay</v>
      </c>
      <c r="AS275" s="10" t="s">
        <v>9900</v>
      </c>
      <c r="AT275" s="10"/>
    </row>
    <row r="276" spans="1:46" x14ac:dyDescent="0.25">
      <c r="A276" s="14" t="str">
        <f>IFERROR(IF(BTT[[#This Row],[Lfd Nr. 
(aus konsolidierter Datei)]]&lt;&gt;"",BTT[[#This Row],[Lfd Nr. 
(aus konsolidierter Datei)]],VLOOKUP(aktives_Teilprojekt,Teilprojekte[[Teilprojekte]:[Kürzel]],2,FALSE)&amp;ROW(BTT[[#This Row],[Lfd Nr.
(automatisch)]])-2),"")</f>
        <v>BLQ261</v>
      </c>
      <c r="B276" s="15" t="s">
        <v>5482</v>
      </c>
      <c r="C276" s="15"/>
      <c r="E276" s="10" t="str">
        <f>IFERROR(IF(NOT(BTT[[#This Row],[Manuelle Änderung des Verantwortliches TP
(Auswahl - bei Bedarf)]]=""),BTT[[#This Row],[Manuelle Änderung des Verantwortliches TP
(Auswahl - bei Bedarf)]],VLOOKUP(BTT[[#This Row],[Hauptprozess
(Pflichtauswahl)]],Hauptprozesse[],3,FALSE)),"")</f>
        <v>BLQ</v>
      </c>
      <c r="H276" s="10" t="s">
        <v>6038</v>
      </c>
      <c r="I276" t="s">
        <v>5427</v>
      </c>
      <c r="J276" s="10" t="str">
        <f>IFERROR(VLOOKUP(BTT[[#This Row],[Verwendete Transaktion (Pflichtauswahl)]],Transaktionen[[Transaktionen]:[Langtext]],2,FALSE),"")</f>
        <v>Inventurliste</v>
      </c>
      <c r="O276" t="s">
        <v>6052</v>
      </c>
      <c r="T276" t="s">
        <v>6060</v>
      </c>
      <c r="V276" s="10" t="str">
        <f>IFERROR(VLOOKUP(BTT[[#This Row],[Verwendetes Formular
(Auswahl falls relevant)]],Formulare[[Formularbezeichnung]:[Formularname (technisch)]],2,FALSE),"")</f>
        <v/>
      </c>
      <c r="X276" t="s">
        <v>6052</v>
      </c>
      <c r="Y276" s="4"/>
      <c r="AA276" t="s">
        <v>6051</v>
      </c>
      <c r="AD276" t="s">
        <v>10203</v>
      </c>
      <c r="AI276" t="s">
        <v>6052</v>
      </c>
      <c r="AJ276" t="s">
        <v>6052</v>
      </c>
      <c r="AK276" s="10" t="str">
        <f>IF(BTT[[#This Row],[Subprozess
(optionale Auswahl)]]="","okay",IF(VLOOKUP(BTT[[#This Row],[Subprozess
(optionale Auswahl)]],BPML[[Subprozess]:[Zugeordneter Hauptprozess]],3,FALSE)=BTT[[#This Row],[Hauptprozess
(Pflichtauswahl)]],"okay","falscher Subprozess"))</f>
        <v>okay</v>
      </c>
      <c r="AL276" t="str">
        <f>IF(aktives_Teilprojekt="Master","",IF(BTT[[#This Row],[Verantwortliches TP
(automatisch)]]=VLOOKUP(aktives_Teilprojekt,Teilprojekte[[Teilprojekte]:[Kürzel]],2,FALSE),"okay","Hauptprozess anderes TP"))</f>
        <v>okay</v>
      </c>
      <c r="AM2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6" s="10" t="str">
        <f>IFERROR(IF(BTT[[#This Row],[SAP-Modul
(Pflichtauswahl)]]&lt;&gt;VLOOKUP(BTT[[#This Row],[Verwendete Transaktion (Pflichtauswahl)]],Transaktionen[[Transaktionen]:[Modul]],3,FALSE),"Modul anders","okay"),"")</f>
        <v>okay</v>
      </c>
      <c r="AP276" s="10" t="str">
        <f>IFERROR(IF(COUNTIFS(BTT[Verwendete Transaktion (Pflichtauswahl)],BTT[[#This Row],[Verwendete Transaktion (Pflichtauswahl)]],BTT[SAP-Modul
(Pflichtauswahl)],"&lt;&gt;"&amp;BTT[[#This Row],[SAP-Modul
(Pflichtauswahl)]])&gt;0,"Modul anders","okay"),"")</f>
        <v>okay</v>
      </c>
      <c r="AQ276" s="10" t="str">
        <f>IFERROR(IF(COUNTIFS(BTT[Verwendete Transaktion (Pflichtauswahl)],BTT[[#This Row],[Verwendete Transaktion (Pflichtauswahl)]],BTT[Verantwortliches TP
(automatisch)],"&lt;&gt;"&amp;BTT[[#This Row],[Verantwortliches TP
(automatisch)]])&gt;0,"Transaktion mehrfach","okay"),"")</f>
        <v>okay</v>
      </c>
      <c r="AR276" s="10" t="str">
        <f>IFERROR(IF(COUNTIFS(BTT[Verwendete Transaktion (Pflichtauswahl)],BTT[[#This Row],[Verwendete Transaktion (Pflichtauswahl)]],BTT[Verantwortliches TP
(automatisch)],"&lt;&gt;"&amp;VLOOKUP(aktives_Teilprojekt,Teilprojekte[[Teilprojekte]:[Kürzel]],2,FALSE))&gt;0,"Transaktion mehrfach","okay"),"")</f>
        <v>okay</v>
      </c>
      <c r="AS276" s="10" t="s">
        <v>9901</v>
      </c>
      <c r="AT276" s="10"/>
    </row>
    <row r="277" spans="1:46" x14ac:dyDescent="0.25">
      <c r="A277" s="14" t="str">
        <f>IFERROR(IF(BTT[[#This Row],[Lfd Nr. 
(aus konsolidierter Datei)]]&lt;&gt;"",BTT[[#This Row],[Lfd Nr. 
(aus konsolidierter Datei)]],VLOOKUP(aktives_Teilprojekt,Teilprojekte[[Teilprojekte]:[Kürzel]],2,FALSE)&amp;ROW(BTT[[#This Row],[Lfd Nr.
(automatisch)]])-2),"")</f>
        <v>BLQ262</v>
      </c>
      <c r="B277" s="15" t="s">
        <v>6123</v>
      </c>
      <c r="C277" s="15"/>
      <c r="E277" s="10" t="str">
        <f>IFERROR(IF(NOT(BTT[[#This Row],[Manuelle Änderung des Verantwortliches TP
(Auswahl - bei Bedarf)]]=""),BTT[[#This Row],[Manuelle Änderung des Verantwortliches TP
(Auswahl - bei Bedarf)]],VLOOKUP(BTT[[#This Row],[Hauptprozess
(Pflichtauswahl)]],Hauptprozesse[],3,FALSE)),"")</f>
        <v>BLQ</v>
      </c>
      <c r="H277" s="10" t="s">
        <v>6038</v>
      </c>
      <c r="I277" t="s">
        <v>5428</v>
      </c>
      <c r="J277" s="10" t="str">
        <f>IFERROR(VLOOKUP(BTT[[#This Row],[Verwendete Transaktion (Pflichtauswahl)]],Transaktionen[[Transaktionen]:[Langtext]],2,FALSE),"")</f>
        <v>Pflege Freigabestrategie InScope</v>
      </c>
      <c r="O277" t="s">
        <v>6052</v>
      </c>
      <c r="T277" t="s">
        <v>6060</v>
      </c>
      <c r="V277" s="10" t="str">
        <f>IFERROR(VLOOKUP(BTT[[#This Row],[Verwendetes Formular
(Auswahl falls relevant)]],Formulare[[Formularbezeichnung]:[Formularname (technisch)]],2,FALSE),"")</f>
        <v/>
      </c>
      <c r="X277" t="s">
        <v>6052</v>
      </c>
      <c r="Y277" s="4"/>
      <c r="AA277" t="s">
        <v>6051</v>
      </c>
      <c r="AD277" t="s">
        <v>10203</v>
      </c>
      <c r="AI277" t="s">
        <v>6052</v>
      </c>
      <c r="AJ277" t="s">
        <v>6052</v>
      </c>
      <c r="AK277" s="10" t="str">
        <f>IF(BTT[[#This Row],[Subprozess
(optionale Auswahl)]]="","okay",IF(VLOOKUP(BTT[[#This Row],[Subprozess
(optionale Auswahl)]],BPML[[Subprozess]:[Zugeordneter Hauptprozess]],3,FALSE)=BTT[[#This Row],[Hauptprozess
(Pflichtauswahl)]],"okay","falscher Subprozess"))</f>
        <v>okay</v>
      </c>
      <c r="AL277" t="str">
        <f>IF(aktives_Teilprojekt="Master","",IF(BTT[[#This Row],[Verantwortliches TP
(automatisch)]]=VLOOKUP(aktives_Teilprojekt,Teilprojekte[[Teilprojekte]:[Kürzel]],2,FALSE),"okay","Hauptprozess anderes TP"))</f>
        <v>okay</v>
      </c>
      <c r="AM2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7" s="10" t="str">
        <f>IFERROR(IF(BTT[[#This Row],[SAP-Modul
(Pflichtauswahl)]]&lt;&gt;VLOOKUP(BTT[[#This Row],[Verwendete Transaktion (Pflichtauswahl)]],Transaktionen[[Transaktionen]:[Modul]],3,FALSE),"Modul anders","okay"),"")</f>
        <v>okay</v>
      </c>
      <c r="AP277" s="10" t="str">
        <f>IFERROR(IF(COUNTIFS(BTT[Verwendete Transaktion (Pflichtauswahl)],BTT[[#This Row],[Verwendete Transaktion (Pflichtauswahl)]],BTT[SAP-Modul
(Pflichtauswahl)],"&lt;&gt;"&amp;BTT[[#This Row],[SAP-Modul
(Pflichtauswahl)]])&gt;0,"Modul anders","okay"),"")</f>
        <v>okay</v>
      </c>
      <c r="AQ277" s="10" t="str">
        <f>IFERROR(IF(COUNTIFS(BTT[Verwendete Transaktion (Pflichtauswahl)],BTT[[#This Row],[Verwendete Transaktion (Pflichtauswahl)]],BTT[Verantwortliches TP
(automatisch)],"&lt;&gt;"&amp;BTT[[#This Row],[Verantwortliches TP
(automatisch)]])&gt;0,"Transaktion mehrfach","okay"),"")</f>
        <v>okay</v>
      </c>
      <c r="AR277" s="10" t="str">
        <f>IFERROR(IF(COUNTIFS(BTT[Verwendete Transaktion (Pflichtauswahl)],BTT[[#This Row],[Verwendete Transaktion (Pflichtauswahl)]],BTT[Verantwortliches TP
(automatisch)],"&lt;&gt;"&amp;VLOOKUP(aktives_Teilprojekt,Teilprojekte[[Teilprojekte]:[Kürzel]],2,FALSE))&gt;0,"Transaktion mehrfach","okay"),"")</f>
        <v>okay</v>
      </c>
      <c r="AS277" s="10" t="s">
        <v>9902</v>
      </c>
      <c r="AT277" s="10"/>
    </row>
    <row r="278" spans="1:46" x14ac:dyDescent="0.25">
      <c r="A278" s="14" t="str">
        <f>IFERROR(IF(BTT[[#This Row],[Lfd Nr. 
(aus konsolidierter Datei)]]&lt;&gt;"",BTT[[#This Row],[Lfd Nr. 
(aus konsolidierter Datei)]],VLOOKUP(aktives_Teilprojekt,Teilprojekte[[Teilprojekte]:[Kürzel]],2,FALSE)&amp;ROW(BTT[[#This Row],[Lfd Nr.
(automatisch)]])-2),"")</f>
        <v>BLQ263</v>
      </c>
      <c r="B278" s="15" t="s">
        <v>6123</v>
      </c>
      <c r="C278" s="15"/>
      <c r="E278" s="10" t="str">
        <f>IFERROR(IF(NOT(BTT[[#This Row],[Manuelle Änderung des Verantwortliches TP
(Auswahl - bei Bedarf)]]=""),BTT[[#This Row],[Manuelle Änderung des Verantwortliches TP
(Auswahl - bei Bedarf)]],VLOOKUP(BTT[[#This Row],[Hauptprozess
(Pflichtauswahl)]],Hauptprozesse[],3,FALSE)),"")</f>
        <v>BLQ</v>
      </c>
      <c r="H278" s="10" t="s">
        <v>6038</v>
      </c>
      <c r="I278" t="s">
        <v>5430</v>
      </c>
      <c r="J278" s="10" t="str">
        <f>IFERROR(VLOOKUP(BTT[[#This Row],[Verwendete Transaktion (Pflichtauswahl)]],Transaktionen[[Transaktionen]:[Langtext]],2,FALSE),"")</f>
        <v>Pflege Fr.-Codes pro Hilfsmittel</v>
      </c>
      <c r="O278" t="s">
        <v>6052</v>
      </c>
      <c r="T278" t="s">
        <v>6060</v>
      </c>
      <c r="V278" s="10" t="str">
        <f>IFERROR(VLOOKUP(BTT[[#This Row],[Verwendetes Formular
(Auswahl falls relevant)]],Formulare[[Formularbezeichnung]:[Formularname (technisch)]],2,FALSE),"")</f>
        <v/>
      </c>
      <c r="X278" t="s">
        <v>6052</v>
      </c>
      <c r="Y278" s="4"/>
      <c r="AA278" t="s">
        <v>6051</v>
      </c>
      <c r="AD278" t="s">
        <v>10203</v>
      </c>
      <c r="AI278" t="s">
        <v>6052</v>
      </c>
      <c r="AJ278" t="s">
        <v>6052</v>
      </c>
      <c r="AK278" s="10" t="str">
        <f>IF(BTT[[#This Row],[Subprozess
(optionale Auswahl)]]="","okay",IF(VLOOKUP(BTT[[#This Row],[Subprozess
(optionale Auswahl)]],BPML[[Subprozess]:[Zugeordneter Hauptprozess]],3,FALSE)=BTT[[#This Row],[Hauptprozess
(Pflichtauswahl)]],"okay","falscher Subprozess"))</f>
        <v>okay</v>
      </c>
      <c r="AL278" t="str">
        <f>IF(aktives_Teilprojekt="Master","",IF(BTT[[#This Row],[Verantwortliches TP
(automatisch)]]=VLOOKUP(aktives_Teilprojekt,Teilprojekte[[Teilprojekte]:[Kürzel]],2,FALSE),"okay","Hauptprozess anderes TP"))</f>
        <v>okay</v>
      </c>
      <c r="AM2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8" s="10" t="str">
        <f>IFERROR(IF(BTT[[#This Row],[SAP-Modul
(Pflichtauswahl)]]&lt;&gt;VLOOKUP(BTT[[#This Row],[Verwendete Transaktion (Pflichtauswahl)]],Transaktionen[[Transaktionen]:[Modul]],3,FALSE),"Modul anders","okay"),"")</f>
        <v>okay</v>
      </c>
      <c r="AP278" s="10" t="str">
        <f>IFERROR(IF(COUNTIFS(BTT[Verwendete Transaktion (Pflichtauswahl)],BTT[[#This Row],[Verwendete Transaktion (Pflichtauswahl)]],BTT[SAP-Modul
(Pflichtauswahl)],"&lt;&gt;"&amp;BTT[[#This Row],[SAP-Modul
(Pflichtauswahl)]])&gt;0,"Modul anders","okay"),"")</f>
        <v>okay</v>
      </c>
      <c r="AQ278" s="10" t="str">
        <f>IFERROR(IF(COUNTIFS(BTT[Verwendete Transaktion (Pflichtauswahl)],BTT[[#This Row],[Verwendete Transaktion (Pflichtauswahl)]],BTT[Verantwortliches TP
(automatisch)],"&lt;&gt;"&amp;BTT[[#This Row],[Verantwortliches TP
(automatisch)]])&gt;0,"Transaktion mehrfach","okay"),"")</f>
        <v>okay</v>
      </c>
      <c r="AR278" s="10" t="str">
        <f>IFERROR(IF(COUNTIFS(BTT[Verwendete Transaktion (Pflichtauswahl)],BTT[[#This Row],[Verwendete Transaktion (Pflichtauswahl)]],BTT[Verantwortliches TP
(automatisch)],"&lt;&gt;"&amp;VLOOKUP(aktives_Teilprojekt,Teilprojekte[[Teilprojekte]:[Kürzel]],2,FALSE))&gt;0,"Transaktion mehrfach","okay"),"")</f>
        <v>okay</v>
      </c>
      <c r="AS278" s="10" t="s">
        <v>9903</v>
      </c>
      <c r="AT278" s="10"/>
    </row>
    <row r="279" spans="1:46" x14ac:dyDescent="0.25">
      <c r="A279" s="14" t="str">
        <f>IFERROR(IF(BTT[[#This Row],[Lfd Nr. 
(aus konsolidierter Datei)]]&lt;&gt;"",BTT[[#This Row],[Lfd Nr. 
(aus konsolidierter Datei)]],VLOOKUP(aktives_Teilprojekt,Teilprojekte[[Teilprojekte]:[Kürzel]],2,FALSE)&amp;ROW(BTT[[#This Row],[Lfd Nr.
(automatisch)]])-2),"")</f>
        <v>BLQ264</v>
      </c>
      <c r="B279" s="15" t="s">
        <v>6123</v>
      </c>
      <c r="C279" s="15"/>
      <c r="E279" s="10" t="str">
        <f>IFERROR(IF(NOT(BTT[[#This Row],[Manuelle Änderung des Verantwortliches TP
(Auswahl - bei Bedarf)]]=""),BTT[[#This Row],[Manuelle Änderung des Verantwortliches TP
(Auswahl - bei Bedarf)]],VLOOKUP(BTT[[#This Row],[Hauptprozess
(Pflichtauswahl)]],Hauptprozesse[],3,FALSE)),"")</f>
        <v>BLQ</v>
      </c>
      <c r="H279" s="10" t="s">
        <v>6038</v>
      </c>
      <c r="I279" t="s">
        <v>5432</v>
      </c>
      <c r="J279" s="10" t="str">
        <f>IFERROR(VLOOKUP(BTT[[#This Row],[Verwendete Transaktion (Pflichtauswahl)]],Transaktionen[[Transaktionen]:[Langtext]],2,FALSE),"")</f>
        <v>Pflege RV-Versand ohne Unterschrift</v>
      </c>
      <c r="O279" t="s">
        <v>6052</v>
      </c>
      <c r="T279" t="s">
        <v>6060</v>
      </c>
      <c r="V279" s="10" t="str">
        <f>IFERROR(VLOOKUP(BTT[[#This Row],[Verwendetes Formular
(Auswahl falls relevant)]],Formulare[[Formularbezeichnung]:[Formularname (technisch)]],2,FALSE),"")</f>
        <v/>
      </c>
      <c r="X279" t="s">
        <v>6052</v>
      </c>
      <c r="Y279" s="4"/>
      <c r="AA279" t="s">
        <v>6051</v>
      </c>
      <c r="AD279" t="s">
        <v>10203</v>
      </c>
      <c r="AI279" t="s">
        <v>6052</v>
      </c>
      <c r="AJ279" t="s">
        <v>6052</v>
      </c>
      <c r="AK279" s="10" t="str">
        <f>IF(BTT[[#This Row],[Subprozess
(optionale Auswahl)]]="","okay",IF(VLOOKUP(BTT[[#This Row],[Subprozess
(optionale Auswahl)]],BPML[[Subprozess]:[Zugeordneter Hauptprozess]],3,FALSE)=BTT[[#This Row],[Hauptprozess
(Pflichtauswahl)]],"okay","falscher Subprozess"))</f>
        <v>okay</v>
      </c>
      <c r="AL279" t="str">
        <f>IF(aktives_Teilprojekt="Master","",IF(BTT[[#This Row],[Verantwortliches TP
(automatisch)]]=VLOOKUP(aktives_Teilprojekt,Teilprojekte[[Teilprojekte]:[Kürzel]],2,FALSE),"okay","Hauptprozess anderes TP"))</f>
        <v>okay</v>
      </c>
      <c r="AM2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79" s="10" t="str">
        <f>IFERROR(IF(BTT[[#This Row],[SAP-Modul
(Pflichtauswahl)]]&lt;&gt;VLOOKUP(BTT[[#This Row],[Verwendete Transaktion (Pflichtauswahl)]],Transaktionen[[Transaktionen]:[Modul]],3,FALSE),"Modul anders","okay"),"")</f>
        <v>okay</v>
      </c>
      <c r="AP279" s="10" t="str">
        <f>IFERROR(IF(COUNTIFS(BTT[Verwendete Transaktion (Pflichtauswahl)],BTT[[#This Row],[Verwendete Transaktion (Pflichtauswahl)]],BTT[SAP-Modul
(Pflichtauswahl)],"&lt;&gt;"&amp;BTT[[#This Row],[SAP-Modul
(Pflichtauswahl)]])&gt;0,"Modul anders","okay"),"")</f>
        <v>okay</v>
      </c>
      <c r="AQ279" s="10" t="str">
        <f>IFERROR(IF(COUNTIFS(BTT[Verwendete Transaktion (Pflichtauswahl)],BTT[[#This Row],[Verwendete Transaktion (Pflichtauswahl)]],BTT[Verantwortliches TP
(automatisch)],"&lt;&gt;"&amp;BTT[[#This Row],[Verantwortliches TP
(automatisch)]])&gt;0,"Transaktion mehrfach","okay"),"")</f>
        <v>okay</v>
      </c>
      <c r="AR279" s="10" t="str">
        <f>IFERROR(IF(COUNTIFS(BTT[Verwendete Transaktion (Pflichtauswahl)],BTT[[#This Row],[Verwendete Transaktion (Pflichtauswahl)]],BTT[Verantwortliches TP
(automatisch)],"&lt;&gt;"&amp;VLOOKUP(aktives_Teilprojekt,Teilprojekte[[Teilprojekte]:[Kürzel]],2,FALSE))&gt;0,"Transaktion mehrfach","okay"),"")</f>
        <v>okay</v>
      </c>
      <c r="AS279" s="10" t="s">
        <v>9904</v>
      </c>
      <c r="AT279" s="10"/>
    </row>
    <row r="280" spans="1:46" x14ac:dyDescent="0.25">
      <c r="A280" s="14" t="str">
        <f>IFERROR(IF(BTT[[#This Row],[Lfd Nr. 
(aus konsolidierter Datei)]]&lt;&gt;"",BTT[[#This Row],[Lfd Nr. 
(aus konsolidierter Datei)]],VLOOKUP(aktives_Teilprojekt,Teilprojekte[[Teilprojekte]:[Kürzel]],2,FALSE)&amp;ROW(BTT[[#This Row],[Lfd Nr.
(automatisch)]])-2),"")</f>
        <v>BLQ265</v>
      </c>
      <c r="B280" s="15" t="s">
        <v>6123</v>
      </c>
      <c r="C280" s="15"/>
      <c r="E280" s="10" t="str">
        <f>IFERROR(IF(NOT(BTT[[#This Row],[Manuelle Änderung des Verantwortliches TP
(Auswahl - bei Bedarf)]]=""),BTT[[#This Row],[Manuelle Änderung des Verantwortliches TP
(Auswahl - bei Bedarf)]],VLOOKUP(BTT[[#This Row],[Hauptprozess
(Pflichtauswahl)]],Hauptprozesse[],3,FALSE)),"")</f>
        <v>BLQ</v>
      </c>
      <c r="H280" s="10" t="s">
        <v>6038</v>
      </c>
      <c r="I280" t="s">
        <v>5434</v>
      </c>
      <c r="J280" s="10" t="str">
        <f>IFERROR(VLOOKUP(BTT[[#This Row],[Verwendete Transaktion (Pflichtauswahl)]],Transaktionen[[Transaktionen]:[Langtext]],2,FALSE),"")</f>
        <v>nachträglich BANF-Pos. in Freigabe</v>
      </c>
      <c r="O280" t="s">
        <v>6052</v>
      </c>
      <c r="T280" t="s">
        <v>6060</v>
      </c>
      <c r="V280" s="10" t="str">
        <f>IFERROR(VLOOKUP(BTT[[#This Row],[Verwendetes Formular
(Auswahl falls relevant)]],Formulare[[Formularbezeichnung]:[Formularname (technisch)]],2,FALSE),"")</f>
        <v/>
      </c>
      <c r="X280" t="s">
        <v>6052</v>
      </c>
      <c r="Y280" s="4"/>
      <c r="AA280" t="s">
        <v>6051</v>
      </c>
      <c r="AD280" t="s">
        <v>10203</v>
      </c>
      <c r="AI280" t="s">
        <v>6052</v>
      </c>
      <c r="AJ280" t="s">
        <v>6052</v>
      </c>
      <c r="AK280" s="10" t="str">
        <f>IF(BTT[[#This Row],[Subprozess
(optionale Auswahl)]]="","okay",IF(VLOOKUP(BTT[[#This Row],[Subprozess
(optionale Auswahl)]],BPML[[Subprozess]:[Zugeordneter Hauptprozess]],3,FALSE)=BTT[[#This Row],[Hauptprozess
(Pflichtauswahl)]],"okay","falscher Subprozess"))</f>
        <v>okay</v>
      </c>
      <c r="AL280" t="str">
        <f>IF(aktives_Teilprojekt="Master","",IF(BTT[[#This Row],[Verantwortliches TP
(automatisch)]]=VLOOKUP(aktives_Teilprojekt,Teilprojekte[[Teilprojekte]:[Kürzel]],2,FALSE),"okay","Hauptprozess anderes TP"))</f>
        <v>okay</v>
      </c>
      <c r="AM2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0" s="10" t="str">
        <f>IFERROR(IF(BTT[[#This Row],[SAP-Modul
(Pflichtauswahl)]]&lt;&gt;VLOOKUP(BTT[[#This Row],[Verwendete Transaktion (Pflichtauswahl)]],Transaktionen[[Transaktionen]:[Modul]],3,FALSE),"Modul anders","okay"),"")</f>
        <v>okay</v>
      </c>
      <c r="AP280" s="10" t="str">
        <f>IFERROR(IF(COUNTIFS(BTT[Verwendete Transaktion (Pflichtauswahl)],BTT[[#This Row],[Verwendete Transaktion (Pflichtauswahl)]],BTT[SAP-Modul
(Pflichtauswahl)],"&lt;&gt;"&amp;BTT[[#This Row],[SAP-Modul
(Pflichtauswahl)]])&gt;0,"Modul anders","okay"),"")</f>
        <v>okay</v>
      </c>
      <c r="AQ280" s="10" t="str">
        <f>IFERROR(IF(COUNTIFS(BTT[Verwendete Transaktion (Pflichtauswahl)],BTT[[#This Row],[Verwendete Transaktion (Pflichtauswahl)]],BTT[Verantwortliches TP
(automatisch)],"&lt;&gt;"&amp;BTT[[#This Row],[Verantwortliches TP
(automatisch)]])&gt;0,"Transaktion mehrfach","okay"),"")</f>
        <v>okay</v>
      </c>
      <c r="AR280" s="10" t="str">
        <f>IFERROR(IF(COUNTIFS(BTT[Verwendete Transaktion (Pflichtauswahl)],BTT[[#This Row],[Verwendete Transaktion (Pflichtauswahl)]],BTT[Verantwortliches TP
(automatisch)],"&lt;&gt;"&amp;VLOOKUP(aktives_Teilprojekt,Teilprojekte[[Teilprojekte]:[Kürzel]],2,FALSE))&gt;0,"Transaktion mehrfach","okay"),"")</f>
        <v>okay</v>
      </c>
      <c r="AS280" s="10" t="s">
        <v>9905</v>
      </c>
      <c r="AT280" s="10"/>
    </row>
    <row r="281" spans="1:46" x14ac:dyDescent="0.25">
      <c r="A281" s="14" t="str">
        <f>IFERROR(IF(BTT[[#This Row],[Lfd Nr. 
(aus konsolidierter Datei)]]&lt;&gt;"",BTT[[#This Row],[Lfd Nr. 
(aus konsolidierter Datei)]],VLOOKUP(aktives_Teilprojekt,Teilprojekte[[Teilprojekte]:[Kürzel]],2,FALSE)&amp;ROW(BTT[[#This Row],[Lfd Nr.
(automatisch)]])-2),"")</f>
        <v>BLQ266</v>
      </c>
      <c r="B281" s="15" t="s">
        <v>6123</v>
      </c>
      <c r="C281" s="15"/>
      <c r="E281" s="10" t="str">
        <f>IFERROR(IF(NOT(BTT[[#This Row],[Manuelle Änderung des Verantwortliches TP
(Auswahl - bei Bedarf)]]=""),BTT[[#This Row],[Manuelle Änderung des Verantwortliches TP
(Auswahl - bei Bedarf)]],VLOOKUP(BTT[[#This Row],[Hauptprozess
(Pflichtauswahl)]],Hauptprozesse[],3,FALSE)),"")</f>
        <v>BLQ</v>
      </c>
      <c r="H281" s="10" t="s">
        <v>6038</v>
      </c>
      <c r="I281" t="s">
        <v>5436</v>
      </c>
      <c r="J281" s="10" t="str">
        <f>IFERROR(VLOOKUP(BTT[[#This Row],[Verwendete Transaktion (Pflichtauswahl)]],Transaktionen[[Transaktionen]:[Langtext]],2,FALSE),"")</f>
        <v>BANF-Pos. v. Freigabe ausschließen</v>
      </c>
      <c r="O281" t="s">
        <v>6052</v>
      </c>
      <c r="T281" t="s">
        <v>6060</v>
      </c>
      <c r="V281" s="10" t="str">
        <f>IFERROR(VLOOKUP(BTT[[#This Row],[Verwendetes Formular
(Auswahl falls relevant)]],Formulare[[Formularbezeichnung]:[Formularname (technisch)]],2,FALSE),"")</f>
        <v/>
      </c>
      <c r="X281" t="s">
        <v>6052</v>
      </c>
      <c r="Y281" s="4"/>
      <c r="AA281" t="s">
        <v>6051</v>
      </c>
      <c r="AD281" t="s">
        <v>10203</v>
      </c>
      <c r="AI281" t="s">
        <v>6052</v>
      </c>
      <c r="AJ281" t="s">
        <v>6052</v>
      </c>
      <c r="AK281" s="10" t="str">
        <f>IF(BTT[[#This Row],[Subprozess
(optionale Auswahl)]]="","okay",IF(VLOOKUP(BTT[[#This Row],[Subprozess
(optionale Auswahl)]],BPML[[Subprozess]:[Zugeordneter Hauptprozess]],3,FALSE)=BTT[[#This Row],[Hauptprozess
(Pflichtauswahl)]],"okay","falscher Subprozess"))</f>
        <v>okay</v>
      </c>
      <c r="AL281" t="str">
        <f>IF(aktives_Teilprojekt="Master","",IF(BTT[[#This Row],[Verantwortliches TP
(automatisch)]]=VLOOKUP(aktives_Teilprojekt,Teilprojekte[[Teilprojekte]:[Kürzel]],2,FALSE),"okay","Hauptprozess anderes TP"))</f>
        <v>okay</v>
      </c>
      <c r="AM2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1" s="10" t="str">
        <f>IFERROR(IF(BTT[[#This Row],[SAP-Modul
(Pflichtauswahl)]]&lt;&gt;VLOOKUP(BTT[[#This Row],[Verwendete Transaktion (Pflichtauswahl)]],Transaktionen[[Transaktionen]:[Modul]],3,FALSE),"Modul anders","okay"),"")</f>
        <v>okay</v>
      </c>
      <c r="AP281" s="10" t="str">
        <f>IFERROR(IF(COUNTIFS(BTT[Verwendete Transaktion (Pflichtauswahl)],BTT[[#This Row],[Verwendete Transaktion (Pflichtauswahl)]],BTT[SAP-Modul
(Pflichtauswahl)],"&lt;&gt;"&amp;BTT[[#This Row],[SAP-Modul
(Pflichtauswahl)]])&gt;0,"Modul anders","okay"),"")</f>
        <v>okay</v>
      </c>
      <c r="AQ281" s="10" t="str">
        <f>IFERROR(IF(COUNTIFS(BTT[Verwendete Transaktion (Pflichtauswahl)],BTT[[#This Row],[Verwendete Transaktion (Pflichtauswahl)]],BTT[Verantwortliches TP
(automatisch)],"&lt;&gt;"&amp;BTT[[#This Row],[Verantwortliches TP
(automatisch)]])&gt;0,"Transaktion mehrfach","okay"),"")</f>
        <v>okay</v>
      </c>
      <c r="AR281" s="10" t="str">
        <f>IFERROR(IF(COUNTIFS(BTT[Verwendete Transaktion (Pflichtauswahl)],BTT[[#This Row],[Verwendete Transaktion (Pflichtauswahl)]],BTT[Verantwortliches TP
(automatisch)],"&lt;&gt;"&amp;VLOOKUP(aktives_Teilprojekt,Teilprojekte[[Teilprojekte]:[Kürzel]],2,FALSE))&gt;0,"Transaktion mehrfach","okay"),"")</f>
        <v>okay</v>
      </c>
      <c r="AS281" s="10" t="s">
        <v>9906</v>
      </c>
      <c r="AT281" s="10"/>
    </row>
    <row r="282" spans="1:46" x14ac:dyDescent="0.25">
      <c r="A282" s="14" t="str">
        <f>IFERROR(IF(BTT[[#This Row],[Lfd Nr. 
(aus konsolidierter Datei)]]&lt;&gt;"",BTT[[#This Row],[Lfd Nr. 
(aus konsolidierter Datei)]],VLOOKUP(aktives_Teilprojekt,Teilprojekte[[Teilprojekte]:[Kürzel]],2,FALSE)&amp;ROW(BTT[[#This Row],[Lfd Nr.
(automatisch)]])-2),"")</f>
        <v>BLQ267</v>
      </c>
      <c r="B282" s="15" t="s">
        <v>6123</v>
      </c>
      <c r="C282" s="15"/>
      <c r="E282" s="10" t="str">
        <f>IFERROR(IF(NOT(BTT[[#This Row],[Manuelle Änderung des Verantwortliches TP
(Auswahl - bei Bedarf)]]=""),BTT[[#This Row],[Manuelle Änderung des Verantwortliches TP
(Auswahl - bei Bedarf)]],VLOOKUP(BTT[[#This Row],[Hauptprozess
(Pflichtauswahl)]],Hauptprozesse[],3,FALSE)),"")</f>
        <v>BLQ</v>
      </c>
      <c r="H282" s="10" t="s">
        <v>6038</v>
      </c>
      <c r="I282" t="s">
        <v>5438</v>
      </c>
      <c r="J282" s="10" t="str">
        <f>IFERROR(VLOOKUP(BTT[[#This Row],[Verwendete Transaktion (Pflichtauswahl)]],Transaktionen[[Transaktionen]:[Langtext]],2,FALSE),"")</f>
        <v>User für Infomail bei BANF-Freigabe</v>
      </c>
      <c r="O282" t="s">
        <v>6052</v>
      </c>
      <c r="T282" t="s">
        <v>6060</v>
      </c>
      <c r="V282" s="10" t="str">
        <f>IFERROR(VLOOKUP(BTT[[#This Row],[Verwendetes Formular
(Auswahl falls relevant)]],Formulare[[Formularbezeichnung]:[Formularname (technisch)]],2,FALSE),"")</f>
        <v/>
      </c>
      <c r="X282" t="s">
        <v>6052</v>
      </c>
      <c r="Y282" s="4"/>
      <c r="AA282" t="s">
        <v>6051</v>
      </c>
      <c r="AD282" t="s">
        <v>10203</v>
      </c>
      <c r="AI282" t="s">
        <v>6052</v>
      </c>
      <c r="AJ282" t="s">
        <v>6052</v>
      </c>
      <c r="AK282" s="10" t="str">
        <f>IF(BTT[[#This Row],[Subprozess
(optionale Auswahl)]]="","okay",IF(VLOOKUP(BTT[[#This Row],[Subprozess
(optionale Auswahl)]],BPML[[Subprozess]:[Zugeordneter Hauptprozess]],3,FALSE)=BTT[[#This Row],[Hauptprozess
(Pflichtauswahl)]],"okay","falscher Subprozess"))</f>
        <v>okay</v>
      </c>
      <c r="AL282" t="str">
        <f>IF(aktives_Teilprojekt="Master","",IF(BTT[[#This Row],[Verantwortliches TP
(automatisch)]]=VLOOKUP(aktives_Teilprojekt,Teilprojekte[[Teilprojekte]:[Kürzel]],2,FALSE),"okay","Hauptprozess anderes TP"))</f>
        <v>okay</v>
      </c>
      <c r="AM2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2" s="10" t="str">
        <f>IFERROR(IF(BTT[[#This Row],[SAP-Modul
(Pflichtauswahl)]]&lt;&gt;VLOOKUP(BTT[[#This Row],[Verwendete Transaktion (Pflichtauswahl)]],Transaktionen[[Transaktionen]:[Modul]],3,FALSE),"Modul anders","okay"),"")</f>
        <v>okay</v>
      </c>
      <c r="AP282" s="10" t="str">
        <f>IFERROR(IF(COUNTIFS(BTT[Verwendete Transaktion (Pflichtauswahl)],BTT[[#This Row],[Verwendete Transaktion (Pflichtauswahl)]],BTT[SAP-Modul
(Pflichtauswahl)],"&lt;&gt;"&amp;BTT[[#This Row],[SAP-Modul
(Pflichtauswahl)]])&gt;0,"Modul anders","okay"),"")</f>
        <v>okay</v>
      </c>
      <c r="AQ282" s="10" t="str">
        <f>IFERROR(IF(COUNTIFS(BTT[Verwendete Transaktion (Pflichtauswahl)],BTT[[#This Row],[Verwendete Transaktion (Pflichtauswahl)]],BTT[Verantwortliches TP
(automatisch)],"&lt;&gt;"&amp;BTT[[#This Row],[Verantwortliches TP
(automatisch)]])&gt;0,"Transaktion mehrfach","okay"),"")</f>
        <v>okay</v>
      </c>
      <c r="AR282" s="10" t="str">
        <f>IFERROR(IF(COUNTIFS(BTT[Verwendete Transaktion (Pflichtauswahl)],BTT[[#This Row],[Verwendete Transaktion (Pflichtauswahl)]],BTT[Verantwortliches TP
(automatisch)],"&lt;&gt;"&amp;VLOOKUP(aktives_Teilprojekt,Teilprojekte[[Teilprojekte]:[Kürzel]],2,FALSE))&gt;0,"Transaktion mehrfach","okay"),"")</f>
        <v>okay</v>
      </c>
      <c r="AS282" s="10" t="s">
        <v>9907</v>
      </c>
      <c r="AT282" s="10"/>
    </row>
    <row r="283" spans="1:46" x14ac:dyDescent="0.25">
      <c r="A283" s="14" t="str">
        <f>IFERROR(IF(BTT[[#This Row],[Lfd Nr. 
(aus konsolidierter Datei)]]&lt;&gt;"",BTT[[#This Row],[Lfd Nr. 
(aus konsolidierter Datei)]],VLOOKUP(aktives_Teilprojekt,Teilprojekte[[Teilprojekte]:[Kürzel]],2,FALSE)&amp;ROW(BTT[[#This Row],[Lfd Nr.
(automatisch)]])-2),"")</f>
        <v>BLQ268</v>
      </c>
      <c r="B283" s="15" t="s">
        <v>52</v>
      </c>
      <c r="C283" s="15"/>
      <c r="E283" s="10" t="str">
        <f>IFERROR(IF(NOT(BTT[[#This Row],[Manuelle Änderung des Verantwortliches TP
(Auswahl - bei Bedarf)]]=""),BTT[[#This Row],[Manuelle Änderung des Verantwortliches TP
(Auswahl - bei Bedarf)]],VLOOKUP(BTT[[#This Row],[Hauptprozess
(Pflichtauswahl)]],Hauptprozesse[],3,FALSE)),"")</f>
        <v>BLQ</v>
      </c>
      <c r="H283" s="10" t="s">
        <v>6038</v>
      </c>
      <c r="I283" t="s">
        <v>5440</v>
      </c>
      <c r="J283" s="10" t="str">
        <f>IFERROR(VLOOKUP(BTT[[#This Row],[Verwendete Transaktion (Pflichtauswahl)]],Transaktionen[[Transaktionen]:[Langtext]],2,FALSE),"")</f>
        <v>Materialverzeichnis nach Einkäufergr</v>
      </c>
      <c r="O283" t="s">
        <v>6052</v>
      </c>
      <c r="T283" t="s">
        <v>6060</v>
      </c>
      <c r="V283" s="10" t="str">
        <f>IFERROR(VLOOKUP(BTT[[#This Row],[Verwendetes Formular
(Auswahl falls relevant)]],Formulare[[Formularbezeichnung]:[Formularname (technisch)]],2,FALSE),"")</f>
        <v/>
      </c>
      <c r="X283" t="s">
        <v>6052</v>
      </c>
      <c r="Y283" s="4"/>
      <c r="AA283" t="s">
        <v>6051</v>
      </c>
      <c r="AD283" t="s">
        <v>10203</v>
      </c>
      <c r="AI283" t="s">
        <v>6052</v>
      </c>
      <c r="AJ283" t="s">
        <v>6052</v>
      </c>
      <c r="AK283" s="10" t="str">
        <f>IF(BTT[[#This Row],[Subprozess
(optionale Auswahl)]]="","okay",IF(VLOOKUP(BTT[[#This Row],[Subprozess
(optionale Auswahl)]],BPML[[Subprozess]:[Zugeordneter Hauptprozess]],3,FALSE)=BTT[[#This Row],[Hauptprozess
(Pflichtauswahl)]],"okay","falscher Subprozess"))</f>
        <v>okay</v>
      </c>
      <c r="AL283" t="str">
        <f>IF(aktives_Teilprojekt="Master","",IF(BTT[[#This Row],[Verantwortliches TP
(automatisch)]]=VLOOKUP(aktives_Teilprojekt,Teilprojekte[[Teilprojekte]:[Kürzel]],2,FALSE),"okay","Hauptprozess anderes TP"))</f>
        <v>okay</v>
      </c>
      <c r="AM2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3" s="10" t="str">
        <f>IFERROR(IF(BTT[[#This Row],[SAP-Modul
(Pflichtauswahl)]]&lt;&gt;VLOOKUP(BTT[[#This Row],[Verwendete Transaktion (Pflichtauswahl)]],Transaktionen[[Transaktionen]:[Modul]],3,FALSE),"Modul anders","okay"),"")</f>
        <v>okay</v>
      </c>
      <c r="AP283" s="10" t="str">
        <f>IFERROR(IF(COUNTIFS(BTT[Verwendete Transaktion (Pflichtauswahl)],BTT[[#This Row],[Verwendete Transaktion (Pflichtauswahl)]],BTT[SAP-Modul
(Pflichtauswahl)],"&lt;&gt;"&amp;BTT[[#This Row],[SAP-Modul
(Pflichtauswahl)]])&gt;0,"Modul anders","okay"),"")</f>
        <v>okay</v>
      </c>
      <c r="AQ283" s="10" t="str">
        <f>IFERROR(IF(COUNTIFS(BTT[Verwendete Transaktion (Pflichtauswahl)],BTT[[#This Row],[Verwendete Transaktion (Pflichtauswahl)]],BTT[Verantwortliches TP
(automatisch)],"&lt;&gt;"&amp;BTT[[#This Row],[Verantwortliches TP
(automatisch)]])&gt;0,"Transaktion mehrfach","okay"),"")</f>
        <v>okay</v>
      </c>
      <c r="AR283" s="10" t="str">
        <f>IFERROR(IF(COUNTIFS(BTT[Verwendete Transaktion (Pflichtauswahl)],BTT[[#This Row],[Verwendete Transaktion (Pflichtauswahl)]],BTT[Verantwortliches TP
(automatisch)],"&lt;&gt;"&amp;VLOOKUP(aktives_Teilprojekt,Teilprojekte[[Teilprojekte]:[Kürzel]],2,FALSE))&gt;0,"Transaktion mehrfach","okay"),"")</f>
        <v>okay</v>
      </c>
      <c r="AS283" s="10" t="s">
        <v>9908</v>
      </c>
      <c r="AT283" s="10"/>
    </row>
    <row r="284" spans="1:46" x14ac:dyDescent="0.25">
      <c r="A284" s="14" t="str">
        <f>IFERROR(IF(BTT[[#This Row],[Lfd Nr. 
(aus konsolidierter Datei)]]&lt;&gt;"",BTT[[#This Row],[Lfd Nr. 
(aus konsolidierter Datei)]],VLOOKUP(aktives_Teilprojekt,Teilprojekte[[Teilprojekte]:[Kürzel]],2,FALSE)&amp;ROW(BTT[[#This Row],[Lfd Nr.
(automatisch)]])-2),"")</f>
        <v>BLQ269</v>
      </c>
      <c r="B284" s="15" t="s">
        <v>53</v>
      </c>
      <c r="C284" s="15"/>
      <c r="E284" s="10" t="str">
        <f>IFERROR(IF(NOT(BTT[[#This Row],[Manuelle Änderung des Verantwortliches TP
(Auswahl - bei Bedarf)]]=""),BTT[[#This Row],[Manuelle Änderung des Verantwortliches TP
(Auswahl - bei Bedarf)]],VLOOKUP(BTT[[#This Row],[Hauptprozess
(Pflichtauswahl)]],Hauptprozesse[],3,FALSE)),"")</f>
        <v>BLQ</v>
      </c>
      <c r="H284" s="10" t="s">
        <v>6038</v>
      </c>
      <c r="I284" t="s">
        <v>5442</v>
      </c>
      <c r="J284" s="10" t="str">
        <f>IFERROR(VLOOKUP(BTT[[#This Row],[Verwendete Transaktion (Pflichtauswahl)]],Transaktionen[[Transaktionen]:[Langtext]],2,FALSE),"")</f>
        <v>Materialverzeichnis sortiert nach Ge</v>
      </c>
      <c r="O284" t="s">
        <v>6052</v>
      </c>
      <c r="T284" t="s">
        <v>6060</v>
      </c>
      <c r="V284" s="10" t="str">
        <f>IFERROR(VLOOKUP(BTT[[#This Row],[Verwendetes Formular
(Auswahl falls relevant)]],Formulare[[Formularbezeichnung]:[Formularname (technisch)]],2,FALSE),"")</f>
        <v/>
      </c>
      <c r="X284" t="s">
        <v>6052</v>
      </c>
      <c r="Y284" s="4"/>
      <c r="AA284" t="s">
        <v>6051</v>
      </c>
      <c r="AD284" t="s">
        <v>10203</v>
      </c>
      <c r="AI284" t="s">
        <v>6052</v>
      </c>
      <c r="AJ284" t="s">
        <v>6052</v>
      </c>
      <c r="AK284" s="10" t="str">
        <f>IF(BTT[[#This Row],[Subprozess
(optionale Auswahl)]]="","okay",IF(VLOOKUP(BTT[[#This Row],[Subprozess
(optionale Auswahl)]],BPML[[Subprozess]:[Zugeordneter Hauptprozess]],3,FALSE)=BTT[[#This Row],[Hauptprozess
(Pflichtauswahl)]],"okay","falscher Subprozess"))</f>
        <v>okay</v>
      </c>
      <c r="AL284" t="str">
        <f>IF(aktives_Teilprojekt="Master","",IF(BTT[[#This Row],[Verantwortliches TP
(automatisch)]]=VLOOKUP(aktives_Teilprojekt,Teilprojekte[[Teilprojekte]:[Kürzel]],2,FALSE),"okay","Hauptprozess anderes TP"))</f>
        <v>okay</v>
      </c>
      <c r="AM2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4" s="10" t="str">
        <f>IFERROR(IF(BTT[[#This Row],[SAP-Modul
(Pflichtauswahl)]]&lt;&gt;VLOOKUP(BTT[[#This Row],[Verwendete Transaktion (Pflichtauswahl)]],Transaktionen[[Transaktionen]:[Modul]],3,FALSE),"Modul anders","okay"),"")</f>
        <v>okay</v>
      </c>
      <c r="AP284" s="10" t="str">
        <f>IFERROR(IF(COUNTIFS(BTT[Verwendete Transaktion (Pflichtauswahl)],BTT[[#This Row],[Verwendete Transaktion (Pflichtauswahl)]],BTT[SAP-Modul
(Pflichtauswahl)],"&lt;&gt;"&amp;BTT[[#This Row],[SAP-Modul
(Pflichtauswahl)]])&gt;0,"Modul anders","okay"),"")</f>
        <v>okay</v>
      </c>
      <c r="AQ284" s="10" t="str">
        <f>IFERROR(IF(COUNTIFS(BTT[Verwendete Transaktion (Pflichtauswahl)],BTT[[#This Row],[Verwendete Transaktion (Pflichtauswahl)]],BTT[Verantwortliches TP
(automatisch)],"&lt;&gt;"&amp;BTT[[#This Row],[Verantwortliches TP
(automatisch)]])&gt;0,"Transaktion mehrfach","okay"),"")</f>
        <v>okay</v>
      </c>
      <c r="AR284" s="10" t="str">
        <f>IFERROR(IF(COUNTIFS(BTT[Verwendete Transaktion (Pflichtauswahl)],BTT[[#This Row],[Verwendete Transaktion (Pflichtauswahl)]],BTT[Verantwortliches TP
(automatisch)],"&lt;&gt;"&amp;VLOOKUP(aktives_Teilprojekt,Teilprojekte[[Teilprojekte]:[Kürzel]],2,FALSE))&gt;0,"Transaktion mehrfach","okay"),"")</f>
        <v>okay</v>
      </c>
      <c r="AS284" s="10" t="s">
        <v>9909</v>
      </c>
      <c r="AT284" s="10"/>
    </row>
    <row r="285" spans="1:46" x14ac:dyDescent="0.25">
      <c r="A285" s="14" t="str">
        <f>IFERROR(IF(BTT[[#This Row],[Lfd Nr. 
(aus konsolidierter Datei)]]&lt;&gt;"",BTT[[#This Row],[Lfd Nr. 
(aus konsolidierter Datei)]],VLOOKUP(aktives_Teilprojekt,Teilprojekte[[Teilprojekte]:[Kürzel]],2,FALSE)&amp;ROW(BTT[[#This Row],[Lfd Nr.
(automatisch)]])-2),"")</f>
        <v>BLQ270</v>
      </c>
      <c r="B285" s="15" t="s">
        <v>674</v>
      </c>
      <c r="C285" s="15"/>
      <c r="E285" s="10" t="str">
        <f>IFERROR(IF(NOT(BTT[[#This Row],[Manuelle Änderung des Verantwortliches TP
(Auswahl - bei Bedarf)]]=""),BTT[[#This Row],[Manuelle Änderung des Verantwortliches TP
(Auswahl - bei Bedarf)]],VLOOKUP(BTT[[#This Row],[Hauptprozess
(Pflichtauswahl)]],Hauptprozesse[],3,FALSE)),"")</f>
        <v>BLQ</v>
      </c>
      <c r="H285" s="10" t="s">
        <v>6038</v>
      </c>
      <c r="I285" t="s">
        <v>5444</v>
      </c>
      <c r="J285" s="10" t="str">
        <f>IFERROR(VLOOKUP(BTT[[#This Row],[Verwendete Transaktion (Pflichtauswahl)]],Transaktionen[[Transaktionen]:[Langtext]],2,FALSE),"")</f>
        <v>Bestelldruck für Aufträge</v>
      </c>
      <c r="O285" t="s">
        <v>6052</v>
      </c>
      <c r="T285" t="s">
        <v>6060</v>
      </c>
      <c r="V285" s="10" t="str">
        <f>IFERROR(VLOOKUP(BTT[[#This Row],[Verwendetes Formular
(Auswahl falls relevant)]],Formulare[[Formularbezeichnung]:[Formularname (technisch)]],2,FALSE),"")</f>
        <v/>
      </c>
      <c r="X285" t="s">
        <v>6052</v>
      </c>
      <c r="Y285" s="4"/>
      <c r="AA285" t="s">
        <v>6051</v>
      </c>
      <c r="AD285" t="s">
        <v>10203</v>
      </c>
      <c r="AI285" t="s">
        <v>6052</v>
      </c>
      <c r="AJ285" t="s">
        <v>6052</v>
      </c>
      <c r="AK285" s="10" t="str">
        <f>IF(BTT[[#This Row],[Subprozess
(optionale Auswahl)]]="","okay",IF(VLOOKUP(BTT[[#This Row],[Subprozess
(optionale Auswahl)]],BPML[[Subprozess]:[Zugeordneter Hauptprozess]],3,FALSE)=BTT[[#This Row],[Hauptprozess
(Pflichtauswahl)]],"okay","falscher Subprozess"))</f>
        <v>okay</v>
      </c>
      <c r="AL285" t="str">
        <f>IF(aktives_Teilprojekt="Master","",IF(BTT[[#This Row],[Verantwortliches TP
(automatisch)]]=VLOOKUP(aktives_Teilprojekt,Teilprojekte[[Teilprojekte]:[Kürzel]],2,FALSE),"okay","Hauptprozess anderes TP"))</f>
        <v>okay</v>
      </c>
      <c r="AM2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5" s="10" t="str">
        <f>IFERROR(IF(BTT[[#This Row],[SAP-Modul
(Pflichtauswahl)]]&lt;&gt;VLOOKUP(BTT[[#This Row],[Verwendete Transaktion (Pflichtauswahl)]],Transaktionen[[Transaktionen]:[Modul]],3,FALSE),"Modul anders","okay"),"")</f>
        <v>okay</v>
      </c>
      <c r="AP285" s="10" t="str">
        <f>IFERROR(IF(COUNTIFS(BTT[Verwendete Transaktion (Pflichtauswahl)],BTT[[#This Row],[Verwendete Transaktion (Pflichtauswahl)]],BTT[SAP-Modul
(Pflichtauswahl)],"&lt;&gt;"&amp;BTT[[#This Row],[SAP-Modul
(Pflichtauswahl)]])&gt;0,"Modul anders","okay"),"")</f>
        <v>okay</v>
      </c>
      <c r="AQ285" s="10" t="str">
        <f>IFERROR(IF(COUNTIFS(BTT[Verwendete Transaktion (Pflichtauswahl)],BTT[[#This Row],[Verwendete Transaktion (Pflichtauswahl)]],BTT[Verantwortliches TP
(automatisch)],"&lt;&gt;"&amp;BTT[[#This Row],[Verantwortliches TP
(automatisch)]])&gt;0,"Transaktion mehrfach","okay"),"")</f>
        <v>okay</v>
      </c>
      <c r="AR285" s="10" t="str">
        <f>IFERROR(IF(COUNTIFS(BTT[Verwendete Transaktion (Pflichtauswahl)],BTT[[#This Row],[Verwendete Transaktion (Pflichtauswahl)]],BTT[Verantwortliches TP
(automatisch)],"&lt;&gt;"&amp;VLOOKUP(aktives_Teilprojekt,Teilprojekte[[Teilprojekte]:[Kürzel]],2,FALSE))&gt;0,"Transaktion mehrfach","okay"),"")</f>
        <v>okay</v>
      </c>
      <c r="AS285" s="10" t="s">
        <v>9910</v>
      </c>
      <c r="AT285" s="10"/>
    </row>
    <row r="286" spans="1:46" x14ac:dyDescent="0.25">
      <c r="A286" s="14" t="str">
        <f>IFERROR(IF(BTT[[#This Row],[Lfd Nr. 
(aus konsolidierter Datei)]]&lt;&gt;"",BTT[[#This Row],[Lfd Nr. 
(aus konsolidierter Datei)]],VLOOKUP(aktives_Teilprojekt,Teilprojekte[[Teilprojekte]:[Kürzel]],2,FALSE)&amp;ROW(BTT[[#This Row],[Lfd Nr.
(automatisch)]])-2),"")</f>
        <v>BLQ271</v>
      </c>
      <c r="B286" s="15" t="s">
        <v>53</v>
      </c>
      <c r="C286" s="15"/>
      <c r="E286" s="10" t="str">
        <f>IFERROR(IF(NOT(BTT[[#This Row],[Manuelle Änderung des Verantwortliches TP
(Auswahl - bei Bedarf)]]=""),BTT[[#This Row],[Manuelle Änderung des Verantwortliches TP
(Auswahl - bei Bedarf)]],VLOOKUP(BTT[[#This Row],[Hauptprozess
(Pflichtauswahl)]],Hauptprozesse[],3,FALSE)),"")</f>
        <v>BLQ</v>
      </c>
      <c r="H286" s="10" t="s">
        <v>6038</v>
      </c>
      <c r="I286" t="s">
        <v>5446</v>
      </c>
      <c r="J286" s="10" t="str">
        <f>IFERROR(VLOOKUP(BTT[[#This Row],[Verwendete Transaktion (Pflichtauswahl)]],Transaktionen[[Transaktionen]:[Langtext]],2,FALSE),"")</f>
        <v>Material mit Gewichtszuordnung</v>
      </c>
      <c r="O286" t="s">
        <v>6052</v>
      </c>
      <c r="T286" t="s">
        <v>6060</v>
      </c>
      <c r="V286" s="10" t="str">
        <f>IFERROR(VLOOKUP(BTT[[#This Row],[Verwendetes Formular
(Auswahl falls relevant)]],Formulare[[Formularbezeichnung]:[Formularname (technisch)]],2,FALSE),"")</f>
        <v/>
      </c>
      <c r="X286" t="s">
        <v>6052</v>
      </c>
      <c r="Y286" s="4"/>
      <c r="AA286" t="s">
        <v>6051</v>
      </c>
      <c r="AD286" t="s">
        <v>10203</v>
      </c>
      <c r="AI286" t="s">
        <v>6052</v>
      </c>
      <c r="AJ286" t="s">
        <v>6052</v>
      </c>
      <c r="AK286" s="10" t="str">
        <f>IF(BTT[[#This Row],[Subprozess
(optionale Auswahl)]]="","okay",IF(VLOOKUP(BTT[[#This Row],[Subprozess
(optionale Auswahl)]],BPML[[Subprozess]:[Zugeordneter Hauptprozess]],3,FALSE)=BTT[[#This Row],[Hauptprozess
(Pflichtauswahl)]],"okay","falscher Subprozess"))</f>
        <v>okay</v>
      </c>
      <c r="AL286" t="str">
        <f>IF(aktives_Teilprojekt="Master","",IF(BTT[[#This Row],[Verantwortliches TP
(automatisch)]]=VLOOKUP(aktives_Teilprojekt,Teilprojekte[[Teilprojekte]:[Kürzel]],2,FALSE),"okay","Hauptprozess anderes TP"))</f>
        <v>okay</v>
      </c>
      <c r="AM2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6" s="10" t="str">
        <f>IFERROR(IF(BTT[[#This Row],[SAP-Modul
(Pflichtauswahl)]]&lt;&gt;VLOOKUP(BTT[[#This Row],[Verwendete Transaktion (Pflichtauswahl)]],Transaktionen[[Transaktionen]:[Modul]],3,FALSE),"Modul anders","okay"),"")</f>
        <v>okay</v>
      </c>
      <c r="AP286" s="10" t="str">
        <f>IFERROR(IF(COUNTIFS(BTT[Verwendete Transaktion (Pflichtauswahl)],BTT[[#This Row],[Verwendete Transaktion (Pflichtauswahl)]],BTT[SAP-Modul
(Pflichtauswahl)],"&lt;&gt;"&amp;BTT[[#This Row],[SAP-Modul
(Pflichtauswahl)]])&gt;0,"Modul anders","okay"),"")</f>
        <v>okay</v>
      </c>
      <c r="AQ286" s="10" t="str">
        <f>IFERROR(IF(COUNTIFS(BTT[Verwendete Transaktion (Pflichtauswahl)],BTT[[#This Row],[Verwendete Transaktion (Pflichtauswahl)]],BTT[Verantwortliches TP
(automatisch)],"&lt;&gt;"&amp;BTT[[#This Row],[Verantwortliches TP
(automatisch)]])&gt;0,"Transaktion mehrfach","okay"),"")</f>
        <v>okay</v>
      </c>
      <c r="AR286" s="10" t="str">
        <f>IFERROR(IF(COUNTIFS(BTT[Verwendete Transaktion (Pflichtauswahl)],BTT[[#This Row],[Verwendete Transaktion (Pflichtauswahl)]],BTT[Verantwortliches TP
(automatisch)],"&lt;&gt;"&amp;VLOOKUP(aktives_Teilprojekt,Teilprojekte[[Teilprojekte]:[Kürzel]],2,FALSE))&gt;0,"Transaktion mehrfach","okay"),"")</f>
        <v>okay</v>
      </c>
      <c r="AS286" s="10" t="s">
        <v>9911</v>
      </c>
      <c r="AT286" s="10"/>
    </row>
    <row r="287" spans="1:46" x14ac:dyDescent="0.25">
      <c r="A287" s="14" t="str">
        <f>IFERROR(IF(BTT[[#This Row],[Lfd Nr. 
(aus konsolidierter Datei)]]&lt;&gt;"",BTT[[#This Row],[Lfd Nr. 
(aus konsolidierter Datei)]],VLOOKUP(aktives_Teilprojekt,Teilprojekte[[Teilprojekte]:[Kürzel]],2,FALSE)&amp;ROW(BTT[[#This Row],[Lfd Nr.
(automatisch)]])-2),"")</f>
        <v>BLQ272</v>
      </c>
      <c r="B287" s="15" t="s">
        <v>674</v>
      </c>
      <c r="C287" s="15"/>
      <c r="E287" s="10" t="str">
        <f>IFERROR(IF(NOT(BTT[[#This Row],[Manuelle Änderung des Verantwortliches TP
(Auswahl - bei Bedarf)]]=""),BTT[[#This Row],[Manuelle Änderung des Verantwortliches TP
(Auswahl - bei Bedarf)]],VLOOKUP(BTT[[#This Row],[Hauptprozess
(Pflichtauswahl)]],Hauptprozesse[],3,FALSE)),"")</f>
        <v>BLQ</v>
      </c>
      <c r="H287" s="10" t="s">
        <v>6038</v>
      </c>
      <c r="I287" t="s">
        <v>5448</v>
      </c>
      <c r="J287" s="10" t="str">
        <f>IFERROR(VLOOKUP(BTT[[#This Row],[Verwendete Transaktion (Pflichtauswahl)]],Transaktionen[[Transaktionen]:[Langtext]],2,FALSE),"")</f>
        <v>Vertragsliste</v>
      </c>
      <c r="O287" t="s">
        <v>6052</v>
      </c>
      <c r="T287" t="s">
        <v>6060</v>
      </c>
      <c r="V287" s="10" t="str">
        <f>IFERROR(VLOOKUP(BTT[[#This Row],[Verwendetes Formular
(Auswahl falls relevant)]],Formulare[[Formularbezeichnung]:[Formularname (technisch)]],2,FALSE),"")</f>
        <v/>
      </c>
      <c r="X287" t="s">
        <v>6052</v>
      </c>
      <c r="Y287" s="4"/>
      <c r="AA287" t="s">
        <v>6051</v>
      </c>
      <c r="AD287" t="s">
        <v>10203</v>
      </c>
      <c r="AI287" t="s">
        <v>6051</v>
      </c>
      <c r="AK287" s="10" t="str">
        <f>IF(BTT[[#This Row],[Subprozess
(optionale Auswahl)]]="","okay",IF(VLOOKUP(BTT[[#This Row],[Subprozess
(optionale Auswahl)]],BPML[[Subprozess]:[Zugeordneter Hauptprozess]],3,FALSE)=BTT[[#This Row],[Hauptprozess
(Pflichtauswahl)]],"okay","falscher Subprozess"))</f>
        <v>okay</v>
      </c>
      <c r="AL287" t="str">
        <f>IF(aktives_Teilprojekt="Master","",IF(BTT[[#This Row],[Verantwortliches TP
(automatisch)]]=VLOOKUP(aktives_Teilprojekt,Teilprojekte[[Teilprojekte]:[Kürzel]],2,FALSE),"okay","Hauptprozess anderes TP"))</f>
        <v>okay</v>
      </c>
      <c r="AM2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7" s="10" t="str">
        <f>IFERROR(IF(BTT[[#This Row],[SAP-Modul
(Pflichtauswahl)]]&lt;&gt;VLOOKUP(BTT[[#This Row],[Verwendete Transaktion (Pflichtauswahl)]],Transaktionen[[Transaktionen]:[Modul]],3,FALSE),"Modul anders","okay"),"")</f>
        <v>okay</v>
      </c>
      <c r="AP287" s="10" t="str">
        <f>IFERROR(IF(COUNTIFS(BTT[Verwendete Transaktion (Pflichtauswahl)],BTT[[#This Row],[Verwendete Transaktion (Pflichtauswahl)]],BTT[SAP-Modul
(Pflichtauswahl)],"&lt;&gt;"&amp;BTT[[#This Row],[SAP-Modul
(Pflichtauswahl)]])&gt;0,"Modul anders","okay"),"")</f>
        <v>okay</v>
      </c>
      <c r="AQ287" s="10" t="str">
        <f>IFERROR(IF(COUNTIFS(BTT[Verwendete Transaktion (Pflichtauswahl)],BTT[[#This Row],[Verwendete Transaktion (Pflichtauswahl)]],BTT[Verantwortliches TP
(automatisch)],"&lt;&gt;"&amp;BTT[[#This Row],[Verantwortliches TP
(automatisch)]])&gt;0,"Transaktion mehrfach","okay"),"")</f>
        <v>okay</v>
      </c>
      <c r="AR287" s="10" t="str">
        <f>IFERROR(IF(COUNTIFS(BTT[Verwendete Transaktion (Pflichtauswahl)],BTT[[#This Row],[Verwendete Transaktion (Pflichtauswahl)]],BTT[Verantwortliches TP
(automatisch)],"&lt;&gt;"&amp;VLOOKUP(aktives_Teilprojekt,Teilprojekte[[Teilprojekte]:[Kürzel]],2,FALSE))&gt;0,"Transaktion mehrfach","okay"),"")</f>
        <v>okay</v>
      </c>
      <c r="AS287" s="10" t="s">
        <v>9912</v>
      </c>
      <c r="AT287" s="10"/>
    </row>
    <row r="288" spans="1:46" x14ac:dyDescent="0.25">
      <c r="A288" s="14" t="str">
        <f>IFERROR(IF(BTT[[#This Row],[Lfd Nr. 
(aus konsolidierter Datei)]]&lt;&gt;"",BTT[[#This Row],[Lfd Nr. 
(aus konsolidierter Datei)]],VLOOKUP(aktives_Teilprojekt,Teilprojekte[[Teilprojekte]:[Kürzel]],2,FALSE)&amp;ROW(BTT[[#This Row],[Lfd Nr.
(automatisch)]])-2),"")</f>
        <v>BLQ273</v>
      </c>
      <c r="B288" s="15" t="s">
        <v>6124</v>
      </c>
      <c r="C288" s="15"/>
      <c r="E288" s="10" t="str">
        <f>IFERROR(IF(NOT(BTT[[#This Row],[Manuelle Änderung des Verantwortliches TP
(Auswahl - bei Bedarf)]]=""),BTT[[#This Row],[Manuelle Änderung des Verantwortliches TP
(Auswahl - bei Bedarf)]],VLOOKUP(BTT[[#This Row],[Hauptprozess
(Pflichtauswahl)]],Hauptprozesse[],3,FALSE)),"")</f>
        <v>BLQ</v>
      </c>
      <c r="H288" s="10" t="s">
        <v>6038</v>
      </c>
      <c r="I288" t="s">
        <v>5448</v>
      </c>
      <c r="J288" s="10" t="str">
        <f>IFERROR(VLOOKUP(BTT[[#This Row],[Verwendete Transaktion (Pflichtauswahl)]],Transaktionen[[Transaktionen]:[Langtext]],2,FALSE),"")</f>
        <v>Vertragsliste</v>
      </c>
      <c r="O288" t="s">
        <v>6052</v>
      </c>
      <c r="T288" t="s">
        <v>6060</v>
      </c>
      <c r="V288" s="10" t="str">
        <f>IFERROR(VLOOKUP(BTT[[#This Row],[Verwendetes Formular
(Auswahl falls relevant)]],Formulare[[Formularbezeichnung]:[Formularname (technisch)]],2,FALSE),"")</f>
        <v/>
      </c>
      <c r="X288" t="s">
        <v>6052</v>
      </c>
      <c r="Y288" s="4"/>
      <c r="AI288" t="s">
        <v>6051</v>
      </c>
      <c r="AK288" s="10" t="str">
        <f>IF(BTT[[#This Row],[Subprozess
(optionale Auswahl)]]="","okay",IF(VLOOKUP(BTT[[#This Row],[Subprozess
(optionale Auswahl)]],BPML[[Subprozess]:[Zugeordneter Hauptprozess]],3,FALSE)=BTT[[#This Row],[Hauptprozess
(Pflichtauswahl)]],"okay","falscher Subprozess"))</f>
        <v>okay</v>
      </c>
      <c r="AL288" t="str">
        <f>IF(aktives_Teilprojekt="Master","",IF(BTT[[#This Row],[Verantwortliches TP
(automatisch)]]=VLOOKUP(aktives_Teilprojekt,Teilprojekte[[Teilprojekte]:[Kürzel]],2,FALSE),"okay","Hauptprozess anderes TP"))</f>
        <v>okay</v>
      </c>
      <c r="AM2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88" s="10" t="str">
        <f>IFERROR(IF(BTT[[#This Row],[SAP-Modul
(Pflichtauswahl)]]&lt;&gt;VLOOKUP(BTT[[#This Row],[Verwendete Transaktion (Pflichtauswahl)]],Transaktionen[[Transaktionen]:[Modul]],3,FALSE),"Modul anders","okay"),"")</f>
        <v>okay</v>
      </c>
      <c r="AP288" s="10" t="str">
        <f>IFERROR(IF(COUNTIFS(BTT[Verwendete Transaktion (Pflichtauswahl)],BTT[[#This Row],[Verwendete Transaktion (Pflichtauswahl)]],BTT[SAP-Modul
(Pflichtauswahl)],"&lt;&gt;"&amp;BTT[[#This Row],[SAP-Modul
(Pflichtauswahl)]])&gt;0,"Modul anders","okay"),"")</f>
        <v>okay</v>
      </c>
      <c r="AQ288" s="10" t="str">
        <f>IFERROR(IF(COUNTIFS(BTT[Verwendete Transaktion (Pflichtauswahl)],BTT[[#This Row],[Verwendete Transaktion (Pflichtauswahl)]],BTT[Verantwortliches TP
(automatisch)],"&lt;&gt;"&amp;BTT[[#This Row],[Verantwortliches TP
(automatisch)]])&gt;0,"Transaktion mehrfach","okay"),"")</f>
        <v>okay</v>
      </c>
      <c r="AR288" s="10" t="str">
        <f>IFERROR(IF(COUNTIFS(BTT[Verwendete Transaktion (Pflichtauswahl)],BTT[[#This Row],[Verwendete Transaktion (Pflichtauswahl)]],BTT[Verantwortliches TP
(automatisch)],"&lt;&gt;"&amp;VLOOKUP(aktives_Teilprojekt,Teilprojekte[[Teilprojekte]:[Kürzel]],2,FALSE))&gt;0,"Transaktion mehrfach","okay"),"")</f>
        <v>okay</v>
      </c>
      <c r="AS288" s="10" t="s">
        <v>9913</v>
      </c>
      <c r="AT288" s="10"/>
    </row>
    <row r="289" spans="1:46" x14ac:dyDescent="0.25">
      <c r="A289" s="14" t="str">
        <f>IFERROR(IF(BTT[[#This Row],[Lfd Nr. 
(aus konsolidierter Datei)]]&lt;&gt;"",BTT[[#This Row],[Lfd Nr. 
(aus konsolidierter Datei)]],VLOOKUP(aktives_Teilprojekt,Teilprojekte[[Teilprojekte]:[Kürzel]],2,FALSE)&amp;ROW(BTT[[#This Row],[Lfd Nr.
(automatisch)]])-2),"")</f>
        <v>BLQ274</v>
      </c>
      <c r="B289" s="15" t="s">
        <v>674</v>
      </c>
      <c r="C289" s="15"/>
      <c r="E289" s="10" t="str">
        <f>IFERROR(IF(NOT(BTT[[#This Row],[Manuelle Änderung des Verantwortliches TP
(Auswahl - bei Bedarf)]]=""),BTT[[#This Row],[Manuelle Änderung des Verantwortliches TP
(Auswahl - bei Bedarf)]],VLOOKUP(BTT[[#This Row],[Hauptprozess
(Pflichtauswahl)]],Hauptprozesse[],3,FALSE)),"")</f>
        <v>BLQ</v>
      </c>
      <c r="H289" s="10" t="s">
        <v>6038</v>
      </c>
      <c r="I289" t="s">
        <v>5450</v>
      </c>
      <c r="J289" s="10" t="str">
        <f>IFERROR(VLOOKUP(BTT[[#This Row],[Verwendete Transaktion (Pflichtauswahl)]],Transaktionen[[Transaktionen]:[Langtext]],2,FALSE),"")</f>
        <v>Transfer Banfen in ext. Einkaufssys.</v>
      </c>
      <c r="O289" t="s">
        <v>6052</v>
      </c>
      <c r="T289" t="s">
        <v>6060</v>
      </c>
      <c r="V289" s="10" t="str">
        <f>IFERROR(VLOOKUP(BTT[[#This Row],[Verwendetes Formular
(Auswahl falls relevant)]],Formulare[[Formularbezeichnung]:[Formularname (technisch)]],2,FALSE),"")</f>
        <v/>
      </c>
      <c r="X289" t="s">
        <v>6052</v>
      </c>
      <c r="Y289" s="4"/>
      <c r="AA289" t="s">
        <v>6051</v>
      </c>
      <c r="AD289" t="s">
        <v>10203</v>
      </c>
      <c r="AI289" t="s">
        <v>6052</v>
      </c>
      <c r="AJ289" t="s">
        <v>6052</v>
      </c>
      <c r="AK289" s="10" t="str">
        <f>IF(BTT[[#This Row],[Subprozess
(optionale Auswahl)]]="","okay",IF(VLOOKUP(BTT[[#This Row],[Subprozess
(optionale Auswahl)]],BPML[[Subprozess]:[Zugeordneter Hauptprozess]],3,FALSE)=BTT[[#This Row],[Hauptprozess
(Pflichtauswahl)]],"okay","falscher Subprozess"))</f>
        <v>okay</v>
      </c>
      <c r="AL289" t="str">
        <f>IF(aktives_Teilprojekt="Master","",IF(BTT[[#This Row],[Verantwortliches TP
(automatisch)]]=VLOOKUP(aktives_Teilprojekt,Teilprojekte[[Teilprojekte]:[Kürzel]],2,FALSE),"okay","Hauptprozess anderes TP"))</f>
        <v>okay</v>
      </c>
      <c r="AM2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89" s="10" t="str">
        <f>IFERROR(IF(BTT[[#This Row],[SAP-Modul
(Pflichtauswahl)]]&lt;&gt;VLOOKUP(BTT[[#This Row],[Verwendete Transaktion (Pflichtauswahl)]],Transaktionen[[Transaktionen]:[Modul]],3,FALSE),"Modul anders","okay"),"")</f>
        <v>okay</v>
      </c>
      <c r="AP289" s="10" t="str">
        <f>IFERROR(IF(COUNTIFS(BTT[Verwendete Transaktion (Pflichtauswahl)],BTT[[#This Row],[Verwendete Transaktion (Pflichtauswahl)]],BTT[SAP-Modul
(Pflichtauswahl)],"&lt;&gt;"&amp;BTT[[#This Row],[SAP-Modul
(Pflichtauswahl)]])&gt;0,"Modul anders","okay"),"")</f>
        <v>okay</v>
      </c>
      <c r="AQ289" s="10" t="str">
        <f>IFERROR(IF(COUNTIFS(BTT[Verwendete Transaktion (Pflichtauswahl)],BTT[[#This Row],[Verwendete Transaktion (Pflichtauswahl)]],BTT[Verantwortliches TP
(automatisch)],"&lt;&gt;"&amp;BTT[[#This Row],[Verantwortliches TP
(automatisch)]])&gt;0,"Transaktion mehrfach","okay"),"")</f>
        <v>okay</v>
      </c>
      <c r="AR289" s="10" t="str">
        <f>IFERROR(IF(COUNTIFS(BTT[Verwendete Transaktion (Pflichtauswahl)],BTT[[#This Row],[Verwendete Transaktion (Pflichtauswahl)]],BTT[Verantwortliches TP
(automatisch)],"&lt;&gt;"&amp;VLOOKUP(aktives_Teilprojekt,Teilprojekte[[Teilprojekte]:[Kürzel]],2,FALSE))&gt;0,"Transaktion mehrfach","okay"),"")</f>
        <v>okay</v>
      </c>
      <c r="AS289" s="10" t="s">
        <v>9914</v>
      </c>
      <c r="AT289" s="10"/>
    </row>
    <row r="290" spans="1:46" x14ac:dyDescent="0.25">
      <c r="A290" s="14" t="str">
        <f>IFERROR(IF(BTT[[#This Row],[Lfd Nr. 
(aus konsolidierter Datei)]]&lt;&gt;"",BTT[[#This Row],[Lfd Nr. 
(aus konsolidierter Datei)]],VLOOKUP(aktives_Teilprojekt,Teilprojekte[[Teilprojekte]:[Kürzel]],2,FALSE)&amp;ROW(BTT[[#This Row],[Lfd Nr.
(automatisch)]])-2),"")</f>
        <v>BLQ275</v>
      </c>
      <c r="B290" s="15" t="s">
        <v>53</v>
      </c>
      <c r="C290" s="15"/>
      <c r="E290" s="10" t="str">
        <f>IFERROR(IF(NOT(BTT[[#This Row],[Manuelle Änderung des Verantwortliches TP
(Auswahl - bei Bedarf)]]=""),BTT[[#This Row],[Manuelle Änderung des Verantwortliches TP
(Auswahl - bei Bedarf)]],VLOOKUP(BTT[[#This Row],[Hauptprozess
(Pflichtauswahl)]],Hauptprozesse[],3,FALSE)),"")</f>
        <v>BLQ</v>
      </c>
      <c r="H290" s="10" t="s">
        <v>6038</v>
      </c>
      <c r="I290" t="s">
        <v>5452</v>
      </c>
      <c r="J290" s="10" t="str">
        <f>IFERROR(VLOOKUP(BTT[[#This Row],[Verwendete Transaktion (Pflichtauswahl)]],Transaktionen[[Transaktionen]:[Langtext]],2,FALSE),"")</f>
        <v>Materialverzeichnis mit LV mit Lort</v>
      </c>
      <c r="O290" t="s">
        <v>6052</v>
      </c>
      <c r="T290" t="s">
        <v>6060</v>
      </c>
      <c r="V290" s="10" t="str">
        <f>IFERROR(VLOOKUP(BTT[[#This Row],[Verwendetes Formular
(Auswahl falls relevant)]],Formulare[[Formularbezeichnung]:[Formularname (technisch)]],2,FALSE),"")</f>
        <v/>
      </c>
      <c r="X290" t="s">
        <v>6052</v>
      </c>
      <c r="Y290" s="4"/>
      <c r="AA290" t="s">
        <v>6051</v>
      </c>
      <c r="AD290" t="s">
        <v>10203</v>
      </c>
      <c r="AI290" t="s">
        <v>6052</v>
      </c>
      <c r="AJ290" t="s">
        <v>6052</v>
      </c>
      <c r="AK290" s="10" t="str">
        <f>IF(BTT[[#This Row],[Subprozess
(optionale Auswahl)]]="","okay",IF(VLOOKUP(BTT[[#This Row],[Subprozess
(optionale Auswahl)]],BPML[[Subprozess]:[Zugeordneter Hauptprozess]],3,FALSE)=BTT[[#This Row],[Hauptprozess
(Pflichtauswahl)]],"okay","falscher Subprozess"))</f>
        <v>okay</v>
      </c>
      <c r="AL290" t="str">
        <f>IF(aktives_Teilprojekt="Master","",IF(BTT[[#This Row],[Verantwortliches TP
(automatisch)]]=VLOOKUP(aktives_Teilprojekt,Teilprojekte[[Teilprojekte]:[Kürzel]],2,FALSE),"okay","Hauptprozess anderes TP"))</f>
        <v>okay</v>
      </c>
      <c r="AM2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0" s="10" t="str">
        <f>IFERROR(IF(BTT[[#This Row],[SAP-Modul
(Pflichtauswahl)]]&lt;&gt;VLOOKUP(BTT[[#This Row],[Verwendete Transaktion (Pflichtauswahl)]],Transaktionen[[Transaktionen]:[Modul]],3,FALSE),"Modul anders","okay"),"")</f>
        <v>okay</v>
      </c>
      <c r="AP290" s="10" t="str">
        <f>IFERROR(IF(COUNTIFS(BTT[Verwendete Transaktion (Pflichtauswahl)],BTT[[#This Row],[Verwendete Transaktion (Pflichtauswahl)]],BTT[SAP-Modul
(Pflichtauswahl)],"&lt;&gt;"&amp;BTT[[#This Row],[SAP-Modul
(Pflichtauswahl)]])&gt;0,"Modul anders","okay"),"")</f>
        <v>okay</v>
      </c>
      <c r="AQ290" s="10" t="str">
        <f>IFERROR(IF(COUNTIFS(BTT[Verwendete Transaktion (Pflichtauswahl)],BTT[[#This Row],[Verwendete Transaktion (Pflichtauswahl)]],BTT[Verantwortliches TP
(automatisch)],"&lt;&gt;"&amp;BTT[[#This Row],[Verantwortliches TP
(automatisch)]])&gt;0,"Transaktion mehrfach","okay"),"")</f>
        <v>okay</v>
      </c>
      <c r="AR290" s="10" t="str">
        <f>IFERROR(IF(COUNTIFS(BTT[Verwendete Transaktion (Pflichtauswahl)],BTT[[#This Row],[Verwendete Transaktion (Pflichtauswahl)]],BTT[Verantwortliches TP
(automatisch)],"&lt;&gt;"&amp;VLOOKUP(aktives_Teilprojekt,Teilprojekte[[Teilprojekte]:[Kürzel]],2,FALSE))&gt;0,"Transaktion mehrfach","okay"),"")</f>
        <v>okay</v>
      </c>
      <c r="AS290" s="10" t="s">
        <v>9915</v>
      </c>
      <c r="AT290" s="10"/>
    </row>
    <row r="291" spans="1:46" x14ac:dyDescent="0.25">
      <c r="A291" s="14" t="str">
        <f>IFERROR(IF(BTT[[#This Row],[Lfd Nr. 
(aus konsolidierter Datei)]]&lt;&gt;"",BTT[[#This Row],[Lfd Nr. 
(aus konsolidierter Datei)]],VLOOKUP(aktives_Teilprojekt,Teilprojekte[[Teilprojekte]:[Kürzel]],2,FALSE)&amp;ROW(BTT[[#This Row],[Lfd Nr.
(automatisch)]])-2),"")</f>
        <v>BLQ276</v>
      </c>
      <c r="B291" s="15" t="s">
        <v>53</v>
      </c>
      <c r="C291" s="15"/>
      <c r="E291" s="10" t="str">
        <f>IFERROR(IF(NOT(BTT[[#This Row],[Manuelle Änderung des Verantwortliches TP
(Auswahl - bei Bedarf)]]=""),BTT[[#This Row],[Manuelle Änderung des Verantwortliches TP
(Auswahl - bei Bedarf)]],VLOOKUP(BTT[[#This Row],[Hauptprozess
(Pflichtauswahl)]],Hauptprozesse[],3,FALSE)),"")</f>
        <v>BLQ</v>
      </c>
      <c r="H291" s="10" t="s">
        <v>6038</v>
      </c>
      <c r="I291" t="s">
        <v>5454</v>
      </c>
      <c r="J291" s="10" t="str">
        <f>IFERROR(VLOOKUP(BTT[[#This Row],[Verwendete Transaktion (Pflichtauswahl)]],Transaktionen[[Transaktionen]:[Langtext]],2,FALSE),"")</f>
        <v>Materialverzeichnis mit LV ohne Lort</v>
      </c>
      <c r="O291" t="s">
        <v>6052</v>
      </c>
      <c r="T291" t="s">
        <v>6060</v>
      </c>
      <c r="V291" s="10" t="str">
        <f>IFERROR(VLOOKUP(BTT[[#This Row],[Verwendetes Formular
(Auswahl falls relevant)]],Formulare[[Formularbezeichnung]:[Formularname (technisch)]],2,FALSE),"")</f>
        <v/>
      </c>
      <c r="X291" t="s">
        <v>6052</v>
      </c>
      <c r="Y291" s="4"/>
      <c r="AA291" t="s">
        <v>6051</v>
      </c>
      <c r="AD291" t="s">
        <v>10203</v>
      </c>
      <c r="AI291" t="s">
        <v>6052</v>
      </c>
      <c r="AJ291" t="s">
        <v>6052</v>
      </c>
      <c r="AK291" s="10" t="str">
        <f>IF(BTT[[#This Row],[Subprozess
(optionale Auswahl)]]="","okay",IF(VLOOKUP(BTT[[#This Row],[Subprozess
(optionale Auswahl)]],BPML[[Subprozess]:[Zugeordneter Hauptprozess]],3,FALSE)=BTT[[#This Row],[Hauptprozess
(Pflichtauswahl)]],"okay","falscher Subprozess"))</f>
        <v>okay</v>
      </c>
      <c r="AL291" t="str">
        <f>IF(aktives_Teilprojekt="Master","",IF(BTT[[#This Row],[Verantwortliches TP
(automatisch)]]=VLOOKUP(aktives_Teilprojekt,Teilprojekte[[Teilprojekte]:[Kürzel]],2,FALSE),"okay","Hauptprozess anderes TP"))</f>
        <v>okay</v>
      </c>
      <c r="AM2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1" s="10" t="str">
        <f>IFERROR(IF(BTT[[#This Row],[SAP-Modul
(Pflichtauswahl)]]&lt;&gt;VLOOKUP(BTT[[#This Row],[Verwendete Transaktion (Pflichtauswahl)]],Transaktionen[[Transaktionen]:[Modul]],3,FALSE),"Modul anders","okay"),"")</f>
        <v>okay</v>
      </c>
      <c r="AP291" s="10" t="str">
        <f>IFERROR(IF(COUNTIFS(BTT[Verwendete Transaktion (Pflichtauswahl)],BTT[[#This Row],[Verwendete Transaktion (Pflichtauswahl)]],BTT[SAP-Modul
(Pflichtauswahl)],"&lt;&gt;"&amp;BTT[[#This Row],[SAP-Modul
(Pflichtauswahl)]])&gt;0,"Modul anders","okay"),"")</f>
        <v>okay</v>
      </c>
      <c r="AQ291" s="10" t="str">
        <f>IFERROR(IF(COUNTIFS(BTT[Verwendete Transaktion (Pflichtauswahl)],BTT[[#This Row],[Verwendete Transaktion (Pflichtauswahl)]],BTT[Verantwortliches TP
(automatisch)],"&lt;&gt;"&amp;BTT[[#This Row],[Verantwortliches TP
(automatisch)]])&gt;0,"Transaktion mehrfach","okay"),"")</f>
        <v>okay</v>
      </c>
      <c r="AR291" s="10" t="str">
        <f>IFERROR(IF(COUNTIFS(BTT[Verwendete Transaktion (Pflichtauswahl)],BTT[[#This Row],[Verwendete Transaktion (Pflichtauswahl)]],BTT[Verantwortliches TP
(automatisch)],"&lt;&gt;"&amp;VLOOKUP(aktives_Teilprojekt,Teilprojekte[[Teilprojekte]:[Kürzel]],2,FALSE))&gt;0,"Transaktion mehrfach","okay"),"")</f>
        <v>okay</v>
      </c>
      <c r="AS291" s="10" t="s">
        <v>9916</v>
      </c>
      <c r="AT291" s="10"/>
    </row>
    <row r="292" spans="1:46" x14ac:dyDescent="0.25">
      <c r="A292" s="14" t="str">
        <f>IFERROR(IF(BTT[[#This Row],[Lfd Nr. 
(aus konsolidierter Datei)]]&lt;&gt;"",BTT[[#This Row],[Lfd Nr. 
(aus konsolidierter Datei)]],VLOOKUP(aktives_Teilprojekt,Teilprojekte[[Teilprojekte]:[Kürzel]],2,FALSE)&amp;ROW(BTT[[#This Row],[Lfd Nr.
(automatisch)]])-2),"")</f>
        <v>BLQ277</v>
      </c>
      <c r="B292" s="15" t="s">
        <v>53</v>
      </c>
      <c r="C292" s="15"/>
      <c r="E292" s="10" t="str">
        <f>IFERROR(IF(NOT(BTT[[#This Row],[Manuelle Änderung des Verantwortliches TP
(Auswahl - bei Bedarf)]]=""),BTT[[#This Row],[Manuelle Änderung des Verantwortliches TP
(Auswahl - bei Bedarf)]],VLOOKUP(BTT[[#This Row],[Hauptprozess
(Pflichtauswahl)]],Hauptprozesse[],3,FALSE)),"")</f>
        <v>BLQ</v>
      </c>
      <c r="H292" s="10" t="s">
        <v>6038</v>
      </c>
      <c r="I292" t="s">
        <v>5456</v>
      </c>
      <c r="J292" s="10" t="str">
        <f>IFERROR(VLOOKUP(BTT[[#This Row],[Verwendete Transaktion (Pflichtauswahl)]],Transaktionen[[Transaktionen]:[Langtext]],2,FALSE),"")</f>
        <v>eMatS - Grobplanung ändern</v>
      </c>
      <c r="O292" t="s">
        <v>6052</v>
      </c>
      <c r="T292" t="s">
        <v>6060</v>
      </c>
      <c r="V292" s="10" t="str">
        <f>IFERROR(VLOOKUP(BTT[[#This Row],[Verwendetes Formular
(Auswahl falls relevant)]],Formulare[[Formularbezeichnung]:[Formularname (technisch)]],2,FALSE),"")</f>
        <v/>
      </c>
      <c r="X292" t="s">
        <v>6052</v>
      </c>
      <c r="Y292" s="4"/>
      <c r="AA292" t="s">
        <v>6051</v>
      </c>
      <c r="AD292" t="s">
        <v>10203</v>
      </c>
      <c r="AI292" t="s">
        <v>6052</v>
      </c>
      <c r="AJ292" t="s">
        <v>6052</v>
      </c>
      <c r="AK292" s="10" t="str">
        <f>IF(BTT[[#This Row],[Subprozess
(optionale Auswahl)]]="","okay",IF(VLOOKUP(BTT[[#This Row],[Subprozess
(optionale Auswahl)]],BPML[[Subprozess]:[Zugeordneter Hauptprozess]],3,FALSE)=BTT[[#This Row],[Hauptprozess
(Pflichtauswahl)]],"okay","falscher Subprozess"))</f>
        <v>okay</v>
      </c>
      <c r="AL292" t="str">
        <f>IF(aktives_Teilprojekt="Master","",IF(BTT[[#This Row],[Verantwortliches TP
(automatisch)]]=VLOOKUP(aktives_Teilprojekt,Teilprojekte[[Teilprojekte]:[Kürzel]],2,FALSE),"okay","Hauptprozess anderes TP"))</f>
        <v>okay</v>
      </c>
      <c r="AM2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2" s="10" t="str">
        <f>IFERROR(IF(BTT[[#This Row],[SAP-Modul
(Pflichtauswahl)]]&lt;&gt;VLOOKUP(BTT[[#This Row],[Verwendete Transaktion (Pflichtauswahl)]],Transaktionen[[Transaktionen]:[Modul]],3,FALSE),"Modul anders","okay"),"")</f>
        <v>okay</v>
      </c>
      <c r="AP292" s="10" t="str">
        <f>IFERROR(IF(COUNTIFS(BTT[Verwendete Transaktion (Pflichtauswahl)],BTT[[#This Row],[Verwendete Transaktion (Pflichtauswahl)]],BTT[SAP-Modul
(Pflichtauswahl)],"&lt;&gt;"&amp;BTT[[#This Row],[SAP-Modul
(Pflichtauswahl)]])&gt;0,"Modul anders","okay"),"")</f>
        <v>okay</v>
      </c>
      <c r="AQ292" s="10" t="str">
        <f>IFERROR(IF(COUNTIFS(BTT[Verwendete Transaktion (Pflichtauswahl)],BTT[[#This Row],[Verwendete Transaktion (Pflichtauswahl)]],BTT[Verantwortliches TP
(automatisch)],"&lt;&gt;"&amp;BTT[[#This Row],[Verantwortliches TP
(automatisch)]])&gt;0,"Transaktion mehrfach","okay"),"")</f>
        <v>okay</v>
      </c>
      <c r="AR292" s="10" t="str">
        <f>IFERROR(IF(COUNTIFS(BTT[Verwendete Transaktion (Pflichtauswahl)],BTT[[#This Row],[Verwendete Transaktion (Pflichtauswahl)]],BTT[Verantwortliches TP
(automatisch)],"&lt;&gt;"&amp;VLOOKUP(aktives_Teilprojekt,Teilprojekte[[Teilprojekte]:[Kürzel]],2,FALSE))&gt;0,"Transaktion mehrfach","okay"),"")</f>
        <v>okay</v>
      </c>
      <c r="AS292" s="10" t="s">
        <v>9917</v>
      </c>
      <c r="AT292" s="10"/>
    </row>
    <row r="293" spans="1:46" x14ac:dyDescent="0.25">
      <c r="A293" s="14" t="str">
        <f>IFERROR(IF(BTT[[#This Row],[Lfd Nr. 
(aus konsolidierter Datei)]]&lt;&gt;"",BTT[[#This Row],[Lfd Nr. 
(aus konsolidierter Datei)]],VLOOKUP(aktives_Teilprojekt,Teilprojekte[[Teilprojekte]:[Kürzel]],2,FALSE)&amp;ROW(BTT[[#This Row],[Lfd Nr.
(automatisch)]])-2),"")</f>
        <v>BLQ278</v>
      </c>
      <c r="B293" s="15" t="s">
        <v>53</v>
      </c>
      <c r="C293" s="15"/>
      <c r="E293" s="10" t="str">
        <f>IFERROR(IF(NOT(BTT[[#This Row],[Manuelle Änderung des Verantwortliches TP
(Auswahl - bei Bedarf)]]=""),BTT[[#This Row],[Manuelle Änderung des Verantwortliches TP
(Auswahl - bei Bedarf)]],VLOOKUP(BTT[[#This Row],[Hauptprozess
(Pflichtauswahl)]],Hauptprozesse[],3,FALSE)),"")</f>
        <v>BLQ</v>
      </c>
      <c r="H293" s="10" t="s">
        <v>6038</v>
      </c>
      <c r="I293" t="s">
        <v>5458</v>
      </c>
      <c r="J293" s="10" t="str">
        <f>IFERROR(VLOOKUP(BTT[[#This Row],[Verwendete Transaktion (Pflichtauswahl)]],Transaktionen[[Transaktionen]:[Langtext]],2,FALSE),"")</f>
        <v>eMatS - Grobplanung anzeigen</v>
      </c>
      <c r="O293" t="s">
        <v>6052</v>
      </c>
      <c r="T293" t="s">
        <v>6060</v>
      </c>
      <c r="V293" s="10" t="str">
        <f>IFERROR(VLOOKUP(BTT[[#This Row],[Verwendetes Formular
(Auswahl falls relevant)]],Formulare[[Formularbezeichnung]:[Formularname (technisch)]],2,FALSE),"")</f>
        <v/>
      </c>
      <c r="X293" t="s">
        <v>6052</v>
      </c>
      <c r="Y293" s="4"/>
      <c r="AA293" t="s">
        <v>6051</v>
      </c>
      <c r="AD293" t="s">
        <v>10203</v>
      </c>
      <c r="AI293" t="s">
        <v>6052</v>
      </c>
      <c r="AJ293" t="s">
        <v>6052</v>
      </c>
      <c r="AK293" s="10" t="str">
        <f>IF(BTT[[#This Row],[Subprozess
(optionale Auswahl)]]="","okay",IF(VLOOKUP(BTT[[#This Row],[Subprozess
(optionale Auswahl)]],BPML[[Subprozess]:[Zugeordneter Hauptprozess]],3,FALSE)=BTT[[#This Row],[Hauptprozess
(Pflichtauswahl)]],"okay","falscher Subprozess"))</f>
        <v>okay</v>
      </c>
      <c r="AL293" t="str">
        <f>IF(aktives_Teilprojekt="Master","",IF(BTT[[#This Row],[Verantwortliches TP
(automatisch)]]=VLOOKUP(aktives_Teilprojekt,Teilprojekte[[Teilprojekte]:[Kürzel]],2,FALSE),"okay","Hauptprozess anderes TP"))</f>
        <v>okay</v>
      </c>
      <c r="AM2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3" s="10" t="str">
        <f>IFERROR(IF(BTT[[#This Row],[SAP-Modul
(Pflichtauswahl)]]&lt;&gt;VLOOKUP(BTT[[#This Row],[Verwendete Transaktion (Pflichtauswahl)]],Transaktionen[[Transaktionen]:[Modul]],3,FALSE),"Modul anders","okay"),"")</f>
        <v>okay</v>
      </c>
      <c r="AP293" s="10" t="str">
        <f>IFERROR(IF(COUNTIFS(BTT[Verwendete Transaktion (Pflichtauswahl)],BTT[[#This Row],[Verwendete Transaktion (Pflichtauswahl)]],BTT[SAP-Modul
(Pflichtauswahl)],"&lt;&gt;"&amp;BTT[[#This Row],[SAP-Modul
(Pflichtauswahl)]])&gt;0,"Modul anders","okay"),"")</f>
        <v>okay</v>
      </c>
      <c r="AQ293" s="10" t="str">
        <f>IFERROR(IF(COUNTIFS(BTT[Verwendete Transaktion (Pflichtauswahl)],BTT[[#This Row],[Verwendete Transaktion (Pflichtauswahl)]],BTT[Verantwortliches TP
(automatisch)],"&lt;&gt;"&amp;BTT[[#This Row],[Verantwortliches TP
(automatisch)]])&gt;0,"Transaktion mehrfach","okay"),"")</f>
        <v>okay</v>
      </c>
      <c r="AR293" s="10" t="str">
        <f>IFERROR(IF(COUNTIFS(BTT[Verwendete Transaktion (Pflichtauswahl)],BTT[[#This Row],[Verwendete Transaktion (Pflichtauswahl)]],BTT[Verantwortliches TP
(automatisch)],"&lt;&gt;"&amp;VLOOKUP(aktives_Teilprojekt,Teilprojekte[[Teilprojekte]:[Kürzel]],2,FALSE))&gt;0,"Transaktion mehrfach","okay"),"")</f>
        <v>okay</v>
      </c>
      <c r="AS293" s="10" t="s">
        <v>9918</v>
      </c>
      <c r="AT293" s="10"/>
    </row>
    <row r="294" spans="1:46" x14ac:dyDescent="0.25">
      <c r="A294" s="14" t="str">
        <f>IFERROR(IF(BTT[[#This Row],[Lfd Nr. 
(aus konsolidierter Datei)]]&lt;&gt;"",BTT[[#This Row],[Lfd Nr. 
(aus konsolidierter Datei)]],VLOOKUP(aktives_Teilprojekt,Teilprojekte[[Teilprojekte]:[Kürzel]],2,FALSE)&amp;ROW(BTT[[#This Row],[Lfd Nr.
(automatisch)]])-2),"")</f>
        <v>BLQ279</v>
      </c>
      <c r="B294" s="15" t="s">
        <v>53</v>
      </c>
      <c r="C294" s="15"/>
      <c r="E294" s="10" t="str">
        <f>IFERROR(IF(NOT(BTT[[#This Row],[Manuelle Änderung des Verantwortliches TP
(Auswahl - bei Bedarf)]]=""),BTT[[#This Row],[Manuelle Änderung des Verantwortliches TP
(Auswahl - bei Bedarf)]],VLOOKUP(BTT[[#This Row],[Hauptprozess
(Pflichtauswahl)]],Hauptprozesse[],3,FALSE)),"")</f>
        <v>BLQ</v>
      </c>
      <c r="H294" s="10" t="s">
        <v>6038</v>
      </c>
      <c r="I294" t="s">
        <v>5460</v>
      </c>
      <c r="J294" s="10" t="str">
        <f>IFERROR(VLOOKUP(BTT[[#This Row],[Verwendete Transaktion (Pflichtauswahl)]],Transaktionen[[Transaktionen]:[Langtext]],2,FALSE),"")</f>
        <v>eMatS - Reservierungen loggen</v>
      </c>
      <c r="O294" t="s">
        <v>6052</v>
      </c>
      <c r="T294" t="s">
        <v>6060</v>
      </c>
      <c r="V294" s="10" t="str">
        <f>IFERROR(VLOOKUP(BTT[[#This Row],[Verwendetes Formular
(Auswahl falls relevant)]],Formulare[[Formularbezeichnung]:[Formularname (technisch)]],2,FALSE),"")</f>
        <v/>
      </c>
      <c r="X294" t="s">
        <v>6052</v>
      </c>
      <c r="Y294" s="4"/>
      <c r="AA294" t="s">
        <v>6051</v>
      </c>
      <c r="AD294" t="s">
        <v>10203</v>
      </c>
      <c r="AI294" t="s">
        <v>6052</v>
      </c>
      <c r="AJ294" t="s">
        <v>6052</v>
      </c>
      <c r="AK294" s="10" t="str">
        <f>IF(BTT[[#This Row],[Subprozess
(optionale Auswahl)]]="","okay",IF(VLOOKUP(BTT[[#This Row],[Subprozess
(optionale Auswahl)]],BPML[[Subprozess]:[Zugeordneter Hauptprozess]],3,FALSE)=BTT[[#This Row],[Hauptprozess
(Pflichtauswahl)]],"okay","falscher Subprozess"))</f>
        <v>okay</v>
      </c>
      <c r="AL294" t="str">
        <f>IF(aktives_Teilprojekt="Master","",IF(BTT[[#This Row],[Verantwortliches TP
(automatisch)]]=VLOOKUP(aktives_Teilprojekt,Teilprojekte[[Teilprojekte]:[Kürzel]],2,FALSE),"okay","Hauptprozess anderes TP"))</f>
        <v>okay</v>
      </c>
      <c r="AM2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4" s="10" t="str">
        <f>IFERROR(IF(BTT[[#This Row],[SAP-Modul
(Pflichtauswahl)]]&lt;&gt;VLOOKUP(BTT[[#This Row],[Verwendete Transaktion (Pflichtauswahl)]],Transaktionen[[Transaktionen]:[Modul]],3,FALSE),"Modul anders","okay"),"")</f>
        <v>okay</v>
      </c>
      <c r="AP294" s="10" t="str">
        <f>IFERROR(IF(COUNTIFS(BTT[Verwendete Transaktion (Pflichtauswahl)],BTT[[#This Row],[Verwendete Transaktion (Pflichtauswahl)]],BTT[SAP-Modul
(Pflichtauswahl)],"&lt;&gt;"&amp;BTT[[#This Row],[SAP-Modul
(Pflichtauswahl)]])&gt;0,"Modul anders","okay"),"")</f>
        <v>okay</v>
      </c>
      <c r="AQ294" s="10" t="str">
        <f>IFERROR(IF(COUNTIFS(BTT[Verwendete Transaktion (Pflichtauswahl)],BTT[[#This Row],[Verwendete Transaktion (Pflichtauswahl)]],BTT[Verantwortliches TP
(automatisch)],"&lt;&gt;"&amp;BTT[[#This Row],[Verantwortliches TP
(automatisch)]])&gt;0,"Transaktion mehrfach","okay"),"")</f>
        <v>okay</v>
      </c>
      <c r="AR294" s="10" t="str">
        <f>IFERROR(IF(COUNTIFS(BTT[Verwendete Transaktion (Pflichtauswahl)],BTT[[#This Row],[Verwendete Transaktion (Pflichtauswahl)]],BTT[Verantwortliches TP
(automatisch)],"&lt;&gt;"&amp;VLOOKUP(aktives_Teilprojekt,Teilprojekte[[Teilprojekte]:[Kürzel]],2,FALSE))&gt;0,"Transaktion mehrfach","okay"),"")</f>
        <v>okay</v>
      </c>
      <c r="AS294" s="10" t="s">
        <v>9919</v>
      </c>
      <c r="AT294" s="10"/>
    </row>
    <row r="295" spans="1:46" x14ac:dyDescent="0.25">
      <c r="A295" s="14" t="str">
        <f>IFERROR(IF(BTT[[#This Row],[Lfd Nr. 
(aus konsolidierter Datei)]]&lt;&gt;"",BTT[[#This Row],[Lfd Nr. 
(aus konsolidierter Datei)]],VLOOKUP(aktives_Teilprojekt,Teilprojekte[[Teilprojekte]:[Kürzel]],2,FALSE)&amp;ROW(BTT[[#This Row],[Lfd Nr.
(automatisch)]])-2),"")</f>
        <v>BLQ280</v>
      </c>
      <c r="B295" s="15" t="s">
        <v>53</v>
      </c>
      <c r="C295" s="15"/>
      <c r="E295" s="10" t="str">
        <f>IFERROR(IF(NOT(BTT[[#This Row],[Manuelle Änderung des Verantwortliches TP
(Auswahl - bei Bedarf)]]=""),BTT[[#This Row],[Manuelle Änderung des Verantwortliches TP
(Auswahl - bei Bedarf)]],VLOOKUP(BTT[[#This Row],[Hauptprozess
(Pflichtauswahl)]],Hauptprozesse[],3,FALSE)),"")</f>
        <v>BLQ</v>
      </c>
      <c r="H295" s="10" t="s">
        <v>6038</v>
      </c>
      <c r="I295" t="s">
        <v>5462</v>
      </c>
      <c r="J295" s="10" t="str">
        <f>IFERROR(VLOOKUP(BTT[[#This Row],[Verwendete Transaktion (Pflichtauswahl)]],Transaktionen[[Transaktionen]:[Langtext]],2,FALSE),"")</f>
        <v>eMatS - Gateway-Logging</v>
      </c>
      <c r="O295" t="s">
        <v>6052</v>
      </c>
      <c r="T295" t="s">
        <v>6060</v>
      </c>
      <c r="V295" s="10" t="str">
        <f>IFERROR(VLOOKUP(BTT[[#This Row],[Verwendetes Formular
(Auswahl falls relevant)]],Formulare[[Formularbezeichnung]:[Formularname (technisch)]],2,FALSE),"")</f>
        <v/>
      </c>
      <c r="X295" t="s">
        <v>6052</v>
      </c>
      <c r="Y295" s="4"/>
      <c r="AA295" t="s">
        <v>6051</v>
      </c>
      <c r="AD295" t="s">
        <v>10203</v>
      </c>
      <c r="AI295" t="s">
        <v>6052</v>
      </c>
      <c r="AJ295" t="s">
        <v>6052</v>
      </c>
      <c r="AK295" s="10" t="str">
        <f>IF(BTT[[#This Row],[Subprozess
(optionale Auswahl)]]="","okay",IF(VLOOKUP(BTT[[#This Row],[Subprozess
(optionale Auswahl)]],BPML[[Subprozess]:[Zugeordneter Hauptprozess]],3,FALSE)=BTT[[#This Row],[Hauptprozess
(Pflichtauswahl)]],"okay","falscher Subprozess"))</f>
        <v>okay</v>
      </c>
      <c r="AL295" t="str">
        <f>IF(aktives_Teilprojekt="Master","",IF(BTT[[#This Row],[Verantwortliches TP
(automatisch)]]=VLOOKUP(aktives_Teilprojekt,Teilprojekte[[Teilprojekte]:[Kürzel]],2,FALSE),"okay","Hauptprozess anderes TP"))</f>
        <v>okay</v>
      </c>
      <c r="AM2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5" s="10" t="str">
        <f>IFERROR(IF(BTT[[#This Row],[SAP-Modul
(Pflichtauswahl)]]&lt;&gt;VLOOKUP(BTT[[#This Row],[Verwendete Transaktion (Pflichtauswahl)]],Transaktionen[[Transaktionen]:[Modul]],3,FALSE),"Modul anders","okay"),"")</f>
        <v>okay</v>
      </c>
      <c r="AP295" s="10" t="str">
        <f>IFERROR(IF(COUNTIFS(BTT[Verwendete Transaktion (Pflichtauswahl)],BTT[[#This Row],[Verwendete Transaktion (Pflichtauswahl)]],BTT[SAP-Modul
(Pflichtauswahl)],"&lt;&gt;"&amp;BTT[[#This Row],[SAP-Modul
(Pflichtauswahl)]])&gt;0,"Modul anders","okay"),"")</f>
        <v>okay</v>
      </c>
      <c r="AQ295" s="10" t="str">
        <f>IFERROR(IF(COUNTIFS(BTT[Verwendete Transaktion (Pflichtauswahl)],BTT[[#This Row],[Verwendete Transaktion (Pflichtauswahl)]],BTT[Verantwortliches TP
(automatisch)],"&lt;&gt;"&amp;BTT[[#This Row],[Verantwortliches TP
(automatisch)]])&gt;0,"Transaktion mehrfach","okay"),"")</f>
        <v>okay</v>
      </c>
      <c r="AR295" s="10" t="str">
        <f>IFERROR(IF(COUNTIFS(BTT[Verwendete Transaktion (Pflichtauswahl)],BTT[[#This Row],[Verwendete Transaktion (Pflichtauswahl)]],BTT[Verantwortliches TP
(automatisch)],"&lt;&gt;"&amp;VLOOKUP(aktives_Teilprojekt,Teilprojekte[[Teilprojekte]:[Kürzel]],2,FALSE))&gt;0,"Transaktion mehrfach","okay"),"")</f>
        <v>okay</v>
      </c>
      <c r="AS295" s="10" t="s">
        <v>9920</v>
      </c>
      <c r="AT295" s="10"/>
    </row>
    <row r="296" spans="1:46" x14ac:dyDescent="0.25">
      <c r="A296" s="14" t="str">
        <f>IFERROR(IF(BTT[[#This Row],[Lfd Nr. 
(aus konsolidierter Datei)]]&lt;&gt;"",BTT[[#This Row],[Lfd Nr. 
(aus konsolidierter Datei)]],VLOOKUP(aktives_Teilprojekt,Teilprojekte[[Teilprojekte]:[Kürzel]],2,FALSE)&amp;ROW(BTT[[#This Row],[Lfd Nr.
(automatisch)]])-2),"")</f>
        <v>BLQ281</v>
      </c>
      <c r="B296" s="15" t="s">
        <v>52</v>
      </c>
      <c r="C296" s="15"/>
      <c r="E296" s="10" t="str">
        <f>IFERROR(IF(NOT(BTT[[#This Row],[Manuelle Änderung des Verantwortliches TP
(Auswahl - bei Bedarf)]]=""),BTT[[#This Row],[Manuelle Änderung des Verantwortliches TP
(Auswahl - bei Bedarf)]],VLOOKUP(BTT[[#This Row],[Hauptprozess
(Pflichtauswahl)]],Hauptprozesse[],3,FALSE)),"")</f>
        <v>BLQ</v>
      </c>
      <c r="H296" s="10" t="s">
        <v>6038</v>
      </c>
      <c r="I296" t="s">
        <v>5466</v>
      </c>
      <c r="J296" s="10" t="str">
        <f>IFERROR(VLOOKUP(BTT[[#This Row],[Verwendete Transaktion (Pflichtauswahl)]],Transaktionen[[Transaktionen]:[Langtext]],2,FALSE),"")</f>
        <v>Aktuelle Bedarfs-/Bestandsliste Disp</v>
      </c>
      <c r="O296" t="s">
        <v>6052</v>
      </c>
      <c r="T296" t="s">
        <v>6060</v>
      </c>
      <c r="V296" s="10" t="str">
        <f>IFERROR(VLOOKUP(BTT[[#This Row],[Verwendetes Formular
(Auswahl falls relevant)]],Formulare[[Formularbezeichnung]:[Formularname (technisch)]],2,FALSE),"")</f>
        <v/>
      </c>
      <c r="X296" t="s">
        <v>6052</v>
      </c>
      <c r="Y296" s="4"/>
      <c r="AA296" t="s">
        <v>6051</v>
      </c>
      <c r="AD296" t="s">
        <v>10203</v>
      </c>
      <c r="AI296" t="s">
        <v>6052</v>
      </c>
      <c r="AJ296" t="s">
        <v>6052</v>
      </c>
      <c r="AK296" s="10" t="str">
        <f>IF(BTT[[#This Row],[Subprozess
(optionale Auswahl)]]="","okay",IF(VLOOKUP(BTT[[#This Row],[Subprozess
(optionale Auswahl)]],BPML[[Subprozess]:[Zugeordneter Hauptprozess]],3,FALSE)=BTT[[#This Row],[Hauptprozess
(Pflichtauswahl)]],"okay","falscher Subprozess"))</f>
        <v>okay</v>
      </c>
      <c r="AL296" t="str">
        <f>IF(aktives_Teilprojekt="Master","",IF(BTT[[#This Row],[Verantwortliches TP
(automatisch)]]=VLOOKUP(aktives_Teilprojekt,Teilprojekte[[Teilprojekte]:[Kürzel]],2,FALSE),"okay","Hauptprozess anderes TP"))</f>
        <v>okay</v>
      </c>
      <c r="AM2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6" s="10" t="str">
        <f>IFERROR(IF(BTT[[#This Row],[SAP-Modul
(Pflichtauswahl)]]&lt;&gt;VLOOKUP(BTT[[#This Row],[Verwendete Transaktion (Pflichtauswahl)]],Transaktionen[[Transaktionen]:[Modul]],3,FALSE),"Modul anders","okay"),"")</f>
        <v>okay</v>
      </c>
      <c r="AP296" s="10" t="str">
        <f>IFERROR(IF(COUNTIFS(BTT[Verwendete Transaktion (Pflichtauswahl)],BTT[[#This Row],[Verwendete Transaktion (Pflichtauswahl)]],BTT[SAP-Modul
(Pflichtauswahl)],"&lt;&gt;"&amp;BTT[[#This Row],[SAP-Modul
(Pflichtauswahl)]])&gt;0,"Modul anders","okay"),"")</f>
        <v>okay</v>
      </c>
      <c r="AQ296" s="10" t="str">
        <f>IFERROR(IF(COUNTIFS(BTT[Verwendete Transaktion (Pflichtauswahl)],BTT[[#This Row],[Verwendete Transaktion (Pflichtauswahl)]],BTT[Verantwortliches TP
(automatisch)],"&lt;&gt;"&amp;BTT[[#This Row],[Verantwortliches TP
(automatisch)]])&gt;0,"Transaktion mehrfach","okay"),"")</f>
        <v>okay</v>
      </c>
      <c r="AR296" s="10" t="str">
        <f>IFERROR(IF(COUNTIFS(BTT[Verwendete Transaktion (Pflichtauswahl)],BTT[[#This Row],[Verwendete Transaktion (Pflichtauswahl)]],BTT[Verantwortliches TP
(automatisch)],"&lt;&gt;"&amp;VLOOKUP(aktives_Teilprojekt,Teilprojekte[[Teilprojekte]:[Kürzel]],2,FALSE))&gt;0,"Transaktion mehrfach","okay"),"")</f>
        <v>okay</v>
      </c>
      <c r="AS296" s="10" t="s">
        <v>9921</v>
      </c>
      <c r="AT296" s="10"/>
    </row>
    <row r="297" spans="1:46" x14ac:dyDescent="0.25">
      <c r="A297" s="14" t="str">
        <f>IFERROR(IF(BTT[[#This Row],[Lfd Nr. 
(aus konsolidierter Datei)]]&lt;&gt;"",BTT[[#This Row],[Lfd Nr. 
(aus konsolidierter Datei)]],VLOOKUP(aktives_Teilprojekt,Teilprojekte[[Teilprojekte]:[Kürzel]],2,FALSE)&amp;ROW(BTT[[#This Row],[Lfd Nr.
(automatisch)]])-2),"")</f>
        <v>BLQ282</v>
      </c>
      <c r="B297" s="15" t="s">
        <v>53</v>
      </c>
      <c r="C297" s="15"/>
      <c r="E297" s="10" t="str">
        <f>IFERROR(IF(NOT(BTT[[#This Row],[Manuelle Änderung des Verantwortliches TP
(Auswahl - bei Bedarf)]]=""),BTT[[#This Row],[Manuelle Änderung des Verantwortliches TP
(Auswahl - bei Bedarf)]],VLOOKUP(BTT[[#This Row],[Hauptprozess
(Pflichtauswahl)]],Hauptprozesse[],3,FALSE)),"")</f>
        <v>BLQ</v>
      </c>
      <c r="H297" s="10" t="s">
        <v>6038</v>
      </c>
      <c r="I297" t="s">
        <v>5468</v>
      </c>
      <c r="J297" s="10" t="str">
        <f>IFERROR(VLOOKUP(BTT[[#This Row],[Verwendete Transaktion (Pflichtauswahl)]],Transaktionen[[Transaktionen]:[Langtext]],2,FALSE),"")</f>
        <v>Materialstammänderungen</v>
      </c>
      <c r="O297" t="s">
        <v>6052</v>
      </c>
      <c r="T297" t="s">
        <v>6060</v>
      </c>
      <c r="V297" s="10" t="str">
        <f>IFERROR(VLOOKUP(BTT[[#This Row],[Verwendetes Formular
(Auswahl falls relevant)]],Formulare[[Formularbezeichnung]:[Formularname (technisch)]],2,FALSE),"")</f>
        <v/>
      </c>
      <c r="X297" t="s">
        <v>6052</v>
      </c>
      <c r="Y297" s="4"/>
      <c r="AA297" t="s">
        <v>6051</v>
      </c>
      <c r="AD297" t="s">
        <v>10203</v>
      </c>
      <c r="AI297" t="s">
        <v>6052</v>
      </c>
      <c r="AJ297" t="s">
        <v>6052</v>
      </c>
      <c r="AK297" s="10" t="str">
        <f>IF(BTT[[#This Row],[Subprozess
(optionale Auswahl)]]="","okay",IF(VLOOKUP(BTT[[#This Row],[Subprozess
(optionale Auswahl)]],BPML[[Subprozess]:[Zugeordneter Hauptprozess]],3,FALSE)=BTT[[#This Row],[Hauptprozess
(Pflichtauswahl)]],"okay","falscher Subprozess"))</f>
        <v>okay</v>
      </c>
      <c r="AL297" t="str">
        <f>IF(aktives_Teilprojekt="Master","",IF(BTT[[#This Row],[Verantwortliches TP
(automatisch)]]=VLOOKUP(aktives_Teilprojekt,Teilprojekte[[Teilprojekte]:[Kürzel]],2,FALSE),"okay","Hauptprozess anderes TP"))</f>
        <v>okay</v>
      </c>
      <c r="AM2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297" s="10" t="str">
        <f>IFERROR(IF(BTT[[#This Row],[SAP-Modul
(Pflichtauswahl)]]&lt;&gt;VLOOKUP(BTT[[#This Row],[Verwendete Transaktion (Pflichtauswahl)]],Transaktionen[[Transaktionen]:[Modul]],3,FALSE),"Modul anders","okay"),"")</f>
        <v>okay</v>
      </c>
      <c r="AP297" s="10" t="str">
        <f>IFERROR(IF(COUNTIFS(BTT[Verwendete Transaktion (Pflichtauswahl)],BTT[[#This Row],[Verwendete Transaktion (Pflichtauswahl)]],BTT[SAP-Modul
(Pflichtauswahl)],"&lt;&gt;"&amp;BTT[[#This Row],[SAP-Modul
(Pflichtauswahl)]])&gt;0,"Modul anders","okay"),"")</f>
        <v>okay</v>
      </c>
      <c r="AQ297" s="10" t="str">
        <f>IFERROR(IF(COUNTIFS(BTT[Verwendete Transaktion (Pflichtauswahl)],BTT[[#This Row],[Verwendete Transaktion (Pflichtauswahl)]],BTT[Verantwortliches TP
(automatisch)],"&lt;&gt;"&amp;BTT[[#This Row],[Verantwortliches TP
(automatisch)]])&gt;0,"Transaktion mehrfach","okay"),"")</f>
        <v>okay</v>
      </c>
      <c r="AR297" s="10" t="str">
        <f>IFERROR(IF(COUNTIFS(BTT[Verwendete Transaktion (Pflichtauswahl)],BTT[[#This Row],[Verwendete Transaktion (Pflichtauswahl)]],BTT[Verantwortliches TP
(automatisch)],"&lt;&gt;"&amp;VLOOKUP(aktives_Teilprojekt,Teilprojekte[[Teilprojekte]:[Kürzel]],2,FALSE))&gt;0,"Transaktion mehrfach","okay"),"")</f>
        <v>okay</v>
      </c>
      <c r="AS297" s="10" t="s">
        <v>9922</v>
      </c>
      <c r="AT297" s="10"/>
    </row>
    <row r="298" spans="1:46" x14ac:dyDescent="0.25">
      <c r="A298" s="14" t="str">
        <f>IFERROR(IF(BTT[[#This Row],[Lfd Nr. 
(aus konsolidierter Datei)]]&lt;&gt;"",BTT[[#This Row],[Lfd Nr. 
(aus konsolidierter Datei)]],VLOOKUP(aktives_Teilprojekt,Teilprojekte[[Teilprojekte]:[Kürzel]],2,FALSE)&amp;ROW(BTT[[#This Row],[Lfd Nr.
(automatisch)]])-2),"")</f>
        <v>BLQ283</v>
      </c>
      <c r="B298" s="15" t="s">
        <v>674</v>
      </c>
      <c r="C298" s="15"/>
      <c r="E298" s="10" t="str">
        <f>IFERROR(IF(NOT(BTT[[#This Row],[Manuelle Änderung des Verantwortliches TP
(Auswahl - bei Bedarf)]]=""),BTT[[#This Row],[Manuelle Änderung des Verantwortliches TP
(Auswahl - bei Bedarf)]],VLOOKUP(BTT[[#This Row],[Hauptprozess
(Pflichtauswahl)]],Hauptprozesse[],3,FALSE)),"")</f>
        <v>BLQ</v>
      </c>
      <c r="H298" s="10" t="s">
        <v>6038</v>
      </c>
      <c r="I298" t="s">
        <v>5470</v>
      </c>
      <c r="J298" s="10" t="str">
        <f>IFERROR(VLOOKUP(BTT[[#This Row],[Verwendete Transaktion (Pflichtauswahl)]],Transaktionen[[Transaktionen]:[Langtext]],2,FALSE),"")</f>
        <v>Limitbestellung</v>
      </c>
      <c r="O298" t="s">
        <v>6052</v>
      </c>
      <c r="T298" t="s">
        <v>6060</v>
      </c>
      <c r="V298" s="10" t="str">
        <f>IFERROR(VLOOKUP(BTT[[#This Row],[Verwendetes Formular
(Auswahl falls relevant)]],Formulare[[Formularbezeichnung]:[Formularname (technisch)]],2,FALSE),"")</f>
        <v/>
      </c>
      <c r="X298" t="s">
        <v>6052</v>
      </c>
      <c r="Y298" s="4"/>
      <c r="AA298" t="s">
        <v>6051</v>
      </c>
      <c r="AD298" t="s">
        <v>10203</v>
      </c>
      <c r="AI298" t="s">
        <v>6051</v>
      </c>
      <c r="AK298" s="10" t="str">
        <f>IF(BTT[[#This Row],[Subprozess
(optionale Auswahl)]]="","okay",IF(VLOOKUP(BTT[[#This Row],[Subprozess
(optionale Auswahl)]],BPML[[Subprozess]:[Zugeordneter Hauptprozess]],3,FALSE)=BTT[[#This Row],[Hauptprozess
(Pflichtauswahl)]],"okay","falscher Subprozess"))</f>
        <v>okay</v>
      </c>
      <c r="AL298" t="str">
        <f>IF(aktives_Teilprojekt="Master","",IF(BTT[[#This Row],[Verantwortliches TP
(automatisch)]]=VLOOKUP(aktives_Teilprojekt,Teilprojekte[[Teilprojekte]:[Kürzel]],2,FALSE),"okay","Hauptprozess anderes TP"))</f>
        <v>okay</v>
      </c>
      <c r="AM2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8" s="10" t="str">
        <f>IFERROR(IF(BTT[[#This Row],[SAP-Modul
(Pflichtauswahl)]]&lt;&gt;VLOOKUP(BTT[[#This Row],[Verwendete Transaktion (Pflichtauswahl)]],Transaktionen[[Transaktionen]:[Modul]],3,FALSE),"Modul anders","okay"),"")</f>
        <v>okay</v>
      </c>
      <c r="AP298" s="10" t="str">
        <f>IFERROR(IF(COUNTIFS(BTT[Verwendete Transaktion (Pflichtauswahl)],BTT[[#This Row],[Verwendete Transaktion (Pflichtauswahl)]],BTT[SAP-Modul
(Pflichtauswahl)],"&lt;&gt;"&amp;BTT[[#This Row],[SAP-Modul
(Pflichtauswahl)]])&gt;0,"Modul anders","okay"),"")</f>
        <v>okay</v>
      </c>
      <c r="AQ298" s="10" t="str">
        <f>IFERROR(IF(COUNTIFS(BTT[Verwendete Transaktion (Pflichtauswahl)],BTT[[#This Row],[Verwendete Transaktion (Pflichtauswahl)]],BTT[Verantwortliches TP
(automatisch)],"&lt;&gt;"&amp;BTT[[#This Row],[Verantwortliches TP
(automatisch)]])&gt;0,"Transaktion mehrfach","okay"),"")</f>
        <v>okay</v>
      </c>
      <c r="AR298" s="10" t="str">
        <f>IFERROR(IF(COUNTIFS(BTT[Verwendete Transaktion (Pflichtauswahl)],BTT[[#This Row],[Verwendete Transaktion (Pflichtauswahl)]],BTT[Verantwortliches TP
(automatisch)],"&lt;&gt;"&amp;VLOOKUP(aktives_Teilprojekt,Teilprojekte[[Teilprojekte]:[Kürzel]],2,FALSE))&gt;0,"Transaktion mehrfach","okay"),"")</f>
        <v>okay</v>
      </c>
      <c r="AS298" s="10" t="s">
        <v>9923</v>
      </c>
      <c r="AT298" s="10"/>
    </row>
    <row r="299" spans="1:46" x14ac:dyDescent="0.25">
      <c r="A299" s="14" t="str">
        <f>IFERROR(IF(BTT[[#This Row],[Lfd Nr. 
(aus konsolidierter Datei)]]&lt;&gt;"",BTT[[#This Row],[Lfd Nr. 
(aus konsolidierter Datei)]],VLOOKUP(aktives_Teilprojekt,Teilprojekte[[Teilprojekte]:[Kürzel]],2,FALSE)&amp;ROW(BTT[[#This Row],[Lfd Nr.
(automatisch)]])-2),"")</f>
        <v>BLQ284</v>
      </c>
      <c r="B299" s="15" t="s">
        <v>6124</v>
      </c>
      <c r="C299" s="15"/>
      <c r="E299" s="10" t="str">
        <f>IFERROR(IF(NOT(BTT[[#This Row],[Manuelle Änderung des Verantwortliches TP
(Auswahl - bei Bedarf)]]=""),BTT[[#This Row],[Manuelle Änderung des Verantwortliches TP
(Auswahl - bei Bedarf)]],VLOOKUP(BTT[[#This Row],[Hauptprozess
(Pflichtauswahl)]],Hauptprozesse[],3,FALSE)),"")</f>
        <v>BLQ</v>
      </c>
      <c r="H299" s="10" t="s">
        <v>6038</v>
      </c>
      <c r="I299" t="s">
        <v>5472</v>
      </c>
      <c r="J299" s="10" t="str">
        <f>IFERROR(VLOOKUP(BTT[[#This Row],[Verwendete Transaktion (Pflichtauswahl)]],Transaktionen[[Transaktionen]:[Langtext]],2,FALSE),"")</f>
        <v>Cockpit Bedarfsträger</v>
      </c>
      <c r="O299" t="s">
        <v>6052</v>
      </c>
      <c r="T299" t="s">
        <v>6060</v>
      </c>
      <c r="V299" s="10" t="str">
        <f>IFERROR(VLOOKUP(BTT[[#This Row],[Verwendetes Formular
(Auswahl falls relevant)]],Formulare[[Formularbezeichnung]:[Formularname (technisch)]],2,FALSE),"")</f>
        <v/>
      </c>
      <c r="X299" t="s">
        <v>6052</v>
      </c>
      <c r="Y299" s="4"/>
      <c r="AI299" t="s">
        <v>6051</v>
      </c>
      <c r="AK299" s="10" t="str">
        <f>IF(BTT[[#This Row],[Subprozess
(optionale Auswahl)]]="","okay",IF(VLOOKUP(BTT[[#This Row],[Subprozess
(optionale Auswahl)]],BPML[[Subprozess]:[Zugeordneter Hauptprozess]],3,FALSE)=BTT[[#This Row],[Hauptprozess
(Pflichtauswahl)]],"okay","falscher Subprozess"))</f>
        <v>okay</v>
      </c>
      <c r="AL299" t="str">
        <f>IF(aktives_Teilprojekt="Master","",IF(BTT[[#This Row],[Verantwortliches TP
(automatisch)]]=VLOOKUP(aktives_Teilprojekt,Teilprojekte[[Teilprojekte]:[Kürzel]],2,FALSE),"okay","Hauptprozess anderes TP"))</f>
        <v>okay</v>
      </c>
      <c r="AM2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2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299" s="10" t="str">
        <f>IFERROR(IF(BTT[[#This Row],[SAP-Modul
(Pflichtauswahl)]]&lt;&gt;VLOOKUP(BTT[[#This Row],[Verwendete Transaktion (Pflichtauswahl)]],Transaktionen[[Transaktionen]:[Modul]],3,FALSE),"Modul anders","okay"),"")</f>
        <v>okay</v>
      </c>
      <c r="AP299" s="10" t="str">
        <f>IFERROR(IF(COUNTIFS(BTT[Verwendete Transaktion (Pflichtauswahl)],BTT[[#This Row],[Verwendete Transaktion (Pflichtauswahl)]],BTT[SAP-Modul
(Pflichtauswahl)],"&lt;&gt;"&amp;BTT[[#This Row],[SAP-Modul
(Pflichtauswahl)]])&gt;0,"Modul anders","okay"),"")</f>
        <v>okay</v>
      </c>
      <c r="AQ299" s="10" t="str">
        <f>IFERROR(IF(COUNTIFS(BTT[Verwendete Transaktion (Pflichtauswahl)],BTT[[#This Row],[Verwendete Transaktion (Pflichtauswahl)]],BTT[Verantwortliches TP
(automatisch)],"&lt;&gt;"&amp;BTT[[#This Row],[Verantwortliches TP
(automatisch)]])&gt;0,"Transaktion mehrfach","okay"),"")</f>
        <v>okay</v>
      </c>
      <c r="AR299" s="10" t="str">
        <f>IFERROR(IF(COUNTIFS(BTT[Verwendete Transaktion (Pflichtauswahl)],BTT[[#This Row],[Verwendete Transaktion (Pflichtauswahl)]],BTT[Verantwortliches TP
(automatisch)],"&lt;&gt;"&amp;VLOOKUP(aktives_Teilprojekt,Teilprojekte[[Teilprojekte]:[Kürzel]],2,FALSE))&gt;0,"Transaktion mehrfach","okay"),"")</f>
        <v>okay</v>
      </c>
      <c r="AS299" s="10" t="s">
        <v>9924</v>
      </c>
      <c r="AT299" s="10"/>
    </row>
    <row r="300" spans="1:46" x14ac:dyDescent="0.25">
      <c r="A300" s="14" t="str">
        <f>IFERROR(IF(BTT[[#This Row],[Lfd Nr. 
(aus konsolidierter Datei)]]&lt;&gt;"",BTT[[#This Row],[Lfd Nr. 
(aus konsolidierter Datei)]],VLOOKUP(aktives_Teilprojekt,Teilprojekte[[Teilprojekte]:[Kürzel]],2,FALSE)&amp;ROW(BTT[[#This Row],[Lfd Nr.
(automatisch)]])-2),"")</f>
        <v>BLQ285</v>
      </c>
      <c r="B300" s="15" t="s">
        <v>6124</v>
      </c>
      <c r="C300" s="15"/>
      <c r="E300" s="10" t="str">
        <f>IFERROR(IF(NOT(BTT[[#This Row],[Manuelle Änderung des Verantwortliches TP
(Auswahl - bei Bedarf)]]=""),BTT[[#This Row],[Manuelle Änderung des Verantwortliches TP
(Auswahl - bei Bedarf)]],VLOOKUP(BTT[[#This Row],[Hauptprozess
(Pflichtauswahl)]],Hauptprozesse[],3,FALSE)),"")</f>
        <v>BLQ</v>
      </c>
      <c r="H300" s="10" t="s">
        <v>6038</v>
      </c>
      <c r="I300" t="s">
        <v>5474</v>
      </c>
      <c r="J300" s="10" t="str">
        <f>IFERROR(VLOOKUP(BTT[[#This Row],[Verwendete Transaktion (Pflichtauswahl)]],Transaktionen[[Transaktionen]:[Langtext]],2,FALSE),"")</f>
        <v>Cockpit Administrator</v>
      </c>
      <c r="O300" t="s">
        <v>6052</v>
      </c>
      <c r="T300" t="s">
        <v>6060</v>
      </c>
      <c r="V300" s="10" t="str">
        <f>IFERROR(VLOOKUP(BTT[[#This Row],[Verwendetes Formular
(Auswahl falls relevant)]],Formulare[[Formularbezeichnung]:[Formularname (technisch)]],2,FALSE),"")</f>
        <v/>
      </c>
      <c r="X300" t="s">
        <v>6052</v>
      </c>
      <c r="Y300" s="4"/>
      <c r="AI300" t="s">
        <v>6051</v>
      </c>
      <c r="AK300" s="10" t="str">
        <f>IF(BTT[[#This Row],[Subprozess
(optionale Auswahl)]]="","okay",IF(VLOOKUP(BTT[[#This Row],[Subprozess
(optionale Auswahl)]],BPML[[Subprozess]:[Zugeordneter Hauptprozess]],3,FALSE)=BTT[[#This Row],[Hauptprozess
(Pflichtauswahl)]],"okay","falscher Subprozess"))</f>
        <v>okay</v>
      </c>
      <c r="AL300" t="str">
        <f>IF(aktives_Teilprojekt="Master","",IF(BTT[[#This Row],[Verantwortliches TP
(automatisch)]]=VLOOKUP(aktives_Teilprojekt,Teilprojekte[[Teilprojekte]:[Kürzel]],2,FALSE),"okay","Hauptprozess anderes TP"))</f>
        <v>okay</v>
      </c>
      <c r="AM3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0" s="10" t="str">
        <f>IFERROR(IF(BTT[[#This Row],[SAP-Modul
(Pflichtauswahl)]]&lt;&gt;VLOOKUP(BTT[[#This Row],[Verwendete Transaktion (Pflichtauswahl)]],Transaktionen[[Transaktionen]:[Modul]],3,FALSE),"Modul anders","okay"),"")</f>
        <v>okay</v>
      </c>
      <c r="AP300" s="10" t="str">
        <f>IFERROR(IF(COUNTIFS(BTT[Verwendete Transaktion (Pflichtauswahl)],BTT[[#This Row],[Verwendete Transaktion (Pflichtauswahl)]],BTT[SAP-Modul
(Pflichtauswahl)],"&lt;&gt;"&amp;BTT[[#This Row],[SAP-Modul
(Pflichtauswahl)]])&gt;0,"Modul anders","okay"),"")</f>
        <v>okay</v>
      </c>
      <c r="AQ300" s="10" t="str">
        <f>IFERROR(IF(COUNTIFS(BTT[Verwendete Transaktion (Pflichtauswahl)],BTT[[#This Row],[Verwendete Transaktion (Pflichtauswahl)]],BTT[Verantwortliches TP
(automatisch)],"&lt;&gt;"&amp;BTT[[#This Row],[Verantwortliches TP
(automatisch)]])&gt;0,"Transaktion mehrfach","okay"),"")</f>
        <v>okay</v>
      </c>
      <c r="AR300" s="10" t="str">
        <f>IFERROR(IF(COUNTIFS(BTT[Verwendete Transaktion (Pflichtauswahl)],BTT[[#This Row],[Verwendete Transaktion (Pflichtauswahl)]],BTT[Verantwortliches TP
(automatisch)],"&lt;&gt;"&amp;VLOOKUP(aktives_Teilprojekt,Teilprojekte[[Teilprojekte]:[Kürzel]],2,FALSE))&gt;0,"Transaktion mehrfach","okay"),"")</f>
        <v>okay</v>
      </c>
      <c r="AS300" s="10" t="s">
        <v>9925</v>
      </c>
      <c r="AT300" s="10"/>
    </row>
    <row r="301" spans="1:46" x14ac:dyDescent="0.25">
      <c r="A301" s="14" t="str">
        <f>IFERROR(IF(BTT[[#This Row],[Lfd Nr. 
(aus konsolidierter Datei)]]&lt;&gt;"",BTT[[#This Row],[Lfd Nr. 
(aus konsolidierter Datei)]],VLOOKUP(aktives_Teilprojekt,Teilprojekte[[Teilprojekte]:[Kürzel]],2,FALSE)&amp;ROW(BTT[[#This Row],[Lfd Nr.
(automatisch)]])-2),"")</f>
        <v>BLQ286</v>
      </c>
      <c r="B301" s="15" t="s">
        <v>6124</v>
      </c>
      <c r="C301" s="15"/>
      <c r="E301" s="10" t="str">
        <f>IFERROR(IF(NOT(BTT[[#This Row],[Manuelle Änderung des Verantwortliches TP
(Auswahl - bei Bedarf)]]=""),BTT[[#This Row],[Manuelle Änderung des Verantwortliches TP
(Auswahl - bei Bedarf)]],VLOOKUP(BTT[[#This Row],[Hauptprozess
(Pflichtauswahl)]],Hauptprozesse[],3,FALSE)),"")</f>
        <v>BLQ</v>
      </c>
      <c r="H301" s="10" t="s">
        <v>6038</v>
      </c>
      <c r="I301" t="s">
        <v>5476</v>
      </c>
      <c r="J301" s="10" t="str">
        <f>IFERROR(VLOOKUP(BTT[[#This Row],[Verwendete Transaktion (Pflichtauswahl)]],Transaktionen[[Transaktionen]:[Langtext]],2,FALSE),"")</f>
        <v>Massenupdate der Userdaten</v>
      </c>
      <c r="O301" t="s">
        <v>6052</v>
      </c>
      <c r="T301" t="s">
        <v>6060</v>
      </c>
      <c r="V301" s="10" t="str">
        <f>IFERROR(VLOOKUP(BTT[[#This Row],[Verwendetes Formular
(Auswahl falls relevant)]],Formulare[[Formularbezeichnung]:[Formularname (technisch)]],2,FALSE),"")</f>
        <v/>
      </c>
      <c r="X301" t="s">
        <v>6052</v>
      </c>
      <c r="Y301" s="4"/>
      <c r="AI301" t="s">
        <v>6051</v>
      </c>
      <c r="AK301" s="10" t="str">
        <f>IF(BTT[[#This Row],[Subprozess
(optionale Auswahl)]]="","okay",IF(VLOOKUP(BTT[[#This Row],[Subprozess
(optionale Auswahl)]],BPML[[Subprozess]:[Zugeordneter Hauptprozess]],3,FALSE)=BTT[[#This Row],[Hauptprozess
(Pflichtauswahl)]],"okay","falscher Subprozess"))</f>
        <v>okay</v>
      </c>
      <c r="AL301" t="str">
        <f>IF(aktives_Teilprojekt="Master","",IF(BTT[[#This Row],[Verantwortliches TP
(automatisch)]]=VLOOKUP(aktives_Teilprojekt,Teilprojekte[[Teilprojekte]:[Kürzel]],2,FALSE),"okay","Hauptprozess anderes TP"))</f>
        <v>okay</v>
      </c>
      <c r="AM3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1" s="10" t="str">
        <f>IFERROR(IF(BTT[[#This Row],[SAP-Modul
(Pflichtauswahl)]]&lt;&gt;VLOOKUP(BTT[[#This Row],[Verwendete Transaktion (Pflichtauswahl)]],Transaktionen[[Transaktionen]:[Modul]],3,FALSE),"Modul anders","okay"),"")</f>
        <v>okay</v>
      </c>
      <c r="AP301" s="10" t="str">
        <f>IFERROR(IF(COUNTIFS(BTT[Verwendete Transaktion (Pflichtauswahl)],BTT[[#This Row],[Verwendete Transaktion (Pflichtauswahl)]],BTT[SAP-Modul
(Pflichtauswahl)],"&lt;&gt;"&amp;BTT[[#This Row],[SAP-Modul
(Pflichtauswahl)]])&gt;0,"Modul anders","okay"),"")</f>
        <v>okay</v>
      </c>
      <c r="AQ301" s="10" t="str">
        <f>IFERROR(IF(COUNTIFS(BTT[Verwendete Transaktion (Pflichtauswahl)],BTT[[#This Row],[Verwendete Transaktion (Pflichtauswahl)]],BTT[Verantwortliches TP
(automatisch)],"&lt;&gt;"&amp;BTT[[#This Row],[Verantwortliches TP
(automatisch)]])&gt;0,"Transaktion mehrfach","okay"),"")</f>
        <v>okay</v>
      </c>
      <c r="AR301" s="10" t="str">
        <f>IFERROR(IF(COUNTIFS(BTT[Verwendete Transaktion (Pflichtauswahl)],BTT[[#This Row],[Verwendete Transaktion (Pflichtauswahl)]],BTT[Verantwortliches TP
(automatisch)],"&lt;&gt;"&amp;VLOOKUP(aktives_Teilprojekt,Teilprojekte[[Teilprojekte]:[Kürzel]],2,FALSE))&gt;0,"Transaktion mehrfach","okay"),"")</f>
        <v>okay</v>
      </c>
      <c r="AS301" s="10" t="s">
        <v>9926</v>
      </c>
      <c r="AT301" s="10"/>
    </row>
    <row r="302" spans="1:46" x14ac:dyDescent="0.25">
      <c r="A302" s="14" t="str">
        <f>IFERROR(IF(BTT[[#This Row],[Lfd Nr. 
(aus konsolidierter Datei)]]&lt;&gt;"",BTT[[#This Row],[Lfd Nr. 
(aus konsolidierter Datei)]],VLOOKUP(aktives_Teilprojekt,Teilprojekte[[Teilprojekte]:[Kürzel]],2,FALSE)&amp;ROW(BTT[[#This Row],[Lfd Nr.
(automatisch)]])-2),"")</f>
        <v>BLQ287</v>
      </c>
      <c r="B302" s="15" t="s">
        <v>674</v>
      </c>
      <c r="C302" s="15"/>
      <c r="E302" s="10" t="str">
        <f>IFERROR(IF(NOT(BTT[[#This Row],[Manuelle Änderung des Verantwortliches TP
(Auswahl - bei Bedarf)]]=""),BTT[[#This Row],[Manuelle Änderung des Verantwortliches TP
(Auswahl - bei Bedarf)]],VLOOKUP(BTT[[#This Row],[Hauptprozess
(Pflichtauswahl)]],Hauptprozesse[],3,FALSE)),"")</f>
        <v>BLQ</v>
      </c>
      <c r="H302" s="10" t="s">
        <v>6038</v>
      </c>
      <c r="I302" t="s">
        <v>5472</v>
      </c>
      <c r="J302" s="10" t="str">
        <f>IFERROR(VLOOKUP(BTT[[#This Row],[Verwendete Transaktion (Pflichtauswahl)]],Transaktionen[[Transaktionen]:[Langtext]],2,FALSE),"")</f>
        <v>Cockpit Bedarfsträger</v>
      </c>
      <c r="O302" t="s">
        <v>6052</v>
      </c>
      <c r="T302" t="s">
        <v>6060</v>
      </c>
      <c r="V302" s="10" t="str">
        <f>IFERROR(VLOOKUP(BTT[[#This Row],[Verwendetes Formular
(Auswahl falls relevant)]],Formulare[[Formularbezeichnung]:[Formularname (technisch)]],2,FALSE),"")</f>
        <v/>
      </c>
      <c r="X302" t="s">
        <v>6052</v>
      </c>
      <c r="Y302" s="4"/>
      <c r="AA302" t="s">
        <v>6051</v>
      </c>
      <c r="AD302" t="s">
        <v>10203</v>
      </c>
      <c r="AI302" t="s">
        <v>6051</v>
      </c>
      <c r="AK302" s="10" t="str">
        <f>IF(BTT[[#This Row],[Subprozess
(optionale Auswahl)]]="","okay",IF(VLOOKUP(BTT[[#This Row],[Subprozess
(optionale Auswahl)]],BPML[[Subprozess]:[Zugeordneter Hauptprozess]],3,FALSE)=BTT[[#This Row],[Hauptprozess
(Pflichtauswahl)]],"okay","falscher Subprozess"))</f>
        <v>okay</v>
      </c>
      <c r="AL302" t="str">
        <f>IF(aktives_Teilprojekt="Master","",IF(BTT[[#This Row],[Verantwortliches TP
(automatisch)]]=VLOOKUP(aktives_Teilprojekt,Teilprojekte[[Teilprojekte]:[Kürzel]],2,FALSE),"okay","Hauptprozess anderes TP"))</f>
        <v>okay</v>
      </c>
      <c r="AM3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2" s="10" t="str">
        <f>IFERROR(IF(BTT[[#This Row],[SAP-Modul
(Pflichtauswahl)]]&lt;&gt;VLOOKUP(BTT[[#This Row],[Verwendete Transaktion (Pflichtauswahl)]],Transaktionen[[Transaktionen]:[Modul]],3,FALSE),"Modul anders","okay"),"")</f>
        <v>okay</v>
      </c>
      <c r="AP302" s="10" t="str">
        <f>IFERROR(IF(COUNTIFS(BTT[Verwendete Transaktion (Pflichtauswahl)],BTT[[#This Row],[Verwendete Transaktion (Pflichtauswahl)]],BTT[SAP-Modul
(Pflichtauswahl)],"&lt;&gt;"&amp;BTT[[#This Row],[SAP-Modul
(Pflichtauswahl)]])&gt;0,"Modul anders","okay"),"")</f>
        <v>okay</v>
      </c>
      <c r="AQ302" s="10" t="str">
        <f>IFERROR(IF(COUNTIFS(BTT[Verwendete Transaktion (Pflichtauswahl)],BTT[[#This Row],[Verwendete Transaktion (Pflichtauswahl)]],BTT[Verantwortliches TP
(automatisch)],"&lt;&gt;"&amp;BTT[[#This Row],[Verantwortliches TP
(automatisch)]])&gt;0,"Transaktion mehrfach","okay"),"")</f>
        <v>okay</v>
      </c>
      <c r="AR302" s="10" t="str">
        <f>IFERROR(IF(COUNTIFS(BTT[Verwendete Transaktion (Pflichtauswahl)],BTT[[#This Row],[Verwendete Transaktion (Pflichtauswahl)]],BTT[Verantwortliches TP
(automatisch)],"&lt;&gt;"&amp;VLOOKUP(aktives_Teilprojekt,Teilprojekte[[Teilprojekte]:[Kürzel]],2,FALSE))&gt;0,"Transaktion mehrfach","okay"),"")</f>
        <v>okay</v>
      </c>
      <c r="AS302" s="10" t="s">
        <v>9927</v>
      </c>
      <c r="AT302" s="10"/>
    </row>
    <row r="303" spans="1:46" x14ac:dyDescent="0.25">
      <c r="A303" s="14" t="str">
        <f>IFERROR(IF(BTT[[#This Row],[Lfd Nr. 
(aus konsolidierter Datei)]]&lt;&gt;"",BTT[[#This Row],[Lfd Nr. 
(aus konsolidierter Datei)]],VLOOKUP(aktives_Teilprojekt,Teilprojekte[[Teilprojekte]:[Kürzel]],2,FALSE)&amp;ROW(BTT[[#This Row],[Lfd Nr.
(automatisch)]])-2),"")</f>
        <v>BLQ288</v>
      </c>
      <c r="B303" s="15" t="s">
        <v>674</v>
      </c>
      <c r="C303" s="15"/>
      <c r="E303" s="10" t="str">
        <f>IFERROR(IF(NOT(BTT[[#This Row],[Manuelle Änderung des Verantwortliches TP
(Auswahl - bei Bedarf)]]=""),BTT[[#This Row],[Manuelle Änderung des Verantwortliches TP
(Auswahl - bei Bedarf)]],VLOOKUP(BTT[[#This Row],[Hauptprozess
(Pflichtauswahl)]],Hauptprozesse[],3,FALSE)),"")</f>
        <v>BLQ</v>
      </c>
      <c r="H303" s="10" t="s">
        <v>6038</v>
      </c>
      <c r="I303" t="s">
        <v>5474</v>
      </c>
      <c r="J303" s="10" t="str">
        <f>IFERROR(VLOOKUP(BTT[[#This Row],[Verwendete Transaktion (Pflichtauswahl)]],Transaktionen[[Transaktionen]:[Langtext]],2,FALSE),"")</f>
        <v>Cockpit Administrator</v>
      </c>
      <c r="O303" t="s">
        <v>6052</v>
      </c>
      <c r="T303" t="s">
        <v>6060</v>
      </c>
      <c r="V303" s="10" t="str">
        <f>IFERROR(VLOOKUP(BTT[[#This Row],[Verwendetes Formular
(Auswahl falls relevant)]],Formulare[[Formularbezeichnung]:[Formularname (technisch)]],2,FALSE),"")</f>
        <v/>
      </c>
      <c r="X303" t="s">
        <v>6052</v>
      </c>
      <c r="Y303" s="4"/>
      <c r="AA303" t="s">
        <v>6051</v>
      </c>
      <c r="AD303" t="s">
        <v>10203</v>
      </c>
      <c r="AI303" t="s">
        <v>6051</v>
      </c>
      <c r="AK303" s="10" t="str">
        <f>IF(BTT[[#This Row],[Subprozess
(optionale Auswahl)]]="","okay",IF(VLOOKUP(BTT[[#This Row],[Subprozess
(optionale Auswahl)]],BPML[[Subprozess]:[Zugeordneter Hauptprozess]],3,FALSE)=BTT[[#This Row],[Hauptprozess
(Pflichtauswahl)]],"okay","falscher Subprozess"))</f>
        <v>okay</v>
      </c>
      <c r="AL303" t="str">
        <f>IF(aktives_Teilprojekt="Master","",IF(BTT[[#This Row],[Verantwortliches TP
(automatisch)]]=VLOOKUP(aktives_Teilprojekt,Teilprojekte[[Teilprojekte]:[Kürzel]],2,FALSE),"okay","Hauptprozess anderes TP"))</f>
        <v>okay</v>
      </c>
      <c r="AM3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03" s="10" t="str">
        <f>IFERROR(IF(BTT[[#This Row],[SAP-Modul
(Pflichtauswahl)]]&lt;&gt;VLOOKUP(BTT[[#This Row],[Verwendete Transaktion (Pflichtauswahl)]],Transaktionen[[Transaktionen]:[Modul]],3,FALSE),"Modul anders","okay"),"")</f>
        <v>okay</v>
      </c>
      <c r="AP303" s="10" t="str">
        <f>IFERROR(IF(COUNTIFS(BTT[Verwendete Transaktion (Pflichtauswahl)],BTT[[#This Row],[Verwendete Transaktion (Pflichtauswahl)]],BTT[SAP-Modul
(Pflichtauswahl)],"&lt;&gt;"&amp;BTT[[#This Row],[SAP-Modul
(Pflichtauswahl)]])&gt;0,"Modul anders","okay"),"")</f>
        <v>okay</v>
      </c>
      <c r="AQ303" s="10" t="str">
        <f>IFERROR(IF(COUNTIFS(BTT[Verwendete Transaktion (Pflichtauswahl)],BTT[[#This Row],[Verwendete Transaktion (Pflichtauswahl)]],BTT[Verantwortliches TP
(automatisch)],"&lt;&gt;"&amp;BTT[[#This Row],[Verantwortliches TP
(automatisch)]])&gt;0,"Transaktion mehrfach","okay"),"")</f>
        <v>okay</v>
      </c>
      <c r="AR303" s="10" t="str">
        <f>IFERROR(IF(COUNTIFS(BTT[Verwendete Transaktion (Pflichtauswahl)],BTT[[#This Row],[Verwendete Transaktion (Pflichtauswahl)]],BTT[Verantwortliches TP
(automatisch)],"&lt;&gt;"&amp;VLOOKUP(aktives_Teilprojekt,Teilprojekte[[Teilprojekte]:[Kürzel]],2,FALSE))&gt;0,"Transaktion mehrfach","okay"),"")</f>
        <v>okay</v>
      </c>
      <c r="AS303" s="10" t="s">
        <v>9928</v>
      </c>
      <c r="AT303" s="10"/>
    </row>
    <row r="304" spans="1:46" x14ac:dyDescent="0.25">
      <c r="A304" s="14" t="str">
        <f>IFERROR(IF(BTT[[#This Row],[Lfd Nr. 
(aus konsolidierter Datei)]]&lt;&gt;"",BTT[[#This Row],[Lfd Nr. 
(aus konsolidierter Datei)]],VLOOKUP(aktives_Teilprojekt,Teilprojekte[[Teilprojekte]:[Kürzel]],2,FALSE)&amp;ROW(BTT[[#This Row],[Lfd Nr.
(automatisch)]])-2),"")</f>
        <v>BLQ289</v>
      </c>
      <c r="B304" s="15" t="s">
        <v>674</v>
      </c>
      <c r="C304" s="15"/>
      <c r="E304" s="10" t="str">
        <f>IFERROR(IF(NOT(BTT[[#This Row],[Manuelle Änderung des Verantwortliches TP
(Auswahl - bei Bedarf)]]=""),BTT[[#This Row],[Manuelle Änderung des Verantwortliches TP
(Auswahl - bei Bedarf)]],VLOOKUP(BTT[[#This Row],[Hauptprozess
(Pflichtauswahl)]],Hauptprozesse[],3,FALSE)),"")</f>
        <v>BLQ</v>
      </c>
      <c r="H304" s="10" t="s">
        <v>6038</v>
      </c>
      <c r="I304" t="s">
        <v>5476</v>
      </c>
      <c r="J304" s="10" t="str">
        <f>IFERROR(VLOOKUP(BTT[[#This Row],[Verwendete Transaktion (Pflichtauswahl)]],Transaktionen[[Transaktionen]:[Langtext]],2,FALSE),"")</f>
        <v>Massenupdate der Userdaten</v>
      </c>
      <c r="O304" t="s">
        <v>6052</v>
      </c>
      <c r="T304" t="s">
        <v>6060</v>
      </c>
      <c r="V304" s="10" t="str">
        <f>IFERROR(VLOOKUP(BTT[[#This Row],[Verwendetes Formular
(Auswahl falls relevant)]],Formulare[[Formularbezeichnung]:[Formularname (technisch)]],2,FALSE),"")</f>
        <v/>
      </c>
      <c r="X304" t="s">
        <v>6052</v>
      </c>
      <c r="Y304" s="4"/>
      <c r="AA304" t="s">
        <v>6051</v>
      </c>
      <c r="AD304" t="s">
        <v>10203</v>
      </c>
      <c r="AI304" t="s">
        <v>6052</v>
      </c>
      <c r="AJ304" t="s">
        <v>6052</v>
      </c>
      <c r="AK304" s="10" t="str">
        <f>IF(BTT[[#This Row],[Subprozess
(optionale Auswahl)]]="","okay",IF(VLOOKUP(BTT[[#This Row],[Subprozess
(optionale Auswahl)]],BPML[[Subprozess]:[Zugeordneter Hauptprozess]],3,FALSE)=BTT[[#This Row],[Hauptprozess
(Pflichtauswahl)]],"okay","falscher Subprozess"))</f>
        <v>okay</v>
      </c>
      <c r="AL304" t="str">
        <f>IF(aktives_Teilprojekt="Master","",IF(BTT[[#This Row],[Verantwortliches TP
(automatisch)]]=VLOOKUP(aktives_Teilprojekt,Teilprojekte[[Teilprojekte]:[Kürzel]],2,FALSE),"okay","Hauptprozess anderes TP"))</f>
        <v>okay</v>
      </c>
      <c r="AM3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4" s="10" t="str">
        <f>IFERROR(IF(BTT[[#This Row],[SAP-Modul
(Pflichtauswahl)]]&lt;&gt;VLOOKUP(BTT[[#This Row],[Verwendete Transaktion (Pflichtauswahl)]],Transaktionen[[Transaktionen]:[Modul]],3,FALSE),"Modul anders","okay"),"")</f>
        <v>okay</v>
      </c>
      <c r="AP304" s="10" t="str">
        <f>IFERROR(IF(COUNTIFS(BTT[Verwendete Transaktion (Pflichtauswahl)],BTT[[#This Row],[Verwendete Transaktion (Pflichtauswahl)]],BTT[SAP-Modul
(Pflichtauswahl)],"&lt;&gt;"&amp;BTT[[#This Row],[SAP-Modul
(Pflichtauswahl)]])&gt;0,"Modul anders","okay"),"")</f>
        <v>okay</v>
      </c>
      <c r="AQ304" s="10" t="str">
        <f>IFERROR(IF(COUNTIFS(BTT[Verwendete Transaktion (Pflichtauswahl)],BTT[[#This Row],[Verwendete Transaktion (Pflichtauswahl)]],BTT[Verantwortliches TP
(automatisch)],"&lt;&gt;"&amp;BTT[[#This Row],[Verantwortliches TP
(automatisch)]])&gt;0,"Transaktion mehrfach","okay"),"")</f>
        <v>okay</v>
      </c>
      <c r="AR304" s="10" t="str">
        <f>IFERROR(IF(COUNTIFS(BTT[Verwendete Transaktion (Pflichtauswahl)],BTT[[#This Row],[Verwendete Transaktion (Pflichtauswahl)]],BTT[Verantwortliches TP
(automatisch)],"&lt;&gt;"&amp;VLOOKUP(aktives_Teilprojekt,Teilprojekte[[Teilprojekte]:[Kürzel]],2,FALSE))&gt;0,"Transaktion mehrfach","okay"),"")</f>
        <v>okay</v>
      </c>
      <c r="AS304" s="10" t="s">
        <v>9929</v>
      </c>
      <c r="AT304" s="10"/>
    </row>
    <row r="305" spans="1:46" x14ac:dyDescent="0.25">
      <c r="A305" s="14" t="str">
        <f>IFERROR(IF(BTT[[#This Row],[Lfd Nr. 
(aus konsolidierter Datei)]]&lt;&gt;"",BTT[[#This Row],[Lfd Nr. 
(aus konsolidierter Datei)]],VLOOKUP(aktives_Teilprojekt,Teilprojekte[[Teilprojekte]:[Kürzel]],2,FALSE)&amp;ROW(BTT[[#This Row],[Lfd Nr.
(automatisch)]])-2),"")</f>
        <v>BLQ290</v>
      </c>
      <c r="B305" s="15" t="s">
        <v>674</v>
      </c>
      <c r="C305" s="15"/>
      <c r="E305" s="10" t="str">
        <f>IFERROR(IF(NOT(BTT[[#This Row],[Manuelle Änderung des Verantwortliches TP
(Auswahl - bei Bedarf)]]=""),BTT[[#This Row],[Manuelle Änderung des Verantwortliches TP
(Auswahl - bei Bedarf)]],VLOOKUP(BTT[[#This Row],[Hauptprozess
(Pflichtauswahl)]],Hauptprozesse[],3,FALSE)),"")</f>
        <v>BLQ</v>
      </c>
      <c r="H305" s="10" t="s">
        <v>6038</v>
      </c>
      <c r="I305" t="s">
        <v>5478</v>
      </c>
      <c r="J305" s="10" t="str">
        <f>IFERROR(VLOOKUP(BTT[[#This Row],[Verwendete Transaktion (Pflichtauswahl)]],Transaktionen[[Transaktionen]:[Langtext]],2,FALSE),"")</f>
        <v>Massenänderung</v>
      </c>
      <c r="O305" t="s">
        <v>6052</v>
      </c>
      <c r="T305" t="s">
        <v>6060</v>
      </c>
      <c r="V305" s="10" t="str">
        <f>IFERROR(VLOOKUP(BTT[[#This Row],[Verwendetes Formular
(Auswahl falls relevant)]],Formulare[[Formularbezeichnung]:[Formularname (technisch)]],2,FALSE),"")</f>
        <v/>
      </c>
      <c r="X305" t="s">
        <v>6052</v>
      </c>
      <c r="Y305" s="4"/>
      <c r="AA305" t="s">
        <v>6051</v>
      </c>
      <c r="AD305" t="s">
        <v>10203</v>
      </c>
      <c r="AI305" t="s">
        <v>6052</v>
      </c>
      <c r="AJ305" t="s">
        <v>6052</v>
      </c>
      <c r="AK305" s="10" t="str">
        <f>IF(BTT[[#This Row],[Subprozess
(optionale Auswahl)]]="","okay",IF(VLOOKUP(BTT[[#This Row],[Subprozess
(optionale Auswahl)]],BPML[[Subprozess]:[Zugeordneter Hauptprozess]],3,FALSE)=BTT[[#This Row],[Hauptprozess
(Pflichtauswahl)]],"okay","falscher Subprozess"))</f>
        <v>okay</v>
      </c>
      <c r="AL305" t="str">
        <f>IF(aktives_Teilprojekt="Master","",IF(BTT[[#This Row],[Verantwortliches TP
(automatisch)]]=VLOOKUP(aktives_Teilprojekt,Teilprojekte[[Teilprojekte]:[Kürzel]],2,FALSE),"okay","Hauptprozess anderes TP"))</f>
        <v>okay</v>
      </c>
      <c r="AM3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5" s="10" t="str">
        <f>IFERROR(IF(BTT[[#This Row],[SAP-Modul
(Pflichtauswahl)]]&lt;&gt;VLOOKUP(BTT[[#This Row],[Verwendete Transaktion (Pflichtauswahl)]],Transaktionen[[Transaktionen]:[Modul]],3,FALSE),"Modul anders","okay"),"")</f>
        <v>okay</v>
      </c>
      <c r="AP305" s="10" t="str">
        <f>IFERROR(IF(COUNTIFS(BTT[Verwendete Transaktion (Pflichtauswahl)],BTT[[#This Row],[Verwendete Transaktion (Pflichtauswahl)]],BTT[SAP-Modul
(Pflichtauswahl)],"&lt;&gt;"&amp;BTT[[#This Row],[SAP-Modul
(Pflichtauswahl)]])&gt;0,"Modul anders","okay"),"")</f>
        <v>okay</v>
      </c>
      <c r="AQ305" s="10" t="str">
        <f>IFERROR(IF(COUNTIFS(BTT[Verwendete Transaktion (Pflichtauswahl)],BTT[[#This Row],[Verwendete Transaktion (Pflichtauswahl)]],BTT[Verantwortliches TP
(automatisch)],"&lt;&gt;"&amp;BTT[[#This Row],[Verantwortliches TP
(automatisch)]])&gt;0,"Transaktion mehrfach","okay"),"")</f>
        <v>okay</v>
      </c>
      <c r="AR305" s="10" t="str">
        <f>IFERROR(IF(COUNTIFS(BTT[Verwendete Transaktion (Pflichtauswahl)],BTT[[#This Row],[Verwendete Transaktion (Pflichtauswahl)]],BTT[Verantwortliches TP
(automatisch)],"&lt;&gt;"&amp;VLOOKUP(aktives_Teilprojekt,Teilprojekte[[Teilprojekte]:[Kürzel]],2,FALSE))&gt;0,"Transaktion mehrfach","okay"),"")</f>
        <v>okay</v>
      </c>
      <c r="AS305" s="10" t="s">
        <v>9930</v>
      </c>
      <c r="AT305" s="10"/>
    </row>
    <row r="306" spans="1:46" x14ac:dyDescent="0.25">
      <c r="A306" s="14" t="str">
        <f>IFERROR(IF(BTT[[#This Row],[Lfd Nr. 
(aus konsolidierter Datei)]]&lt;&gt;"",BTT[[#This Row],[Lfd Nr. 
(aus konsolidierter Datei)]],VLOOKUP(aktives_Teilprojekt,Teilprojekte[[Teilprojekte]:[Kürzel]],2,FALSE)&amp;ROW(BTT[[#This Row],[Lfd Nr.
(automatisch)]])-2),"")</f>
        <v>BLQ291</v>
      </c>
      <c r="B306" s="15" t="s">
        <v>53</v>
      </c>
      <c r="C306" s="15"/>
      <c r="E306" s="10" t="str">
        <f>IFERROR(IF(NOT(BTT[[#This Row],[Manuelle Änderung des Verantwortliches TP
(Auswahl - bei Bedarf)]]=""),BTT[[#This Row],[Manuelle Änderung des Verantwortliches TP
(Auswahl - bei Bedarf)]],VLOOKUP(BTT[[#This Row],[Hauptprozess
(Pflichtauswahl)]],Hauptprozesse[],3,FALSE)),"")</f>
        <v>BLQ</v>
      </c>
      <c r="H306" s="10" t="s">
        <v>6038</v>
      </c>
      <c r="I306" t="s">
        <v>5479</v>
      </c>
      <c r="J306" s="10" t="str">
        <f>IFERROR(VLOOKUP(BTT[[#This Row],[Verwendete Transaktion (Pflichtauswahl)]],Transaktionen[[Transaktionen]:[Langtext]],2,FALSE),"")</f>
        <v>Query Inventur Sicherheitsbestand</v>
      </c>
      <c r="O306" t="s">
        <v>6052</v>
      </c>
      <c r="T306" t="s">
        <v>6060</v>
      </c>
      <c r="V306" s="10" t="str">
        <f>IFERROR(VLOOKUP(BTT[[#This Row],[Verwendetes Formular
(Auswahl falls relevant)]],Formulare[[Formularbezeichnung]:[Formularname (technisch)]],2,FALSE),"")</f>
        <v/>
      </c>
      <c r="X306" t="s">
        <v>6052</v>
      </c>
      <c r="Y306" s="4"/>
      <c r="AA306" t="s">
        <v>6051</v>
      </c>
      <c r="AD306" t="s">
        <v>10203</v>
      </c>
      <c r="AI306" t="s">
        <v>6052</v>
      </c>
      <c r="AJ306" t="s">
        <v>6052</v>
      </c>
      <c r="AK306" s="10" t="str">
        <f>IF(BTT[[#This Row],[Subprozess
(optionale Auswahl)]]="","okay",IF(VLOOKUP(BTT[[#This Row],[Subprozess
(optionale Auswahl)]],BPML[[Subprozess]:[Zugeordneter Hauptprozess]],3,FALSE)=BTT[[#This Row],[Hauptprozess
(Pflichtauswahl)]],"okay","falscher Subprozess"))</f>
        <v>okay</v>
      </c>
      <c r="AL306" t="str">
        <f>IF(aktives_Teilprojekt="Master","",IF(BTT[[#This Row],[Verantwortliches TP
(automatisch)]]=VLOOKUP(aktives_Teilprojekt,Teilprojekte[[Teilprojekte]:[Kürzel]],2,FALSE),"okay","Hauptprozess anderes TP"))</f>
        <v>okay</v>
      </c>
      <c r="AM3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6" s="10" t="str">
        <f>IFERROR(IF(BTT[[#This Row],[SAP-Modul
(Pflichtauswahl)]]&lt;&gt;VLOOKUP(BTT[[#This Row],[Verwendete Transaktion (Pflichtauswahl)]],Transaktionen[[Transaktionen]:[Modul]],3,FALSE),"Modul anders","okay"),"")</f>
        <v>okay</v>
      </c>
      <c r="AP306" s="10" t="str">
        <f>IFERROR(IF(COUNTIFS(BTT[Verwendete Transaktion (Pflichtauswahl)],BTT[[#This Row],[Verwendete Transaktion (Pflichtauswahl)]],BTT[SAP-Modul
(Pflichtauswahl)],"&lt;&gt;"&amp;BTT[[#This Row],[SAP-Modul
(Pflichtauswahl)]])&gt;0,"Modul anders","okay"),"")</f>
        <v>okay</v>
      </c>
      <c r="AQ306" s="10" t="str">
        <f>IFERROR(IF(COUNTIFS(BTT[Verwendete Transaktion (Pflichtauswahl)],BTT[[#This Row],[Verwendete Transaktion (Pflichtauswahl)]],BTT[Verantwortliches TP
(automatisch)],"&lt;&gt;"&amp;BTT[[#This Row],[Verantwortliches TP
(automatisch)]])&gt;0,"Transaktion mehrfach","okay"),"")</f>
        <v>okay</v>
      </c>
      <c r="AR306" s="10" t="str">
        <f>IFERROR(IF(COUNTIFS(BTT[Verwendete Transaktion (Pflichtauswahl)],BTT[[#This Row],[Verwendete Transaktion (Pflichtauswahl)]],BTT[Verantwortliches TP
(automatisch)],"&lt;&gt;"&amp;VLOOKUP(aktives_Teilprojekt,Teilprojekte[[Teilprojekte]:[Kürzel]],2,FALSE))&gt;0,"Transaktion mehrfach","okay"),"")</f>
        <v>okay</v>
      </c>
      <c r="AS306" s="10" t="s">
        <v>9931</v>
      </c>
      <c r="AT306" s="10"/>
    </row>
    <row r="307" spans="1:46" x14ac:dyDescent="0.25">
      <c r="A307" s="14" t="str">
        <f>IFERROR(IF(BTT[[#This Row],[Lfd Nr. 
(aus konsolidierter Datei)]]&lt;&gt;"",BTT[[#This Row],[Lfd Nr. 
(aus konsolidierter Datei)]],VLOOKUP(aktives_Teilprojekt,Teilprojekte[[Teilprojekte]:[Kürzel]],2,FALSE)&amp;ROW(BTT[[#This Row],[Lfd Nr.
(automatisch)]])-2),"")</f>
        <v>BLQ292</v>
      </c>
      <c r="B307" s="15" t="s">
        <v>5482</v>
      </c>
      <c r="C307" s="15"/>
      <c r="E307" s="10" t="str">
        <f>IFERROR(IF(NOT(BTT[[#This Row],[Manuelle Änderung des Verantwortliches TP
(Auswahl - bei Bedarf)]]=""),BTT[[#This Row],[Manuelle Änderung des Verantwortliches TP
(Auswahl - bei Bedarf)]],VLOOKUP(BTT[[#This Row],[Hauptprozess
(Pflichtauswahl)]],Hauptprozesse[],3,FALSE)),"")</f>
        <v>BLQ</v>
      </c>
      <c r="H307" s="10" t="s">
        <v>6038</v>
      </c>
      <c r="I307" t="s">
        <v>5481</v>
      </c>
      <c r="J307" s="10" t="str">
        <f>IFERROR(VLOOKUP(BTT[[#This Row],[Verwendete Transaktion (Pflichtauswahl)]],Transaktionen[[Transaktionen]:[Langtext]],2,FALSE),"")</f>
        <v>Inventur Vorratsvermögen</v>
      </c>
      <c r="O307" t="s">
        <v>6052</v>
      </c>
      <c r="T307" t="s">
        <v>6060</v>
      </c>
      <c r="V307" s="10" t="str">
        <f>IFERROR(VLOOKUP(BTT[[#This Row],[Verwendetes Formular
(Auswahl falls relevant)]],Formulare[[Formularbezeichnung]:[Formularname (technisch)]],2,FALSE),"")</f>
        <v/>
      </c>
      <c r="X307" t="s">
        <v>6052</v>
      </c>
      <c r="Y307" s="4"/>
      <c r="AA307" t="s">
        <v>6051</v>
      </c>
      <c r="AD307" t="s">
        <v>10203</v>
      </c>
      <c r="AI307" t="s">
        <v>6052</v>
      </c>
      <c r="AJ307" t="s">
        <v>6052</v>
      </c>
      <c r="AK307" s="10" t="str">
        <f>IF(BTT[[#This Row],[Subprozess
(optionale Auswahl)]]="","okay",IF(VLOOKUP(BTT[[#This Row],[Subprozess
(optionale Auswahl)]],BPML[[Subprozess]:[Zugeordneter Hauptprozess]],3,FALSE)=BTT[[#This Row],[Hauptprozess
(Pflichtauswahl)]],"okay","falscher Subprozess"))</f>
        <v>okay</v>
      </c>
      <c r="AL307" t="str">
        <f>IF(aktives_Teilprojekt="Master","",IF(BTT[[#This Row],[Verantwortliches TP
(automatisch)]]=VLOOKUP(aktives_Teilprojekt,Teilprojekte[[Teilprojekte]:[Kürzel]],2,FALSE),"okay","Hauptprozess anderes TP"))</f>
        <v>okay</v>
      </c>
      <c r="AM3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7" s="10" t="str">
        <f>IFERROR(IF(BTT[[#This Row],[SAP-Modul
(Pflichtauswahl)]]&lt;&gt;VLOOKUP(BTT[[#This Row],[Verwendete Transaktion (Pflichtauswahl)]],Transaktionen[[Transaktionen]:[Modul]],3,FALSE),"Modul anders","okay"),"")</f>
        <v>okay</v>
      </c>
      <c r="AP307" s="10" t="str">
        <f>IFERROR(IF(COUNTIFS(BTT[Verwendete Transaktion (Pflichtauswahl)],BTT[[#This Row],[Verwendete Transaktion (Pflichtauswahl)]],BTT[SAP-Modul
(Pflichtauswahl)],"&lt;&gt;"&amp;BTT[[#This Row],[SAP-Modul
(Pflichtauswahl)]])&gt;0,"Modul anders","okay"),"")</f>
        <v>okay</v>
      </c>
      <c r="AQ307" s="10" t="str">
        <f>IFERROR(IF(COUNTIFS(BTT[Verwendete Transaktion (Pflichtauswahl)],BTT[[#This Row],[Verwendete Transaktion (Pflichtauswahl)]],BTT[Verantwortliches TP
(automatisch)],"&lt;&gt;"&amp;BTT[[#This Row],[Verantwortliches TP
(automatisch)]])&gt;0,"Transaktion mehrfach","okay"),"")</f>
        <v>okay</v>
      </c>
      <c r="AR307" s="10" t="str">
        <f>IFERROR(IF(COUNTIFS(BTT[Verwendete Transaktion (Pflichtauswahl)],BTT[[#This Row],[Verwendete Transaktion (Pflichtauswahl)]],BTT[Verantwortliches TP
(automatisch)],"&lt;&gt;"&amp;VLOOKUP(aktives_Teilprojekt,Teilprojekte[[Teilprojekte]:[Kürzel]],2,FALSE))&gt;0,"Transaktion mehrfach","okay"),"")</f>
        <v>okay</v>
      </c>
      <c r="AS307" s="10" t="s">
        <v>9932</v>
      </c>
      <c r="AT307" s="10"/>
    </row>
    <row r="308" spans="1:46" x14ac:dyDescent="0.25">
      <c r="A308" s="14" t="str">
        <f>IFERROR(IF(BTT[[#This Row],[Lfd Nr. 
(aus konsolidierter Datei)]]&lt;&gt;"",BTT[[#This Row],[Lfd Nr. 
(aus konsolidierter Datei)]],VLOOKUP(aktives_Teilprojekt,Teilprojekte[[Teilprojekte]:[Kürzel]],2,FALSE)&amp;ROW(BTT[[#This Row],[Lfd Nr.
(automatisch)]])-2),"")</f>
        <v>BLQ293</v>
      </c>
      <c r="B308" s="15" t="s">
        <v>53</v>
      </c>
      <c r="C308" s="15"/>
      <c r="E308" s="10" t="str">
        <f>IFERROR(IF(NOT(BTT[[#This Row],[Manuelle Änderung des Verantwortliches TP
(Auswahl - bei Bedarf)]]=""),BTT[[#This Row],[Manuelle Änderung des Verantwortliches TP
(Auswahl - bei Bedarf)]],VLOOKUP(BTT[[#This Row],[Hauptprozess
(Pflichtauswahl)]],Hauptprozesse[],3,FALSE)),"")</f>
        <v>BLQ</v>
      </c>
      <c r="H308" s="10" t="s">
        <v>6038</v>
      </c>
      <c r="I308" t="s">
        <v>5483</v>
      </c>
      <c r="J308" s="10" t="str">
        <f>IFERROR(VLOOKUP(BTT[[#This Row],[Verwendete Transaktion (Pflichtauswahl)]],Transaktionen[[Transaktionen]:[Langtext]],2,FALSE),"")</f>
        <v>Reserverungsänderungen anzeigen</v>
      </c>
      <c r="O308" t="s">
        <v>6052</v>
      </c>
      <c r="T308" t="s">
        <v>6060</v>
      </c>
      <c r="V308" s="10" t="str">
        <f>IFERROR(VLOOKUP(BTT[[#This Row],[Verwendetes Formular
(Auswahl falls relevant)]],Formulare[[Formularbezeichnung]:[Formularname (technisch)]],2,FALSE),"")</f>
        <v/>
      </c>
      <c r="X308" t="s">
        <v>6052</v>
      </c>
      <c r="Y308" s="4"/>
      <c r="AA308" t="s">
        <v>6051</v>
      </c>
      <c r="AD308" t="s">
        <v>10203</v>
      </c>
      <c r="AI308" t="s">
        <v>6052</v>
      </c>
      <c r="AJ308" t="s">
        <v>6052</v>
      </c>
      <c r="AK308" s="10" t="str">
        <f>IF(BTT[[#This Row],[Subprozess
(optionale Auswahl)]]="","okay",IF(VLOOKUP(BTT[[#This Row],[Subprozess
(optionale Auswahl)]],BPML[[Subprozess]:[Zugeordneter Hauptprozess]],3,FALSE)=BTT[[#This Row],[Hauptprozess
(Pflichtauswahl)]],"okay","falscher Subprozess"))</f>
        <v>okay</v>
      </c>
      <c r="AL308" t="str">
        <f>IF(aktives_Teilprojekt="Master","",IF(BTT[[#This Row],[Verantwortliches TP
(automatisch)]]=VLOOKUP(aktives_Teilprojekt,Teilprojekte[[Teilprojekte]:[Kürzel]],2,FALSE),"okay","Hauptprozess anderes TP"))</f>
        <v>okay</v>
      </c>
      <c r="AM3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8" s="10" t="str">
        <f>IFERROR(IF(BTT[[#This Row],[SAP-Modul
(Pflichtauswahl)]]&lt;&gt;VLOOKUP(BTT[[#This Row],[Verwendete Transaktion (Pflichtauswahl)]],Transaktionen[[Transaktionen]:[Modul]],3,FALSE),"Modul anders","okay"),"")</f>
        <v>okay</v>
      </c>
      <c r="AP308" s="10" t="str">
        <f>IFERROR(IF(COUNTIFS(BTT[Verwendete Transaktion (Pflichtauswahl)],BTT[[#This Row],[Verwendete Transaktion (Pflichtauswahl)]],BTT[SAP-Modul
(Pflichtauswahl)],"&lt;&gt;"&amp;BTT[[#This Row],[SAP-Modul
(Pflichtauswahl)]])&gt;0,"Modul anders","okay"),"")</f>
        <v>okay</v>
      </c>
      <c r="AQ308" s="10" t="str">
        <f>IFERROR(IF(COUNTIFS(BTT[Verwendete Transaktion (Pflichtauswahl)],BTT[[#This Row],[Verwendete Transaktion (Pflichtauswahl)]],BTT[Verantwortliches TP
(automatisch)],"&lt;&gt;"&amp;BTT[[#This Row],[Verantwortliches TP
(automatisch)]])&gt;0,"Transaktion mehrfach","okay"),"")</f>
        <v>okay</v>
      </c>
      <c r="AR308" s="10" t="str">
        <f>IFERROR(IF(COUNTIFS(BTT[Verwendete Transaktion (Pflichtauswahl)],BTT[[#This Row],[Verwendete Transaktion (Pflichtauswahl)]],BTT[Verantwortliches TP
(automatisch)],"&lt;&gt;"&amp;VLOOKUP(aktives_Teilprojekt,Teilprojekte[[Teilprojekte]:[Kürzel]],2,FALSE))&gt;0,"Transaktion mehrfach","okay"),"")</f>
        <v>okay</v>
      </c>
      <c r="AS308" s="10" t="s">
        <v>9933</v>
      </c>
      <c r="AT308" s="10"/>
    </row>
    <row r="309" spans="1:46" x14ac:dyDescent="0.25">
      <c r="A309" s="14" t="str">
        <f>IFERROR(IF(BTT[[#This Row],[Lfd Nr. 
(aus konsolidierter Datei)]]&lt;&gt;"",BTT[[#This Row],[Lfd Nr. 
(aus konsolidierter Datei)]],VLOOKUP(aktives_Teilprojekt,Teilprojekte[[Teilprojekte]:[Kürzel]],2,FALSE)&amp;ROW(BTT[[#This Row],[Lfd Nr.
(automatisch)]])-2),"")</f>
        <v>BLQ294</v>
      </c>
      <c r="B309" s="15" t="s">
        <v>53</v>
      </c>
      <c r="C309" s="15"/>
      <c r="E309" s="10" t="str">
        <f>IFERROR(IF(NOT(BTT[[#This Row],[Manuelle Änderung des Verantwortliches TP
(Auswahl - bei Bedarf)]]=""),BTT[[#This Row],[Manuelle Änderung des Verantwortliches TP
(Auswahl - bei Bedarf)]],VLOOKUP(BTT[[#This Row],[Hauptprozess
(Pflichtauswahl)]],Hauptprozesse[],3,FALSE)),"")</f>
        <v>BLQ</v>
      </c>
      <c r="H309" s="10" t="s">
        <v>6038</v>
      </c>
      <c r="I309" t="s">
        <v>5485</v>
      </c>
      <c r="J309" s="10" t="str">
        <f>IFERROR(VLOOKUP(BTT[[#This Row],[Verwendete Transaktion (Pflichtauswahl)]],Transaktionen[[Transaktionen]:[Langtext]],2,FALSE),"")</f>
        <v>BCO: Analyse Lagerhüter</v>
      </c>
      <c r="O309" t="s">
        <v>6052</v>
      </c>
      <c r="T309" t="s">
        <v>6060</v>
      </c>
      <c r="V309" s="10" t="str">
        <f>IFERROR(VLOOKUP(BTT[[#This Row],[Verwendetes Formular
(Auswahl falls relevant)]],Formulare[[Formularbezeichnung]:[Formularname (technisch)]],2,FALSE),"")</f>
        <v/>
      </c>
      <c r="X309" t="s">
        <v>6052</v>
      </c>
      <c r="Y309" s="4"/>
      <c r="AA309" t="s">
        <v>6051</v>
      </c>
      <c r="AD309" t="s">
        <v>10203</v>
      </c>
      <c r="AI309" t="s">
        <v>6052</v>
      </c>
      <c r="AJ309" t="s">
        <v>6052</v>
      </c>
      <c r="AK309" s="10" t="str">
        <f>IF(BTT[[#This Row],[Subprozess
(optionale Auswahl)]]="","okay",IF(VLOOKUP(BTT[[#This Row],[Subprozess
(optionale Auswahl)]],BPML[[Subprozess]:[Zugeordneter Hauptprozess]],3,FALSE)=BTT[[#This Row],[Hauptprozess
(Pflichtauswahl)]],"okay","falscher Subprozess"))</f>
        <v>okay</v>
      </c>
      <c r="AL309" t="str">
        <f>IF(aktives_Teilprojekt="Master","",IF(BTT[[#This Row],[Verantwortliches TP
(automatisch)]]=VLOOKUP(aktives_Teilprojekt,Teilprojekte[[Teilprojekte]:[Kürzel]],2,FALSE),"okay","Hauptprozess anderes TP"))</f>
        <v>okay</v>
      </c>
      <c r="AM3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09" s="10" t="str">
        <f>IFERROR(IF(BTT[[#This Row],[SAP-Modul
(Pflichtauswahl)]]&lt;&gt;VLOOKUP(BTT[[#This Row],[Verwendete Transaktion (Pflichtauswahl)]],Transaktionen[[Transaktionen]:[Modul]],3,FALSE),"Modul anders","okay"),"")</f>
        <v>okay</v>
      </c>
      <c r="AP309" s="10" t="str">
        <f>IFERROR(IF(COUNTIFS(BTT[Verwendete Transaktion (Pflichtauswahl)],BTT[[#This Row],[Verwendete Transaktion (Pflichtauswahl)]],BTT[SAP-Modul
(Pflichtauswahl)],"&lt;&gt;"&amp;BTT[[#This Row],[SAP-Modul
(Pflichtauswahl)]])&gt;0,"Modul anders","okay"),"")</f>
        <v>okay</v>
      </c>
      <c r="AQ309" s="10" t="str">
        <f>IFERROR(IF(COUNTIFS(BTT[Verwendete Transaktion (Pflichtauswahl)],BTT[[#This Row],[Verwendete Transaktion (Pflichtauswahl)]],BTT[Verantwortliches TP
(automatisch)],"&lt;&gt;"&amp;BTT[[#This Row],[Verantwortliches TP
(automatisch)]])&gt;0,"Transaktion mehrfach","okay"),"")</f>
        <v>okay</v>
      </c>
      <c r="AR309" s="10" t="str">
        <f>IFERROR(IF(COUNTIFS(BTT[Verwendete Transaktion (Pflichtauswahl)],BTT[[#This Row],[Verwendete Transaktion (Pflichtauswahl)]],BTT[Verantwortliches TP
(automatisch)],"&lt;&gt;"&amp;VLOOKUP(aktives_Teilprojekt,Teilprojekte[[Teilprojekte]:[Kürzel]],2,FALSE))&gt;0,"Transaktion mehrfach","okay"),"")</f>
        <v>okay</v>
      </c>
      <c r="AS309" s="10" t="s">
        <v>9934</v>
      </c>
      <c r="AT309" s="10"/>
    </row>
    <row r="310" spans="1:46" x14ac:dyDescent="0.25">
      <c r="A310" s="14" t="str">
        <f>IFERROR(IF(BTT[[#This Row],[Lfd Nr. 
(aus konsolidierter Datei)]]&lt;&gt;"",BTT[[#This Row],[Lfd Nr. 
(aus konsolidierter Datei)]],VLOOKUP(aktives_Teilprojekt,Teilprojekte[[Teilprojekte]:[Kürzel]],2,FALSE)&amp;ROW(BTT[[#This Row],[Lfd Nr.
(automatisch)]])-2),"")</f>
        <v>BLQ295</v>
      </c>
      <c r="B310" s="15" t="s">
        <v>52</v>
      </c>
      <c r="C310" s="15"/>
      <c r="E310" s="10" t="str">
        <f>IFERROR(IF(NOT(BTT[[#This Row],[Manuelle Änderung des Verantwortliches TP
(Auswahl - bei Bedarf)]]=""),BTT[[#This Row],[Manuelle Änderung des Verantwortliches TP
(Auswahl - bei Bedarf)]],VLOOKUP(BTT[[#This Row],[Hauptprozess
(Pflichtauswahl)]],Hauptprozesse[],3,FALSE)),"")</f>
        <v>BLQ</v>
      </c>
      <c r="H310" s="10" t="s">
        <v>6038</v>
      </c>
      <c r="I310" t="s">
        <v>5486</v>
      </c>
      <c r="J310" s="10" t="str">
        <f>IFERROR(VLOOKUP(BTT[[#This Row],[Verwendete Transaktion (Pflichtauswahl)]],Transaktionen[[Transaktionen]:[Langtext]],2,FALSE),"")</f>
        <v>angepasste Materialbelegliste</v>
      </c>
      <c r="O310" t="s">
        <v>6052</v>
      </c>
      <c r="T310" t="s">
        <v>6060</v>
      </c>
      <c r="V310" s="10" t="str">
        <f>IFERROR(VLOOKUP(BTT[[#This Row],[Verwendetes Formular
(Auswahl falls relevant)]],Formulare[[Formularbezeichnung]:[Formularname (technisch)]],2,FALSE),"")</f>
        <v/>
      </c>
      <c r="X310" t="s">
        <v>6052</v>
      </c>
      <c r="Y310" s="4"/>
      <c r="AA310" t="s">
        <v>6051</v>
      </c>
      <c r="AD310" t="s">
        <v>10203</v>
      </c>
      <c r="AI310" t="s">
        <v>6052</v>
      </c>
      <c r="AJ310" t="s">
        <v>6052</v>
      </c>
      <c r="AK310" s="10" t="str">
        <f>IF(BTT[[#This Row],[Subprozess
(optionale Auswahl)]]="","okay",IF(VLOOKUP(BTT[[#This Row],[Subprozess
(optionale Auswahl)]],BPML[[Subprozess]:[Zugeordneter Hauptprozess]],3,FALSE)=BTT[[#This Row],[Hauptprozess
(Pflichtauswahl)]],"okay","falscher Subprozess"))</f>
        <v>okay</v>
      </c>
      <c r="AL310" t="str">
        <f>IF(aktives_Teilprojekt="Master","",IF(BTT[[#This Row],[Verantwortliches TP
(automatisch)]]=VLOOKUP(aktives_Teilprojekt,Teilprojekte[[Teilprojekte]:[Kürzel]],2,FALSE),"okay","Hauptprozess anderes TP"))</f>
        <v>okay</v>
      </c>
      <c r="AM3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0" s="10" t="str">
        <f>IFERROR(IF(BTT[[#This Row],[SAP-Modul
(Pflichtauswahl)]]&lt;&gt;VLOOKUP(BTT[[#This Row],[Verwendete Transaktion (Pflichtauswahl)]],Transaktionen[[Transaktionen]:[Modul]],3,FALSE),"Modul anders","okay"),"")</f>
        <v>okay</v>
      </c>
      <c r="AP310" s="10" t="str">
        <f>IFERROR(IF(COUNTIFS(BTT[Verwendete Transaktion (Pflichtauswahl)],BTT[[#This Row],[Verwendete Transaktion (Pflichtauswahl)]],BTT[SAP-Modul
(Pflichtauswahl)],"&lt;&gt;"&amp;BTT[[#This Row],[SAP-Modul
(Pflichtauswahl)]])&gt;0,"Modul anders","okay"),"")</f>
        <v>okay</v>
      </c>
      <c r="AQ310" s="10" t="str">
        <f>IFERROR(IF(COUNTIFS(BTT[Verwendete Transaktion (Pflichtauswahl)],BTT[[#This Row],[Verwendete Transaktion (Pflichtauswahl)]],BTT[Verantwortliches TP
(automatisch)],"&lt;&gt;"&amp;BTT[[#This Row],[Verantwortliches TP
(automatisch)]])&gt;0,"Transaktion mehrfach","okay"),"")</f>
        <v>okay</v>
      </c>
      <c r="AR310" s="10" t="str">
        <f>IFERROR(IF(COUNTIFS(BTT[Verwendete Transaktion (Pflichtauswahl)],BTT[[#This Row],[Verwendete Transaktion (Pflichtauswahl)]],BTT[Verantwortliches TP
(automatisch)],"&lt;&gt;"&amp;VLOOKUP(aktives_Teilprojekt,Teilprojekte[[Teilprojekte]:[Kürzel]],2,FALSE))&gt;0,"Transaktion mehrfach","okay"),"")</f>
        <v>okay</v>
      </c>
      <c r="AS310" s="10" t="s">
        <v>9935</v>
      </c>
      <c r="AT310" s="10"/>
    </row>
    <row r="311" spans="1:46" x14ac:dyDescent="0.25">
      <c r="A311" s="14" t="str">
        <f>IFERROR(IF(BTT[[#This Row],[Lfd Nr. 
(aus konsolidierter Datei)]]&lt;&gt;"",BTT[[#This Row],[Lfd Nr. 
(aus konsolidierter Datei)]],VLOOKUP(aktives_Teilprojekt,Teilprojekte[[Teilprojekte]:[Kürzel]],2,FALSE)&amp;ROW(BTT[[#This Row],[Lfd Nr.
(automatisch)]])-2),"")</f>
        <v>BLQ296</v>
      </c>
      <c r="B311" s="15" t="s">
        <v>674</v>
      </c>
      <c r="C311" s="15"/>
      <c r="E311" s="10" t="str">
        <f>IFERROR(IF(NOT(BTT[[#This Row],[Manuelle Änderung des Verantwortliches TP
(Auswahl - bei Bedarf)]]=""),BTT[[#This Row],[Manuelle Änderung des Verantwortliches TP
(Auswahl - bei Bedarf)]],VLOOKUP(BTT[[#This Row],[Hauptprozess
(Pflichtauswahl)]],Hauptprozesse[],3,FALSE)),"")</f>
        <v>BLQ</v>
      </c>
      <c r="H311" s="10" t="s">
        <v>6038</v>
      </c>
      <c r="I311" t="s">
        <v>5488</v>
      </c>
      <c r="J311" s="10" t="str">
        <f>IFERROR(VLOOKUP(BTT[[#This Row],[Verwendete Transaktion (Pflichtauswahl)]],Transaktionen[[Transaktionen]:[Langtext]],2,FALSE),"")</f>
        <v>Kontierungsdaten ändern</v>
      </c>
      <c r="O311" t="s">
        <v>6052</v>
      </c>
      <c r="T311" t="s">
        <v>6060</v>
      </c>
      <c r="V311" s="10" t="str">
        <f>IFERROR(VLOOKUP(BTT[[#This Row],[Verwendetes Formular
(Auswahl falls relevant)]],Formulare[[Formularbezeichnung]:[Formularname (technisch)]],2,FALSE),"")</f>
        <v/>
      </c>
      <c r="X311" t="s">
        <v>6052</v>
      </c>
      <c r="Y311" s="4"/>
      <c r="AA311" t="s">
        <v>6051</v>
      </c>
      <c r="AD311" t="s">
        <v>10203</v>
      </c>
      <c r="AI311" t="s">
        <v>6051</v>
      </c>
      <c r="AK311" s="10" t="str">
        <f>IF(BTT[[#This Row],[Subprozess
(optionale Auswahl)]]="","okay",IF(VLOOKUP(BTT[[#This Row],[Subprozess
(optionale Auswahl)]],BPML[[Subprozess]:[Zugeordneter Hauptprozess]],3,FALSE)=BTT[[#This Row],[Hauptprozess
(Pflichtauswahl)]],"okay","falscher Subprozess"))</f>
        <v>okay</v>
      </c>
      <c r="AL311" t="str">
        <f>IF(aktives_Teilprojekt="Master","",IF(BTT[[#This Row],[Verantwortliches TP
(automatisch)]]=VLOOKUP(aktives_Teilprojekt,Teilprojekte[[Teilprojekte]:[Kürzel]],2,FALSE),"okay","Hauptprozess anderes TP"))</f>
        <v>okay</v>
      </c>
      <c r="AM3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1" s="10" t="str">
        <f>IFERROR(IF(BTT[[#This Row],[SAP-Modul
(Pflichtauswahl)]]&lt;&gt;VLOOKUP(BTT[[#This Row],[Verwendete Transaktion (Pflichtauswahl)]],Transaktionen[[Transaktionen]:[Modul]],3,FALSE),"Modul anders","okay"),"")</f>
        <v>okay</v>
      </c>
      <c r="AP311" s="10" t="str">
        <f>IFERROR(IF(COUNTIFS(BTT[Verwendete Transaktion (Pflichtauswahl)],BTT[[#This Row],[Verwendete Transaktion (Pflichtauswahl)]],BTT[SAP-Modul
(Pflichtauswahl)],"&lt;&gt;"&amp;BTT[[#This Row],[SAP-Modul
(Pflichtauswahl)]])&gt;0,"Modul anders","okay"),"")</f>
        <v>okay</v>
      </c>
      <c r="AQ311" s="10" t="str">
        <f>IFERROR(IF(COUNTIFS(BTT[Verwendete Transaktion (Pflichtauswahl)],BTT[[#This Row],[Verwendete Transaktion (Pflichtauswahl)]],BTT[Verantwortliches TP
(automatisch)],"&lt;&gt;"&amp;BTT[[#This Row],[Verantwortliches TP
(automatisch)]])&gt;0,"Transaktion mehrfach","okay"),"")</f>
        <v>okay</v>
      </c>
      <c r="AR311" s="10" t="str">
        <f>IFERROR(IF(COUNTIFS(BTT[Verwendete Transaktion (Pflichtauswahl)],BTT[[#This Row],[Verwendete Transaktion (Pflichtauswahl)]],BTT[Verantwortliches TP
(automatisch)],"&lt;&gt;"&amp;VLOOKUP(aktives_Teilprojekt,Teilprojekte[[Teilprojekte]:[Kürzel]],2,FALSE))&gt;0,"Transaktion mehrfach","okay"),"")</f>
        <v>okay</v>
      </c>
      <c r="AS311" s="10" t="s">
        <v>9936</v>
      </c>
      <c r="AT311" s="10"/>
    </row>
    <row r="312" spans="1:46" x14ac:dyDescent="0.25">
      <c r="A312" s="14" t="str">
        <f>IFERROR(IF(BTT[[#This Row],[Lfd Nr. 
(aus konsolidierter Datei)]]&lt;&gt;"",BTT[[#This Row],[Lfd Nr. 
(aus konsolidierter Datei)]],VLOOKUP(aktives_Teilprojekt,Teilprojekte[[Teilprojekte]:[Kürzel]],2,FALSE)&amp;ROW(BTT[[#This Row],[Lfd Nr.
(automatisch)]])-2),"")</f>
        <v>BLQ297</v>
      </c>
      <c r="B312" s="15" t="s">
        <v>53</v>
      </c>
      <c r="C312" s="15"/>
      <c r="E312" s="10" t="str">
        <f>IFERROR(IF(NOT(BTT[[#This Row],[Manuelle Änderung des Verantwortliches TP
(Auswahl - bei Bedarf)]]=""),BTT[[#This Row],[Manuelle Änderung des Verantwortliches TP
(Auswahl - bei Bedarf)]],VLOOKUP(BTT[[#This Row],[Hauptprozess
(Pflichtauswahl)]],Hauptprozesse[],3,FALSE)),"")</f>
        <v>BLQ</v>
      </c>
      <c r="H312" s="10" t="s">
        <v>6038</v>
      </c>
      <c r="I312" t="s">
        <v>5490</v>
      </c>
      <c r="J312" s="10" t="str">
        <f>IFERROR(VLOOKUP(BTT[[#This Row],[Verwendete Transaktion (Pflichtauswahl)]],Transaktionen[[Transaktionen]:[Langtext]],2,FALSE),"")</f>
        <v>Materialverzeichnis mit Klassen</v>
      </c>
      <c r="O312" t="s">
        <v>6052</v>
      </c>
      <c r="T312" t="s">
        <v>6060</v>
      </c>
      <c r="V312" s="10" t="str">
        <f>IFERROR(VLOOKUP(BTT[[#This Row],[Verwendetes Formular
(Auswahl falls relevant)]],Formulare[[Formularbezeichnung]:[Formularname (technisch)]],2,FALSE),"")</f>
        <v/>
      </c>
      <c r="X312" t="s">
        <v>6052</v>
      </c>
      <c r="Y312" s="4"/>
      <c r="AA312" t="s">
        <v>6051</v>
      </c>
      <c r="AD312" t="s">
        <v>10203</v>
      </c>
      <c r="AI312" t="s">
        <v>6052</v>
      </c>
      <c r="AJ312" t="s">
        <v>6052</v>
      </c>
      <c r="AK312" s="10" t="str">
        <f>IF(BTT[[#This Row],[Subprozess
(optionale Auswahl)]]="","okay",IF(VLOOKUP(BTT[[#This Row],[Subprozess
(optionale Auswahl)]],BPML[[Subprozess]:[Zugeordneter Hauptprozess]],3,FALSE)=BTT[[#This Row],[Hauptprozess
(Pflichtauswahl)]],"okay","falscher Subprozess"))</f>
        <v>okay</v>
      </c>
      <c r="AL312" t="str">
        <f>IF(aktives_Teilprojekt="Master","",IF(BTT[[#This Row],[Verantwortliches TP
(automatisch)]]=VLOOKUP(aktives_Teilprojekt,Teilprojekte[[Teilprojekte]:[Kürzel]],2,FALSE),"okay","Hauptprozess anderes TP"))</f>
        <v>okay</v>
      </c>
      <c r="AM3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2" s="10" t="str">
        <f>IFERROR(IF(BTT[[#This Row],[SAP-Modul
(Pflichtauswahl)]]&lt;&gt;VLOOKUP(BTT[[#This Row],[Verwendete Transaktion (Pflichtauswahl)]],Transaktionen[[Transaktionen]:[Modul]],3,FALSE),"Modul anders","okay"),"")</f>
        <v>okay</v>
      </c>
      <c r="AP312" s="10" t="str">
        <f>IFERROR(IF(COUNTIFS(BTT[Verwendete Transaktion (Pflichtauswahl)],BTT[[#This Row],[Verwendete Transaktion (Pflichtauswahl)]],BTT[SAP-Modul
(Pflichtauswahl)],"&lt;&gt;"&amp;BTT[[#This Row],[SAP-Modul
(Pflichtauswahl)]])&gt;0,"Modul anders","okay"),"")</f>
        <v>okay</v>
      </c>
      <c r="AQ312" s="10" t="str">
        <f>IFERROR(IF(COUNTIFS(BTT[Verwendete Transaktion (Pflichtauswahl)],BTT[[#This Row],[Verwendete Transaktion (Pflichtauswahl)]],BTT[Verantwortliches TP
(automatisch)],"&lt;&gt;"&amp;BTT[[#This Row],[Verantwortliches TP
(automatisch)]])&gt;0,"Transaktion mehrfach","okay"),"")</f>
        <v>okay</v>
      </c>
      <c r="AR312" s="10" t="str">
        <f>IFERROR(IF(COUNTIFS(BTT[Verwendete Transaktion (Pflichtauswahl)],BTT[[#This Row],[Verwendete Transaktion (Pflichtauswahl)]],BTT[Verantwortliches TP
(automatisch)],"&lt;&gt;"&amp;VLOOKUP(aktives_Teilprojekt,Teilprojekte[[Teilprojekte]:[Kürzel]],2,FALSE))&gt;0,"Transaktion mehrfach","okay"),"")</f>
        <v>okay</v>
      </c>
      <c r="AS312" s="10" t="s">
        <v>9937</v>
      </c>
      <c r="AT312" s="10"/>
    </row>
    <row r="313" spans="1:46" x14ac:dyDescent="0.25">
      <c r="A313" s="14" t="str">
        <f>IFERROR(IF(BTT[[#This Row],[Lfd Nr. 
(aus konsolidierter Datei)]]&lt;&gt;"",BTT[[#This Row],[Lfd Nr. 
(aus konsolidierter Datei)]],VLOOKUP(aktives_Teilprojekt,Teilprojekte[[Teilprojekte]:[Kürzel]],2,FALSE)&amp;ROW(BTT[[#This Row],[Lfd Nr.
(automatisch)]])-2),"")</f>
        <v>BLQ298</v>
      </c>
      <c r="B313" s="15" t="s">
        <v>6123</v>
      </c>
      <c r="C313" s="15"/>
      <c r="E313" s="10" t="str">
        <f>IFERROR(IF(NOT(BTT[[#This Row],[Manuelle Änderung des Verantwortliches TP
(Auswahl - bei Bedarf)]]=""),BTT[[#This Row],[Manuelle Änderung des Verantwortliches TP
(Auswahl - bei Bedarf)]],VLOOKUP(BTT[[#This Row],[Hauptprozess
(Pflichtauswahl)]],Hauptprozesse[],3,FALSE)),"")</f>
        <v>BLQ</v>
      </c>
      <c r="H313" s="10" t="s">
        <v>6038</v>
      </c>
      <c r="I313" t="s">
        <v>5492</v>
      </c>
      <c r="J313" s="10" t="str">
        <f>IFERROR(VLOOKUP(BTT[[#This Row],[Verwendete Transaktion (Pflichtauswahl)]],Transaktionen[[Transaktionen]:[Langtext]],2,FALSE),"")</f>
        <v>offene Bestellanforderungen</v>
      </c>
      <c r="O313" t="s">
        <v>6052</v>
      </c>
      <c r="T313" t="s">
        <v>6060</v>
      </c>
      <c r="V313" s="10" t="str">
        <f>IFERROR(VLOOKUP(BTT[[#This Row],[Verwendetes Formular
(Auswahl falls relevant)]],Formulare[[Formularbezeichnung]:[Formularname (technisch)]],2,FALSE),"")</f>
        <v/>
      </c>
      <c r="X313" t="s">
        <v>6052</v>
      </c>
      <c r="Y313" s="4"/>
      <c r="AA313" t="s">
        <v>6051</v>
      </c>
      <c r="AD313" t="s">
        <v>10203</v>
      </c>
      <c r="AI313" t="s">
        <v>6052</v>
      </c>
      <c r="AJ313" t="s">
        <v>6052</v>
      </c>
      <c r="AK313" s="10" t="str">
        <f>IF(BTT[[#This Row],[Subprozess
(optionale Auswahl)]]="","okay",IF(VLOOKUP(BTT[[#This Row],[Subprozess
(optionale Auswahl)]],BPML[[Subprozess]:[Zugeordneter Hauptprozess]],3,FALSE)=BTT[[#This Row],[Hauptprozess
(Pflichtauswahl)]],"okay","falscher Subprozess"))</f>
        <v>okay</v>
      </c>
      <c r="AL313" t="str">
        <f>IF(aktives_Teilprojekt="Master","",IF(BTT[[#This Row],[Verantwortliches TP
(automatisch)]]=VLOOKUP(aktives_Teilprojekt,Teilprojekte[[Teilprojekte]:[Kürzel]],2,FALSE),"okay","Hauptprozess anderes TP"))</f>
        <v>okay</v>
      </c>
      <c r="AM3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3" s="10" t="str">
        <f>IFERROR(IF(BTT[[#This Row],[SAP-Modul
(Pflichtauswahl)]]&lt;&gt;VLOOKUP(BTT[[#This Row],[Verwendete Transaktion (Pflichtauswahl)]],Transaktionen[[Transaktionen]:[Modul]],3,FALSE),"Modul anders","okay"),"")</f>
        <v>okay</v>
      </c>
      <c r="AP313" s="10" t="str">
        <f>IFERROR(IF(COUNTIFS(BTT[Verwendete Transaktion (Pflichtauswahl)],BTT[[#This Row],[Verwendete Transaktion (Pflichtauswahl)]],BTT[SAP-Modul
(Pflichtauswahl)],"&lt;&gt;"&amp;BTT[[#This Row],[SAP-Modul
(Pflichtauswahl)]])&gt;0,"Modul anders","okay"),"")</f>
        <v>okay</v>
      </c>
      <c r="AQ313" s="10" t="str">
        <f>IFERROR(IF(COUNTIFS(BTT[Verwendete Transaktion (Pflichtauswahl)],BTT[[#This Row],[Verwendete Transaktion (Pflichtauswahl)]],BTT[Verantwortliches TP
(automatisch)],"&lt;&gt;"&amp;BTT[[#This Row],[Verantwortliches TP
(automatisch)]])&gt;0,"Transaktion mehrfach","okay"),"")</f>
        <v>okay</v>
      </c>
      <c r="AR313" s="10" t="str">
        <f>IFERROR(IF(COUNTIFS(BTT[Verwendete Transaktion (Pflichtauswahl)],BTT[[#This Row],[Verwendete Transaktion (Pflichtauswahl)]],BTT[Verantwortliches TP
(automatisch)],"&lt;&gt;"&amp;VLOOKUP(aktives_Teilprojekt,Teilprojekte[[Teilprojekte]:[Kürzel]],2,FALSE))&gt;0,"Transaktion mehrfach","okay"),"")</f>
        <v>okay</v>
      </c>
      <c r="AS313" s="10" t="s">
        <v>9938</v>
      </c>
      <c r="AT313" s="10"/>
    </row>
    <row r="314" spans="1:46" x14ac:dyDescent="0.25">
      <c r="A314" s="14" t="str">
        <f>IFERROR(IF(BTT[[#This Row],[Lfd Nr. 
(aus konsolidierter Datei)]]&lt;&gt;"",BTT[[#This Row],[Lfd Nr. 
(aus konsolidierter Datei)]],VLOOKUP(aktives_Teilprojekt,Teilprojekte[[Teilprojekte]:[Kürzel]],2,FALSE)&amp;ROW(BTT[[#This Row],[Lfd Nr.
(automatisch)]])-2),"")</f>
        <v>BLQ299</v>
      </c>
      <c r="B314" s="15" t="s">
        <v>674</v>
      </c>
      <c r="C314" s="15"/>
      <c r="E314" s="10" t="str">
        <f>IFERROR(IF(NOT(BTT[[#This Row],[Manuelle Änderung des Verantwortliches TP
(Auswahl - bei Bedarf)]]=""),BTT[[#This Row],[Manuelle Änderung des Verantwortliches TP
(Auswahl - bei Bedarf)]],VLOOKUP(BTT[[#This Row],[Hauptprozess
(Pflichtauswahl)]],Hauptprozesse[],3,FALSE)),"")</f>
        <v>BLQ</v>
      </c>
      <c r="H314" s="10" t="s">
        <v>6038</v>
      </c>
      <c r="I314" t="s">
        <v>5494</v>
      </c>
      <c r="J314" s="10" t="str">
        <f>IFERROR(VLOOKUP(BTT[[#This Row],[Verwendete Transaktion (Pflichtauswahl)]],Transaktionen[[Transaktionen]:[Langtext]],2,FALSE),"")</f>
        <v>Bestellungen nach Einkaufsgruppe</v>
      </c>
      <c r="O314" t="s">
        <v>6052</v>
      </c>
      <c r="T314" t="s">
        <v>6060</v>
      </c>
      <c r="V314" s="10" t="str">
        <f>IFERROR(VLOOKUP(BTT[[#This Row],[Verwendetes Formular
(Auswahl falls relevant)]],Formulare[[Formularbezeichnung]:[Formularname (technisch)]],2,FALSE),"")</f>
        <v/>
      </c>
      <c r="X314" t="s">
        <v>6052</v>
      </c>
      <c r="Y314" s="4"/>
      <c r="AA314" t="s">
        <v>6051</v>
      </c>
      <c r="AD314" t="s">
        <v>10203</v>
      </c>
      <c r="AI314" t="s">
        <v>6051</v>
      </c>
      <c r="AK314" s="10" t="str">
        <f>IF(BTT[[#This Row],[Subprozess
(optionale Auswahl)]]="","okay",IF(VLOOKUP(BTT[[#This Row],[Subprozess
(optionale Auswahl)]],BPML[[Subprozess]:[Zugeordneter Hauptprozess]],3,FALSE)=BTT[[#This Row],[Hauptprozess
(Pflichtauswahl)]],"okay","falscher Subprozess"))</f>
        <v>okay</v>
      </c>
      <c r="AL314" t="str">
        <f>IF(aktives_Teilprojekt="Master","",IF(BTT[[#This Row],[Verantwortliches TP
(automatisch)]]=VLOOKUP(aktives_Teilprojekt,Teilprojekte[[Teilprojekte]:[Kürzel]],2,FALSE),"okay","Hauptprozess anderes TP"))</f>
        <v>okay</v>
      </c>
      <c r="AM3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4" s="10" t="str">
        <f>IFERROR(IF(BTT[[#This Row],[SAP-Modul
(Pflichtauswahl)]]&lt;&gt;VLOOKUP(BTT[[#This Row],[Verwendete Transaktion (Pflichtauswahl)]],Transaktionen[[Transaktionen]:[Modul]],3,FALSE),"Modul anders","okay"),"")</f>
        <v>okay</v>
      </c>
      <c r="AP314" s="10" t="str">
        <f>IFERROR(IF(COUNTIFS(BTT[Verwendete Transaktion (Pflichtauswahl)],BTT[[#This Row],[Verwendete Transaktion (Pflichtauswahl)]],BTT[SAP-Modul
(Pflichtauswahl)],"&lt;&gt;"&amp;BTT[[#This Row],[SAP-Modul
(Pflichtauswahl)]])&gt;0,"Modul anders","okay"),"")</f>
        <v>okay</v>
      </c>
      <c r="AQ314" s="10" t="str">
        <f>IFERROR(IF(COUNTIFS(BTT[Verwendete Transaktion (Pflichtauswahl)],BTT[[#This Row],[Verwendete Transaktion (Pflichtauswahl)]],BTT[Verantwortliches TP
(automatisch)],"&lt;&gt;"&amp;BTT[[#This Row],[Verantwortliches TP
(automatisch)]])&gt;0,"Transaktion mehrfach","okay"),"")</f>
        <v>okay</v>
      </c>
      <c r="AR314" s="10" t="str">
        <f>IFERROR(IF(COUNTIFS(BTT[Verwendete Transaktion (Pflichtauswahl)],BTT[[#This Row],[Verwendete Transaktion (Pflichtauswahl)]],BTT[Verantwortliches TP
(automatisch)],"&lt;&gt;"&amp;VLOOKUP(aktives_Teilprojekt,Teilprojekte[[Teilprojekte]:[Kürzel]],2,FALSE))&gt;0,"Transaktion mehrfach","okay"),"")</f>
        <v>okay</v>
      </c>
      <c r="AS314" s="10" t="s">
        <v>9939</v>
      </c>
      <c r="AT314" s="10"/>
    </row>
    <row r="315" spans="1:46" x14ac:dyDescent="0.25">
      <c r="A315" s="14" t="str">
        <f>IFERROR(IF(BTT[[#This Row],[Lfd Nr. 
(aus konsolidierter Datei)]]&lt;&gt;"",BTT[[#This Row],[Lfd Nr. 
(aus konsolidierter Datei)]],VLOOKUP(aktives_Teilprojekt,Teilprojekte[[Teilprojekte]:[Kürzel]],2,FALSE)&amp;ROW(BTT[[#This Row],[Lfd Nr.
(automatisch)]])-2),"")</f>
        <v>BLQ300</v>
      </c>
      <c r="B315" s="15" t="s">
        <v>674</v>
      </c>
      <c r="C315" s="15"/>
      <c r="E315" s="10" t="str">
        <f>IFERROR(IF(NOT(BTT[[#This Row],[Manuelle Änderung des Verantwortliches TP
(Auswahl - bei Bedarf)]]=""),BTT[[#This Row],[Manuelle Änderung des Verantwortliches TP
(Auswahl - bei Bedarf)]],VLOOKUP(BTT[[#This Row],[Hauptprozess
(Pflichtauswahl)]],Hauptprozesse[],3,FALSE)),"")</f>
        <v>BLQ</v>
      </c>
      <c r="H315" s="10" t="s">
        <v>6038</v>
      </c>
      <c r="I315" t="s">
        <v>5496</v>
      </c>
      <c r="J315" s="10" t="str">
        <f>IFERROR(VLOOKUP(BTT[[#This Row],[Verwendete Transaktion (Pflichtauswahl)]],Transaktionen[[Transaktionen]:[Langtext]],2,FALSE),"")</f>
        <v>Bestellungen mit Kontierung</v>
      </c>
      <c r="O315" t="s">
        <v>6052</v>
      </c>
      <c r="T315" t="s">
        <v>6060</v>
      </c>
      <c r="V315" s="10" t="str">
        <f>IFERROR(VLOOKUP(BTT[[#This Row],[Verwendetes Formular
(Auswahl falls relevant)]],Formulare[[Formularbezeichnung]:[Formularname (technisch)]],2,FALSE),"")</f>
        <v/>
      </c>
      <c r="X315" t="s">
        <v>6052</v>
      </c>
      <c r="Y315" s="4"/>
      <c r="AA315" t="s">
        <v>6051</v>
      </c>
      <c r="AD315" t="s">
        <v>10203</v>
      </c>
      <c r="AI315" t="s">
        <v>6051</v>
      </c>
      <c r="AK315" s="10" t="str">
        <f>IF(BTT[[#This Row],[Subprozess
(optionale Auswahl)]]="","okay",IF(VLOOKUP(BTT[[#This Row],[Subprozess
(optionale Auswahl)]],BPML[[Subprozess]:[Zugeordneter Hauptprozess]],3,FALSE)=BTT[[#This Row],[Hauptprozess
(Pflichtauswahl)]],"okay","falscher Subprozess"))</f>
        <v>okay</v>
      </c>
      <c r="AL315" t="str">
        <f>IF(aktives_Teilprojekt="Master","",IF(BTT[[#This Row],[Verantwortliches TP
(automatisch)]]=VLOOKUP(aktives_Teilprojekt,Teilprojekte[[Teilprojekte]:[Kürzel]],2,FALSE),"okay","Hauptprozess anderes TP"))</f>
        <v>okay</v>
      </c>
      <c r="AM3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5" s="10" t="str">
        <f>IFERROR(IF(BTT[[#This Row],[SAP-Modul
(Pflichtauswahl)]]&lt;&gt;VLOOKUP(BTT[[#This Row],[Verwendete Transaktion (Pflichtauswahl)]],Transaktionen[[Transaktionen]:[Modul]],3,FALSE),"Modul anders","okay"),"")</f>
        <v>okay</v>
      </c>
      <c r="AP315" s="10" t="str">
        <f>IFERROR(IF(COUNTIFS(BTT[Verwendete Transaktion (Pflichtauswahl)],BTT[[#This Row],[Verwendete Transaktion (Pflichtauswahl)]],BTT[SAP-Modul
(Pflichtauswahl)],"&lt;&gt;"&amp;BTT[[#This Row],[SAP-Modul
(Pflichtauswahl)]])&gt;0,"Modul anders","okay"),"")</f>
        <v>okay</v>
      </c>
      <c r="AQ315" s="10" t="str">
        <f>IFERROR(IF(COUNTIFS(BTT[Verwendete Transaktion (Pflichtauswahl)],BTT[[#This Row],[Verwendete Transaktion (Pflichtauswahl)]],BTT[Verantwortliches TP
(automatisch)],"&lt;&gt;"&amp;BTT[[#This Row],[Verantwortliches TP
(automatisch)]])&gt;0,"Transaktion mehrfach","okay"),"")</f>
        <v>okay</v>
      </c>
      <c r="AR315" s="10" t="str">
        <f>IFERROR(IF(COUNTIFS(BTT[Verwendete Transaktion (Pflichtauswahl)],BTT[[#This Row],[Verwendete Transaktion (Pflichtauswahl)]],BTT[Verantwortliches TP
(automatisch)],"&lt;&gt;"&amp;VLOOKUP(aktives_Teilprojekt,Teilprojekte[[Teilprojekte]:[Kürzel]],2,FALSE))&gt;0,"Transaktion mehrfach","okay"),"")</f>
        <v>okay</v>
      </c>
      <c r="AS315" s="10" t="s">
        <v>9940</v>
      </c>
      <c r="AT315" s="10"/>
    </row>
    <row r="316" spans="1:46" hidden="1" x14ac:dyDescent="0.25">
      <c r="A316" s="14" t="str">
        <f>IFERROR(IF(BTT[[#This Row],[Lfd Nr. 
(aus konsolidierter Datei)]]&lt;&gt;"",BTT[[#This Row],[Lfd Nr. 
(aus konsolidierter Datei)]],VLOOKUP(aktives_Teilprojekt,Teilprojekte[[Teilprojekte]:[Kürzel]],2,FALSE)&amp;ROW(BTT[[#This Row],[Lfd Nr.
(automatisch)]])-2),"")</f>
        <v>BLQ301</v>
      </c>
      <c r="B316" s="15"/>
      <c r="C316" s="15"/>
      <c r="E316" s="10" t="str">
        <f>IFERROR(IF(NOT(BTT[[#This Row],[Manuelle Änderung des Verantwortliches TP
(Auswahl - bei Bedarf)]]=""),BTT[[#This Row],[Manuelle Änderung des Verantwortliches TP
(Auswahl - bei Bedarf)]],VLOOKUP(BTT[[#This Row],[Hauptprozess
(Pflichtauswahl)]],Hauptprozesse[],3,FALSE)),"")</f>
        <v>BLQ</v>
      </c>
      <c r="F316" t="s">
        <v>5</v>
      </c>
      <c r="H316" s="10" t="s">
        <v>6038</v>
      </c>
      <c r="I316" t="s">
        <v>5498</v>
      </c>
      <c r="J316" s="10" t="str">
        <f>IFERROR(VLOOKUP(BTT[[#This Row],[Verwendete Transaktion (Pflichtauswahl)]],Transaktionen[[Transaktionen]:[Langtext]],2,FALSE),"")</f>
        <v>Warengruppen für MBS</v>
      </c>
      <c r="O316" t="s">
        <v>6052</v>
      </c>
      <c r="T316" t="s">
        <v>6060</v>
      </c>
      <c r="V316" s="10" t="str">
        <f>IFERROR(VLOOKUP(BTT[[#This Row],[Verwendetes Formular
(Auswahl falls relevant)]],Formulare[[Formularbezeichnung]:[Formularname (technisch)]],2,FALSE),"")</f>
        <v/>
      </c>
      <c r="X316" t="s">
        <v>6052</v>
      </c>
      <c r="Y316" s="4" t="s">
        <v>10140</v>
      </c>
      <c r="AK316" s="10" t="str">
        <f>IF(BTT[[#This Row],[Subprozess
(optionale Auswahl)]]="","okay",IF(VLOOKUP(BTT[[#This Row],[Subprozess
(optionale Auswahl)]],BPML[[Subprozess]:[Zugeordneter Hauptprozess]],3,FALSE)=BTT[[#This Row],[Hauptprozess
(Pflichtauswahl)]],"okay","falscher Subprozess"))</f>
        <v>okay</v>
      </c>
      <c r="AL316" t="str">
        <f>IF(aktives_Teilprojekt="Master","",IF(BTT[[#This Row],[Verantwortliches TP
(automatisch)]]=VLOOKUP(aktives_Teilprojekt,Teilprojekte[[Teilprojekte]:[Kürzel]],2,FALSE),"okay","Hauptprozess anderes TP"))</f>
        <v>okay</v>
      </c>
      <c r="AM3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16" s="10" t="str">
        <f>IFERROR(IF(BTT[[#This Row],[SAP-Modul
(Pflichtauswahl)]]&lt;&gt;VLOOKUP(BTT[[#This Row],[Verwendete Transaktion (Pflichtauswahl)]],Transaktionen[[Transaktionen]:[Modul]],3,FALSE),"Modul anders","okay"),"")</f>
        <v>okay</v>
      </c>
      <c r="AP316" s="10" t="str">
        <f>IFERROR(IF(COUNTIFS(BTT[Verwendete Transaktion (Pflichtauswahl)],BTT[[#This Row],[Verwendete Transaktion (Pflichtauswahl)]],BTT[SAP-Modul
(Pflichtauswahl)],"&lt;&gt;"&amp;BTT[[#This Row],[SAP-Modul
(Pflichtauswahl)]])&gt;0,"Modul anders","okay"),"")</f>
        <v>okay</v>
      </c>
      <c r="AQ316" s="10" t="str">
        <f>IFERROR(IF(COUNTIFS(BTT[Verwendete Transaktion (Pflichtauswahl)],BTT[[#This Row],[Verwendete Transaktion (Pflichtauswahl)]],BTT[Verantwortliches TP
(automatisch)],"&lt;&gt;"&amp;BTT[[#This Row],[Verantwortliches TP
(automatisch)]])&gt;0,"Transaktion mehrfach","okay"),"")</f>
        <v>okay</v>
      </c>
      <c r="AR316" s="10" t="str">
        <f>IFERROR(IF(COUNTIFS(BTT[Verwendete Transaktion (Pflichtauswahl)],BTT[[#This Row],[Verwendete Transaktion (Pflichtauswahl)]],BTT[Verantwortliches TP
(automatisch)],"&lt;&gt;"&amp;VLOOKUP(aktives_Teilprojekt,Teilprojekte[[Teilprojekte]:[Kürzel]],2,FALSE))&gt;0,"Transaktion mehrfach","okay"),"")</f>
        <v>okay</v>
      </c>
      <c r="AS316" s="10" t="s">
        <v>9941</v>
      </c>
      <c r="AT316" s="10"/>
    </row>
    <row r="317" spans="1:46" x14ac:dyDescent="0.25">
      <c r="A317" s="14" t="str">
        <f>IFERROR(IF(BTT[[#This Row],[Lfd Nr. 
(aus konsolidierter Datei)]]&lt;&gt;"",BTT[[#This Row],[Lfd Nr. 
(aus konsolidierter Datei)]],VLOOKUP(aktives_Teilprojekt,Teilprojekte[[Teilprojekte]:[Kürzel]],2,FALSE)&amp;ROW(BTT[[#This Row],[Lfd Nr.
(automatisch)]])-2),"")</f>
        <v>BLQ302</v>
      </c>
      <c r="B317" s="15" t="s">
        <v>53</v>
      </c>
      <c r="C317" s="15"/>
      <c r="E317" s="10" t="str">
        <f>IFERROR(IF(NOT(BTT[[#This Row],[Manuelle Änderung des Verantwortliches TP
(Auswahl - bei Bedarf)]]=""),BTT[[#This Row],[Manuelle Änderung des Verantwortliches TP
(Auswahl - bei Bedarf)]],VLOOKUP(BTT[[#This Row],[Hauptprozess
(Pflichtauswahl)]],Hauptprozesse[],3,FALSE)),"")</f>
        <v>BLQ</v>
      </c>
      <c r="H317" s="10" t="s">
        <v>6038</v>
      </c>
      <c r="I317" t="s">
        <v>5500</v>
      </c>
      <c r="J317" s="10" t="str">
        <f>IFERROR(VLOOKUP(BTT[[#This Row],[Verwendete Transaktion (Pflichtauswahl)]],Transaktionen[[Transaktionen]:[Langtext]],2,FALSE),"")</f>
        <v>Materialbelegliste</v>
      </c>
      <c r="O317" t="s">
        <v>6052</v>
      </c>
      <c r="T317" t="s">
        <v>6060</v>
      </c>
      <c r="V317" s="10" t="str">
        <f>IFERROR(VLOOKUP(BTT[[#This Row],[Verwendetes Formular
(Auswahl falls relevant)]],Formulare[[Formularbezeichnung]:[Formularname (technisch)]],2,FALSE),"")</f>
        <v/>
      </c>
      <c r="X317" t="s">
        <v>6052</v>
      </c>
      <c r="Y317" s="4"/>
      <c r="AA317" t="s">
        <v>6051</v>
      </c>
      <c r="AD317" t="s">
        <v>10203</v>
      </c>
      <c r="AI317" t="s">
        <v>6052</v>
      </c>
      <c r="AJ317" t="s">
        <v>6052</v>
      </c>
      <c r="AK317" s="10" t="str">
        <f>IF(BTT[[#This Row],[Subprozess
(optionale Auswahl)]]="","okay",IF(VLOOKUP(BTT[[#This Row],[Subprozess
(optionale Auswahl)]],BPML[[Subprozess]:[Zugeordneter Hauptprozess]],3,FALSE)=BTT[[#This Row],[Hauptprozess
(Pflichtauswahl)]],"okay","falscher Subprozess"))</f>
        <v>okay</v>
      </c>
      <c r="AL317" t="str">
        <f>IF(aktives_Teilprojekt="Master","",IF(BTT[[#This Row],[Verantwortliches TP
(automatisch)]]=VLOOKUP(aktives_Teilprojekt,Teilprojekte[[Teilprojekte]:[Kürzel]],2,FALSE),"okay","Hauptprozess anderes TP"))</f>
        <v>okay</v>
      </c>
      <c r="AM3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7" s="10" t="str">
        <f>IFERROR(IF(BTT[[#This Row],[SAP-Modul
(Pflichtauswahl)]]&lt;&gt;VLOOKUP(BTT[[#This Row],[Verwendete Transaktion (Pflichtauswahl)]],Transaktionen[[Transaktionen]:[Modul]],3,FALSE),"Modul anders","okay"),"")</f>
        <v>okay</v>
      </c>
      <c r="AP317" s="10" t="str">
        <f>IFERROR(IF(COUNTIFS(BTT[Verwendete Transaktion (Pflichtauswahl)],BTT[[#This Row],[Verwendete Transaktion (Pflichtauswahl)]],BTT[SAP-Modul
(Pflichtauswahl)],"&lt;&gt;"&amp;BTT[[#This Row],[SAP-Modul
(Pflichtauswahl)]])&gt;0,"Modul anders","okay"),"")</f>
        <v>okay</v>
      </c>
      <c r="AQ317" s="10" t="str">
        <f>IFERROR(IF(COUNTIFS(BTT[Verwendete Transaktion (Pflichtauswahl)],BTT[[#This Row],[Verwendete Transaktion (Pflichtauswahl)]],BTT[Verantwortliches TP
(automatisch)],"&lt;&gt;"&amp;BTT[[#This Row],[Verantwortliches TP
(automatisch)]])&gt;0,"Transaktion mehrfach","okay"),"")</f>
        <v>okay</v>
      </c>
      <c r="AR317" s="10" t="str">
        <f>IFERROR(IF(COUNTIFS(BTT[Verwendete Transaktion (Pflichtauswahl)],BTT[[#This Row],[Verwendete Transaktion (Pflichtauswahl)]],BTT[Verantwortliches TP
(automatisch)],"&lt;&gt;"&amp;VLOOKUP(aktives_Teilprojekt,Teilprojekte[[Teilprojekte]:[Kürzel]],2,FALSE))&gt;0,"Transaktion mehrfach","okay"),"")</f>
        <v>okay</v>
      </c>
      <c r="AS317" s="10" t="s">
        <v>9942</v>
      </c>
      <c r="AT317" s="10"/>
    </row>
    <row r="318" spans="1:46" x14ac:dyDescent="0.25">
      <c r="A318" s="14" t="str">
        <f>IFERROR(IF(BTT[[#This Row],[Lfd Nr. 
(aus konsolidierter Datei)]]&lt;&gt;"",BTT[[#This Row],[Lfd Nr. 
(aus konsolidierter Datei)]],VLOOKUP(aktives_Teilprojekt,Teilprojekte[[Teilprojekte]:[Kürzel]],2,FALSE)&amp;ROW(BTT[[#This Row],[Lfd Nr.
(automatisch)]])-2),"")</f>
        <v>BLQ303</v>
      </c>
      <c r="B318" s="15" t="s">
        <v>53</v>
      </c>
      <c r="C318" s="15"/>
      <c r="E318" s="10" t="str">
        <f>IFERROR(IF(NOT(BTT[[#This Row],[Manuelle Änderung des Verantwortliches TP
(Auswahl - bei Bedarf)]]=""),BTT[[#This Row],[Manuelle Änderung des Verantwortliches TP
(Auswahl - bei Bedarf)]],VLOOKUP(BTT[[#This Row],[Hauptprozess
(Pflichtauswahl)]],Hauptprozesse[],3,FALSE)),"")</f>
        <v>BLQ</v>
      </c>
      <c r="H318" s="10" t="s">
        <v>6038</v>
      </c>
      <c r="I318" t="s">
        <v>5501</v>
      </c>
      <c r="J318" s="10" t="str">
        <f>IFERROR(VLOOKUP(BTT[[#This Row],[Verwendete Transaktion (Pflichtauswahl)]],Transaktionen[[Transaktionen]:[Langtext]],2,FALSE),"")</f>
        <v>Materialbelegliste</v>
      </c>
      <c r="O318" t="s">
        <v>6052</v>
      </c>
      <c r="T318" t="s">
        <v>6060</v>
      </c>
      <c r="V318" s="10" t="str">
        <f>IFERROR(VLOOKUP(BTT[[#This Row],[Verwendetes Formular
(Auswahl falls relevant)]],Formulare[[Formularbezeichnung]:[Formularname (technisch)]],2,FALSE),"")</f>
        <v/>
      </c>
      <c r="X318" t="s">
        <v>6052</v>
      </c>
      <c r="Y318" s="4"/>
      <c r="AA318" t="s">
        <v>6051</v>
      </c>
      <c r="AD318" t="s">
        <v>10203</v>
      </c>
      <c r="AI318" t="s">
        <v>6052</v>
      </c>
      <c r="AJ318" t="s">
        <v>6052</v>
      </c>
      <c r="AK318" s="10" t="str">
        <f>IF(BTT[[#This Row],[Subprozess
(optionale Auswahl)]]="","okay",IF(VLOOKUP(BTT[[#This Row],[Subprozess
(optionale Auswahl)]],BPML[[Subprozess]:[Zugeordneter Hauptprozess]],3,FALSE)=BTT[[#This Row],[Hauptprozess
(Pflichtauswahl)]],"okay","falscher Subprozess"))</f>
        <v>okay</v>
      </c>
      <c r="AL318" t="str">
        <f>IF(aktives_Teilprojekt="Master","",IF(BTT[[#This Row],[Verantwortliches TP
(automatisch)]]=VLOOKUP(aktives_Teilprojekt,Teilprojekte[[Teilprojekte]:[Kürzel]],2,FALSE),"okay","Hauptprozess anderes TP"))</f>
        <v>okay</v>
      </c>
      <c r="AM3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8" s="10" t="str">
        <f>IFERROR(IF(BTT[[#This Row],[SAP-Modul
(Pflichtauswahl)]]&lt;&gt;VLOOKUP(BTT[[#This Row],[Verwendete Transaktion (Pflichtauswahl)]],Transaktionen[[Transaktionen]:[Modul]],3,FALSE),"Modul anders","okay"),"")</f>
        <v>okay</v>
      </c>
      <c r="AP318" s="10" t="str">
        <f>IFERROR(IF(COUNTIFS(BTT[Verwendete Transaktion (Pflichtauswahl)],BTT[[#This Row],[Verwendete Transaktion (Pflichtauswahl)]],BTT[SAP-Modul
(Pflichtauswahl)],"&lt;&gt;"&amp;BTT[[#This Row],[SAP-Modul
(Pflichtauswahl)]])&gt;0,"Modul anders","okay"),"")</f>
        <v>okay</v>
      </c>
      <c r="AQ318" s="10" t="str">
        <f>IFERROR(IF(COUNTIFS(BTT[Verwendete Transaktion (Pflichtauswahl)],BTT[[#This Row],[Verwendete Transaktion (Pflichtauswahl)]],BTT[Verantwortliches TP
(automatisch)],"&lt;&gt;"&amp;BTT[[#This Row],[Verantwortliches TP
(automatisch)]])&gt;0,"Transaktion mehrfach","okay"),"")</f>
        <v>okay</v>
      </c>
      <c r="AR318" s="10" t="str">
        <f>IFERROR(IF(COUNTIFS(BTT[Verwendete Transaktion (Pflichtauswahl)],BTT[[#This Row],[Verwendete Transaktion (Pflichtauswahl)]],BTT[Verantwortliches TP
(automatisch)],"&lt;&gt;"&amp;VLOOKUP(aktives_Teilprojekt,Teilprojekte[[Teilprojekte]:[Kürzel]],2,FALSE))&gt;0,"Transaktion mehrfach","okay"),"")</f>
        <v>okay</v>
      </c>
      <c r="AS318" s="10" t="s">
        <v>9943</v>
      </c>
      <c r="AT318" s="10"/>
    </row>
    <row r="319" spans="1:46" x14ac:dyDescent="0.25">
      <c r="A319" s="14" t="str">
        <f>IFERROR(IF(BTT[[#This Row],[Lfd Nr. 
(aus konsolidierter Datei)]]&lt;&gt;"",BTT[[#This Row],[Lfd Nr. 
(aus konsolidierter Datei)]],VLOOKUP(aktives_Teilprojekt,Teilprojekte[[Teilprojekte]:[Kürzel]],2,FALSE)&amp;ROW(BTT[[#This Row],[Lfd Nr.
(automatisch)]])-2),"")</f>
        <v>BLQ304</v>
      </c>
      <c r="B319" s="15" t="s">
        <v>53</v>
      </c>
      <c r="C319" s="15"/>
      <c r="E319" s="10" t="str">
        <f>IFERROR(IF(NOT(BTT[[#This Row],[Manuelle Änderung des Verantwortliches TP
(Auswahl - bei Bedarf)]]=""),BTT[[#This Row],[Manuelle Änderung des Verantwortliches TP
(Auswahl - bei Bedarf)]],VLOOKUP(BTT[[#This Row],[Hauptprozess
(Pflichtauswahl)]],Hauptprozesse[],3,FALSE)),"")</f>
        <v>BLQ</v>
      </c>
      <c r="H319" s="10" t="s">
        <v>6038</v>
      </c>
      <c r="I319" t="s">
        <v>5502</v>
      </c>
      <c r="J319" s="10" t="str">
        <f>IFERROR(VLOOKUP(BTT[[#This Row],[Verwendete Transaktion (Pflichtauswahl)]],Transaktionen[[Transaktionen]:[Langtext]],2,FALSE),"")</f>
        <v>Materialbelege nach Bewertungsklasse</v>
      </c>
      <c r="O319" t="s">
        <v>6052</v>
      </c>
      <c r="T319" t="s">
        <v>6060</v>
      </c>
      <c r="V319" s="10" t="str">
        <f>IFERROR(VLOOKUP(BTT[[#This Row],[Verwendetes Formular
(Auswahl falls relevant)]],Formulare[[Formularbezeichnung]:[Formularname (technisch)]],2,FALSE),"")</f>
        <v/>
      </c>
      <c r="X319" t="s">
        <v>6052</v>
      </c>
      <c r="Y319" s="4"/>
      <c r="AA319" t="s">
        <v>6051</v>
      </c>
      <c r="AD319" t="s">
        <v>10203</v>
      </c>
      <c r="AI319" t="s">
        <v>6052</v>
      </c>
      <c r="AJ319" t="s">
        <v>6052</v>
      </c>
      <c r="AK319" s="10" t="str">
        <f>IF(BTT[[#This Row],[Subprozess
(optionale Auswahl)]]="","okay",IF(VLOOKUP(BTT[[#This Row],[Subprozess
(optionale Auswahl)]],BPML[[Subprozess]:[Zugeordneter Hauptprozess]],3,FALSE)=BTT[[#This Row],[Hauptprozess
(Pflichtauswahl)]],"okay","falscher Subprozess"))</f>
        <v>okay</v>
      </c>
      <c r="AL319" t="str">
        <f>IF(aktives_Teilprojekt="Master","",IF(BTT[[#This Row],[Verantwortliches TP
(automatisch)]]=VLOOKUP(aktives_Teilprojekt,Teilprojekte[[Teilprojekte]:[Kürzel]],2,FALSE),"okay","Hauptprozess anderes TP"))</f>
        <v>okay</v>
      </c>
      <c r="AM3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19" s="10" t="str">
        <f>IFERROR(IF(BTT[[#This Row],[SAP-Modul
(Pflichtauswahl)]]&lt;&gt;VLOOKUP(BTT[[#This Row],[Verwendete Transaktion (Pflichtauswahl)]],Transaktionen[[Transaktionen]:[Modul]],3,FALSE),"Modul anders","okay"),"")</f>
        <v>okay</v>
      </c>
      <c r="AP319" s="10" t="str">
        <f>IFERROR(IF(COUNTIFS(BTT[Verwendete Transaktion (Pflichtauswahl)],BTT[[#This Row],[Verwendete Transaktion (Pflichtauswahl)]],BTT[SAP-Modul
(Pflichtauswahl)],"&lt;&gt;"&amp;BTT[[#This Row],[SAP-Modul
(Pflichtauswahl)]])&gt;0,"Modul anders","okay"),"")</f>
        <v>okay</v>
      </c>
      <c r="AQ319" s="10" t="str">
        <f>IFERROR(IF(COUNTIFS(BTT[Verwendete Transaktion (Pflichtauswahl)],BTT[[#This Row],[Verwendete Transaktion (Pflichtauswahl)]],BTT[Verantwortliches TP
(automatisch)],"&lt;&gt;"&amp;BTT[[#This Row],[Verantwortliches TP
(automatisch)]])&gt;0,"Transaktion mehrfach","okay"),"")</f>
        <v>okay</v>
      </c>
      <c r="AR319" s="10" t="str">
        <f>IFERROR(IF(COUNTIFS(BTT[Verwendete Transaktion (Pflichtauswahl)],BTT[[#This Row],[Verwendete Transaktion (Pflichtauswahl)]],BTT[Verantwortliches TP
(automatisch)],"&lt;&gt;"&amp;VLOOKUP(aktives_Teilprojekt,Teilprojekte[[Teilprojekte]:[Kürzel]],2,FALSE))&gt;0,"Transaktion mehrfach","okay"),"")</f>
        <v>okay</v>
      </c>
      <c r="AS319" s="10" t="s">
        <v>9944</v>
      </c>
      <c r="AT319" s="10"/>
    </row>
    <row r="320" spans="1:46" x14ac:dyDescent="0.25">
      <c r="A320" s="14" t="str">
        <f>IFERROR(IF(BTT[[#This Row],[Lfd Nr. 
(aus konsolidierter Datei)]]&lt;&gt;"",BTT[[#This Row],[Lfd Nr. 
(aus konsolidierter Datei)]],VLOOKUP(aktives_Teilprojekt,Teilprojekte[[Teilprojekte]:[Kürzel]],2,FALSE)&amp;ROW(BTT[[#This Row],[Lfd Nr.
(automatisch)]])-2),"")</f>
        <v>BLQ305</v>
      </c>
      <c r="B320" s="15" t="s">
        <v>53</v>
      </c>
      <c r="C320" s="15"/>
      <c r="E320" s="10" t="str">
        <f>IFERROR(IF(NOT(BTT[[#This Row],[Manuelle Änderung des Verantwortliches TP
(Auswahl - bei Bedarf)]]=""),BTT[[#This Row],[Manuelle Änderung des Verantwortliches TP
(Auswahl - bei Bedarf)]],VLOOKUP(BTT[[#This Row],[Hauptprozess
(Pflichtauswahl)]],Hauptprozesse[],3,FALSE)),"")</f>
        <v>BLQ</v>
      </c>
      <c r="H320" s="10" t="s">
        <v>6038</v>
      </c>
      <c r="I320" t="s">
        <v>5504</v>
      </c>
      <c r="J320" s="10" t="str">
        <f>IFERROR(VLOOKUP(BTT[[#This Row],[Verwendete Transaktion (Pflichtauswahl)]],Transaktionen[[Transaktionen]:[Langtext]],2,FALSE),"")</f>
        <v>Material gleitender Preis aktuell</v>
      </c>
      <c r="O320" t="s">
        <v>6052</v>
      </c>
      <c r="T320" t="s">
        <v>6060</v>
      </c>
      <c r="V320" s="10" t="str">
        <f>IFERROR(VLOOKUP(BTT[[#This Row],[Verwendetes Formular
(Auswahl falls relevant)]],Formulare[[Formularbezeichnung]:[Formularname (technisch)]],2,FALSE),"")</f>
        <v/>
      </c>
      <c r="X320" t="s">
        <v>6052</v>
      </c>
      <c r="Y320" s="4"/>
      <c r="AA320" t="s">
        <v>6051</v>
      </c>
      <c r="AD320" t="s">
        <v>10203</v>
      </c>
      <c r="AI320" t="s">
        <v>6052</v>
      </c>
      <c r="AJ320" t="s">
        <v>6052</v>
      </c>
      <c r="AK320" s="10" t="str">
        <f>IF(BTT[[#This Row],[Subprozess
(optionale Auswahl)]]="","okay",IF(VLOOKUP(BTT[[#This Row],[Subprozess
(optionale Auswahl)]],BPML[[Subprozess]:[Zugeordneter Hauptprozess]],3,FALSE)=BTT[[#This Row],[Hauptprozess
(Pflichtauswahl)]],"okay","falscher Subprozess"))</f>
        <v>okay</v>
      </c>
      <c r="AL320" t="str">
        <f>IF(aktives_Teilprojekt="Master","",IF(BTT[[#This Row],[Verantwortliches TP
(automatisch)]]=VLOOKUP(aktives_Teilprojekt,Teilprojekte[[Teilprojekte]:[Kürzel]],2,FALSE),"okay","Hauptprozess anderes TP"))</f>
        <v>okay</v>
      </c>
      <c r="AM3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0" s="10" t="str">
        <f>IFERROR(IF(BTT[[#This Row],[SAP-Modul
(Pflichtauswahl)]]&lt;&gt;VLOOKUP(BTT[[#This Row],[Verwendete Transaktion (Pflichtauswahl)]],Transaktionen[[Transaktionen]:[Modul]],3,FALSE),"Modul anders","okay"),"")</f>
        <v>okay</v>
      </c>
      <c r="AP320" s="10" t="str">
        <f>IFERROR(IF(COUNTIFS(BTT[Verwendete Transaktion (Pflichtauswahl)],BTT[[#This Row],[Verwendete Transaktion (Pflichtauswahl)]],BTT[SAP-Modul
(Pflichtauswahl)],"&lt;&gt;"&amp;BTT[[#This Row],[SAP-Modul
(Pflichtauswahl)]])&gt;0,"Modul anders","okay"),"")</f>
        <v>okay</v>
      </c>
      <c r="AQ320" s="10" t="str">
        <f>IFERROR(IF(COUNTIFS(BTT[Verwendete Transaktion (Pflichtauswahl)],BTT[[#This Row],[Verwendete Transaktion (Pflichtauswahl)]],BTT[Verantwortliches TP
(automatisch)],"&lt;&gt;"&amp;BTT[[#This Row],[Verantwortliches TP
(automatisch)]])&gt;0,"Transaktion mehrfach","okay"),"")</f>
        <v>okay</v>
      </c>
      <c r="AR320" s="10" t="str">
        <f>IFERROR(IF(COUNTIFS(BTT[Verwendete Transaktion (Pflichtauswahl)],BTT[[#This Row],[Verwendete Transaktion (Pflichtauswahl)]],BTT[Verantwortliches TP
(automatisch)],"&lt;&gt;"&amp;VLOOKUP(aktives_Teilprojekt,Teilprojekte[[Teilprojekte]:[Kürzel]],2,FALSE))&gt;0,"Transaktion mehrfach","okay"),"")</f>
        <v>okay</v>
      </c>
      <c r="AS320" s="10" t="s">
        <v>9945</v>
      </c>
      <c r="AT320" s="10"/>
    </row>
    <row r="321" spans="1:46" x14ac:dyDescent="0.25">
      <c r="A321" s="14" t="str">
        <f>IFERROR(IF(BTT[[#This Row],[Lfd Nr. 
(aus konsolidierter Datei)]]&lt;&gt;"",BTT[[#This Row],[Lfd Nr. 
(aus konsolidierter Datei)]],VLOOKUP(aktives_Teilprojekt,Teilprojekte[[Teilprojekte]:[Kürzel]],2,FALSE)&amp;ROW(BTT[[#This Row],[Lfd Nr.
(automatisch)]])-2),"")</f>
        <v>BLQ306</v>
      </c>
      <c r="B321" s="15" t="s">
        <v>53</v>
      </c>
      <c r="C321" s="15"/>
      <c r="E321" s="10" t="str">
        <f>IFERROR(IF(NOT(BTT[[#This Row],[Manuelle Änderung des Verantwortliches TP
(Auswahl - bei Bedarf)]]=""),BTT[[#This Row],[Manuelle Änderung des Verantwortliches TP
(Auswahl - bei Bedarf)]],VLOOKUP(BTT[[#This Row],[Hauptprozess
(Pflichtauswahl)]],Hauptprozesse[],3,FALSE)),"")</f>
        <v>BLQ</v>
      </c>
      <c r="H321" s="10" t="s">
        <v>6038</v>
      </c>
      <c r="I321" t="s">
        <v>5506</v>
      </c>
      <c r="J321" s="10" t="str">
        <f>IFERROR(VLOOKUP(BTT[[#This Row],[Verwendete Transaktion (Pflichtauswahl)]],Transaktionen[[Transaktionen]:[Langtext]],2,FALSE),"")</f>
        <v>Liste Wareneingangskorrekturen</v>
      </c>
      <c r="O321" t="s">
        <v>6052</v>
      </c>
      <c r="T321" t="s">
        <v>6060</v>
      </c>
      <c r="V321" s="10" t="str">
        <f>IFERROR(VLOOKUP(BTT[[#This Row],[Verwendetes Formular
(Auswahl falls relevant)]],Formulare[[Formularbezeichnung]:[Formularname (technisch)]],2,FALSE),"")</f>
        <v/>
      </c>
      <c r="X321" t="s">
        <v>6052</v>
      </c>
      <c r="Y321" s="4"/>
      <c r="AA321" t="s">
        <v>6051</v>
      </c>
      <c r="AD321" t="s">
        <v>10203</v>
      </c>
      <c r="AI321" t="s">
        <v>6052</v>
      </c>
      <c r="AJ321" t="s">
        <v>6052</v>
      </c>
      <c r="AK321" s="10" t="str">
        <f>IF(BTT[[#This Row],[Subprozess
(optionale Auswahl)]]="","okay",IF(VLOOKUP(BTT[[#This Row],[Subprozess
(optionale Auswahl)]],BPML[[Subprozess]:[Zugeordneter Hauptprozess]],3,FALSE)=BTT[[#This Row],[Hauptprozess
(Pflichtauswahl)]],"okay","falscher Subprozess"))</f>
        <v>okay</v>
      </c>
      <c r="AL321" t="str">
        <f>IF(aktives_Teilprojekt="Master","",IF(BTT[[#This Row],[Verantwortliches TP
(automatisch)]]=VLOOKUP(aktives_Teilprojekt,Teilprojekte[[Teilprojekte]:[Kürzel]],2,FALSE),"okay","Hauptprozess anderes TP"))</f>
        <v>okay</v>
      </c>
      <c r="AM3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1" s="10" t="str">
        <f>IFERROR(IF(BTT[[#This Row],[SAP-Modul
(Pflichtauswahl)]]&lt;&gt;VLOOKUP(BTT[[#This Row],[Verwendete Transaktion (Pflichtauswahl)]],Transaktionen[[Transaktionen]:[Modul]],3,FALSE),"Modul anders","okay"),"")</f>
        <v>okay</v>
      </c>
      <c r="AP321" s="10" t="str">
        <f>IFERROR(IF(COUNTIFS(BTT[Verwendete Transaktion (Pflichtauswahl)],BTT[[#This Row],[Verwendete Transaktion (Pflichtauswahl)]],BTT[SAP-Modul
(Pflichtauswahl)],"&lt;&gt;"&amp;BTT[[#This Row],[SAP-Modul
(Pflichtauswahl)]])&gt;0,"Modul anders","okay"),"")</f>
        <v>okay</v>
      </c>
      <c r="AQ321" s="10" t="str">
        <f>IFERROR(IF(COUNTIFS(BTT[Verwendete Transaktion (Pflichtauswahl)],BTT[[#This Row],[Verwendete Transaktion (Pflichtauswahl)]],BTT[Verantwortliches TP
(automatisch)],"&lt;&gt;"&amp;BTT[[#This Row],[Verantwortliches TP
(automatisch)]])&gt;0,"Transaktion mehrfach","okay"),"")</f>
        <v>okay</v>
      </c>
      <c r="AR321" s="10" t="str">
        <f>IFERROR(IF(COUNTIFS(BTT[Verwendete Transaktion (Pflichtauswahl)],BTT[[#This Row],[Verwendete Transaktion (Pflichtauswahl)]],BTT[Verantwortliches TP
(automatisch)],"&lt;&gt;"&amp;VLOOKUP(aktives_Teilprojekt,Teilprojekte[[Teilprojekte]:[Kürzel]],2,FALSE))&gt;0,"Transaktion mehrfach","okay"),"")</f>
        <v>okay</v>
      </c>
      <c r="AS321" s="10" t="s">
        <v>9946</v>
      </c>
      <c r="AT321" s="10"/>
    </row>
    <row r="322" spans="1:46" x14ac:dyDescent="0.25">
      <c r="A322" s="14" t="str">
        <f>IFERROR(IF(BTT[[#This Row],[Lfd Nr. 
(aus konsolidierter Datei)]]&lt;&gt;"",BTT[[#This Row],[Lfd Nr. 
(aus konsolidierter Datei)]],VLOOKUP(aktives_Teilprojekt,Teilprojekte[[Teilprojekte]:[Kürzel]],2,FALSE)&amp;ROW(BTT[[#This Row],[Lfd Nr.
(automatisch)]])-2),"")</f>
        <v>BLQ307</v>
      </c>
      <c r="B322" s="15" t="s">
        <v>674</v>
      </c>
      <c r="C322" s="15"/>
      <c r="E322" s="10" t="str">
        <f>IFERROR(IF(NOT(BTT[[#This Row],[Manuelle Änderung des Verantwortliches TP
(Auswahl - bei Bedarf)]]=""),BTT[[#This Row],[Manuelle Änderung des Verantwortliches TP
(Auswahl - bei Bedarf)]],VLOOKUP(BTT[[#This Row],[Hauptprozess
(Pflichtauswahl)]],Hauptprozesse[],3,FALSE)),"")</f>
        <v>BLQ</v>
      </c>
      <c r="H322" s="10" t="s">
        <v>6038</v>
      </c>
      <c r="I322" t="s">
        <v>5508</v>
      </c>
      <c r="J322" s="10" t="str">
        <f>IFERROR(VLOOKUP(BTT[[#This Row],[Verwendete Transaktion (Pflichtauswahl)]],Transaktionen[[Transaktionen]:[Langtext]],2,FALSE),"")</f>
        <v>Bestellbuch</v>
      </c>
      <c r="O322" t="s">
        <v>6052</v>
      </c>
      <c r="T322" t="s">
        <v>6060</v>
      </c>
      <c r="V322" s="10" t="str">
        <f>IFERROR(VLOOKUP(BTT[[#This Row],[Verwendetes Formular
(Auswahl falls relevant)]],Formulare[[Formularbezeichnung]:[Formularname (technisch)]],2,FALSE),"")</f>
        <v/>
      </c>
      <c r="X322" t="s">
        <v>6052</v>
      </c>
      <c r="Y322" s="4"/>
      <c r="AA322" t="s">
        <v>6051</v>
      </c>
      <c r="AD322" t="s">
        <v>10203</v>
      </c>
      <c r="AI322" t="s">
        <v>6052</v>
      </c>
      <c r="AJ322" t="s">
        <v>6052</v>
      </c>
      <c r="AK322" s="10" t="str">
        <f>IF(BTT[[#This Row],[Subprozess
(optionale Auswahl)]]="","okay",IF(VLOOKUP(BTT[[#This Row],[Subprozess
(optionale Auswahl)]],BPML[[Subprozess]:[Zugeordneter Hauptprozess]],3,FALSE)=BTT[[#This Row],[Hauptprozess
(Pflichtauswahl)]],"okay","falscher Subprozess"))</f>
        <v>okay</v>
      </c>
      <c r="AL322" t="str">
        <f>IF(aktives_Teilprojekt="Master","",IF(BTT[[#This Row],[Verantwortliches TP
(automatisch)]]=VLOOKUP(aktives_Teilprojekt,Teilprojekte[[Teilprojekte]:[Kürzel]],2,FALSE),"okay","Hauptprozess anderes TP"))</f>
        <v>okay</v>
      </c>
      <c r="AM3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2" s="10" t="str">
        <f>IFERROR(IF(BTT[[#This Row],[SAP-Modul
(Pflichtauswahl)]]&lt;&gt;VLOOKUP(BTT[[#This Row],[Verwendete Transaktion (Pflichtauswahl)]],Transaktionen[[Transaktionen]:[Modul]],3,FALSE),"Modul anders","okay"),"")</f>
        <v>okay</v>
      </c>
      <c r="AP322" s="10" t="str">
        <f>IFERROR(IF(COUNTIFS(BTT[Verwendete Transaktion (Pflichtauswahl)],BTT[[#This Row],[Verwendete Transaktion (Pflichtauswahl)]],BTT[SAP-Modul
(Pflichtauswahl)],"&lt;&gt;"&amp;BTT[[#This Row],[SAP-Modul
(Pflichtauswahl)]])&gt;0,"Modul anders","okay"),"")</f>
        <v>okay</v>
      </c>
      <c r="AQ322" s="10" t="str">
        <f>IFERROR(IF(COUNTIFS(BTT[Verwendete Transaktion (Pflichtauswahl)],BTT[[#This Row],[Verwendete Transaktion (Pflichtauswahl)]],BTT[Verantwortliches TP
(automatisch)],"&lt;&gt;"&amp;BTT[[#This Row],[Verantwortliches TP
(automatisch)]])&gt;0,"Transaktion mehrfach","okay"),"")</f>
        <v>okay</v>
      </c>
      <c r="AR322" s="10" t="str">
        <f>IFERROR(IF(COUNTIFS(BTT[Verwendete Transaktion (Pflichtauswahl)],BTT[[#This Row],[Verwendete Transaktion (Pflichtauswahl)]],BTT[Verantwortliches TP
(automatisch)],"&lt;&gt;"&amp;VLOOKUP(aktives_Teilprojekt,Teilprojekte[[Teilprojekte]:[Kürzel]],2,FALSE))&gt;0,"Transaktion mehrfach","okay"),"")</f>
        <v>okay</v>
      </c>
      <c r="AS322" s="10" t="s">
        <v>9947</v>
      </c>
      <c r="AT322" s="10"/>
    </row>
    <row r="323" spans="1:46" x14ac:dyDescent="0.25">
      <c r="A323" s="14" t="str">
        <f>IFERROR(IF(BTT[[#This Row],[Lfd Nr. 
(aus konsolidierter Datei)]]&lt;&gt;"",BTT[[#This Row],[Lfd Nr. 
(aus konsolidierter Datei)]],VLOOKUP(aktives_Teilprojekt,Teilprojekte[[Teilprojekte]:[Kürzel]],2,FALSE)&amp;ROW(BTT[[#This Row],[Lfd Nr.
(automatisch)]])-2),"")</f>
        <v>BLQ308</v>
      </c>
      <c r="B323" s="15" t="s">
        <v>6124</v>
      </c>
      <c r="C323" s="15"/>
      <c r="E323" s="10" t="str">
        <f>IFERROR(IF(NOT(BTT[[#This Row],[Manuelle Änderung des Verantwortliches TP
(Auswahl - bei Bedarf)]]=""),BTT[[#This Row],[Manuelle Änderung des Verantwortliches TP
(Auswahl - bei Bedarf)]],VLOOKUP(BTT[[#This Row],[Hauptprozess
(Pflichtauswahl)]],Hauptprozesse[],3,FALSE)),"")</f>
        <v>BLQ</v>
      </c>
      <c r="H323" s="10" t="s">
        <v>6038</v>
      </c>
      <c r="I323" t="s">
        <v>5510</v>
      </c>
      <c r="J323" s="10" t="str">
        <f>IFERROR(VLOOKUP(BTT[[#This Row],[Verwendete Transaktion (Pflichtauswahl)]],Transaktionen[[Transaktionen]:[Langtext]],2,FALSE),"")</f>
        <v>Kontrakliste</v>
      </c>
      <c r="O323" t="s">
        <v>6052</v>
      </c>
      <c r="T323" t="s">
        <v>6060</v>
      </c>
      <c r="V323" s="10" t="str">
        <f>IFERROR(VLOOKUP(BTT[[#This Row],[Verwendetes Formular
(Auswahl falls relevant)]],Formulare[[Formularbezeichnung]:[Formularname (technisch)]],2,FALSE),"")</f>
        <v/>
      </c>
      <c r="X323" t="s">
        <v>6052</v>
      </c>
      <c r="Y323" s="4"/>
      <c r="AI323" t="s">
        <v>6051</v>
      </c>
      <c r="AK323" s="10" t="str">
        <f>IF(BTT[[#This Row],[Subprozess
(optionale Auswahl)]]="","okay",IF(VLOOKUP(BTT[[#This Row],[Subprozess
(optionale Auswahl)]],BPML[[Subprozess]:[Zugeordneter Hauptprozess]],3,FALSE)=BTT[[#This Row],[Hauptprozess
(Pflichtauswahl)]],"okay","falscher Subprozess"))</f>
        <v>okay</v>
      </c>
      <c r="AL323" t="str">
        <f>IF(aktives_Teilprojekt="Master","",IF(BTT[[#This Row],[Verantwortliches TP
(automatisch)]]=VLOOKUP(aktives_Teilprojekt,Teilprojekte[[Teilprojekte]:[Kürzel]],2,FALSE),"okay","Hauptprozess anderes TP"))</f>
        <v>okay</v>
      </c>
      <c r="AM3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3" s="10" t="str">
        <f>IFERROR(IF(BTT[[#This Row],[SAP-Modul
(Pflichtauswahl)]]&lt;&gt;VLOOKUP(BTT[[#This Row],[Verwendete Transaktion (Pflichtauswahl)]],Transaktionen[[Transaktionen]:[Modul]],3,FALSE),"Modul anders","okay"),"")</f>
        <v>okay</v>
      </c>
      <c r="AP323" s="10" t="str">
        <f>IFERROR(IF(COUNTIFS(BTT[Verwendete Transaktion (Pflichtauswahl)],BTT[[#This Row],[Verwendete Transaktion (Pflichtauswahl)]],BTT[SAP-Modul
(Pflichtauswahl)],"&lt;&gt;"&amp;BTT[[#This Row],[SAP-Modul
(Pflichtauswahl)]])&gt;0,"Modul anders","okay"),"")</f>
        <v>okay</v>
      </c>
      <c r="AQ323" s="10" t="str">
        <f>IFERROR(IF(COUNTIFS(BTT[Verwendete Transaktion (Pflichtauswahl)],BTT[[#This Row],[Verwendete Transaktion (Pflichtauswahl)]],BTT[Verantwortliches TP
(automatisch)],"&lt;&gt;"&amp;BTT[[#This Row],[Verantwortliches TP
(automatisch)]])&gt;0,"Transaktion mehrfach","okay"),"")</f>
        <v>okay</v>
      </c>
      <c r="AR323" s="10" t="str">
        <f>IFERROR(IF(COUNTIFS(BTT[Verwendete Transaktion (Pflichtauswahl)],BTT[[#This Row],[Verwendete Transaktion (Pflichtauswahl)]],BTT[Verantwortliches TP
(automatisch)],"&lt;&gt;"&amp;VLOOKUP(aktives_Teilprojekt,Teilprojekte[[Teilprojekte]:[Kürzel]],2,FALSE))&gt;0,"Transaktion mehrfach","okay"),"")</f>
        <v>okay</v>
      </c>
      <c r="AS323" s="10" t="s">
        <v>9948</v>
      </c>
      <c r="AT323" s="10"/>
    </row>
    <row r="324" spans="1:46" x14ac:dyDescent="0.25">
      <c r="A324" s="14" t="str">
        <f>IFERROR(IF(BTT[[#This Row],[Lfd Nr. 
(aus konsolidierter Datei)]]&lt;&gt;"",BTT[[#This Row],[Lfd Nr. 
(aus konsolidierter Datei)]],VLOOKUP(aktives_Teilprojekt,Teilprojekte[[Teilprojekte]:[Kürzel]],2,FALSE)&amp;ROW(BTT[[#This Row],[Lfd Nr.
(automatisch)]])-2),"")</f>
        <v>BLQ309</v>
      </c>
      <c r="B324" s="15" t="s">
        <v>53</v>
      </c>
      <c r="C324" s="15"/>
      <c r="E324" s="10" t="str">
        <f>IFERROR(IF(NOT(BTT[[#This Row],[Manuelle Änderung des Verantwortliches TP
(Auswahl - bei Bedarf)]]=""),BTT[[#This Row],[Manuelle Änderung des Verantwortliches TP
(Auswahl - bei Bedarf)]],VLOOKUP(BTT[[#This Row],[Hauptprozess
(Pflichtauswahl)]],Hauptprozesse[],3,FALSE)),"")</f>
        <v>BLQ</v>
      </c>
      <c r="H324" s="10" t="s">
        <v>6038</v>
      </c>
      <c r="I324" t="s">
        <v>5512</v>
      </c>
      <c r="J324" s="10" t="str">
        <f>IFERROR(VLOOKUP(BTT[[#This Row],[Verwendete Transaktion (Pflichtauswahl)]],Transaktionen[[Transaktionen]:[Langtext]],2,FALSE),"")</f>
        <v>Materialstamm Einkaufsbestelltext</v>
      </c>
      <c r="O324" t="s">
        <v>6052</v>
      </c>
      <c r="T324" t="s">
        <v>6060</v>
      </c>
      <c r="V324" s="10" t="str">
        <f>IFERROR(VLOOKUP(BTT[[#This Row],[Verwendetes Formular
(Auswahl falls relevant)]],Formulare[[Formularbezeichnung]:[Formularname (technisch)]],2,FALSE),"")</f>
        <v/>
      </c>
      <c r="X324" t="s">
        <v>6052</v>
      </c>
      <c r="Y324" s="4"/>
      <c r="AA324" t="s">
        <v>6051</v>
      </c>
      <c r="AD324" t="s">
        <v>10203</v>
      </c>
      <c r="AI324" t="s">
        <v>6052</v>
      </c>
      <c r="AJ324" t="s">
        <v>6052</v>
      </c>
      <c r="AK324" s="10" t="str">
        <f>IF(BTT[[#This Row],[Subprozess
(optionale Auswahl)]]="","okay",IF(VLOOKUP(BTT[[#This Row],[Subprozess
(optionale Auswahl)]],BPML[[Subprozess]:[Zugeordneter Hauptprozess]],3,FALSE)=BTT[[#This Row],[Hauptprozess
(Pflichtauswahl)]],"okay","falscher Subprozess"))</f>
        <v>okay</v>
      </c>
      <c r="AL324" t="str">
        <f>IF(aktives_Teilprojekt="Master","",IF(BTT[[#This Row],[Verantwortliches TP
(automatisch)]]=VLOOKUP(aktives_Teilprojekt,Teilprojekte[[Teilprojekte]:[Kürzel]],2,FALSE),"okay","Hauptprozess anderes TP"))</f>
        <v>okay</v>
      </c>
      <c r="AM3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4" s="10" t="str">
        <f>IFERROR(IF(BTT[[#This Row],[SAP-Modul
(Pflichtauswahl)]]&lt;&gt;VLOOKUP(BTT[[#This Row],[Verwendete Transaktion (Pflichtauswahl)]],Transaktionen[[Transaktionen]:[Modul]],3,FALSE),"Modul anders","okay"),"")</f>
        <v>okay</v>
      </c>
      <c r="AP324" s="10" t="str">
        <f>IFERROR(IF(COUNTIFS(BTT[Verwendete Transaktion (Pflichtauswahl)],BTT[[#This Row],[Verwendete Transaktion (Pflichtauswahl)]],BTT[SAP-Modul
(Pflichtauswahl)],"&lt;&gt;"&amp;BTT[[#This Row],[SAP-Modul
(Pflichtauswahl)]])&gt;0,"Modul anders","okay"),"")</f>
        <v>okay</v>
      </c>
      <c r="AQ324" s="10" t="str">
        <f>IFERROR(IF(COUNTIFS(BTT[Verwendete Transaktion (Pflichtauswahl)],BTT[[#This Row],[Verwendete Transaktion (Pflichtauswahl)]],BTT[Verantwortliches TP
(automatisch)],"&lt;&gt;"&amp;BTT[[#This Row],[Verantwortliches TP
(automatisch)]])&gt;0,"Transaktion mehrfach","okay"),"")</f>
        <v>okay</v>
      </c>
      <c r="AR324" s="10" t="str">
        <f>IFERROR(IF(COUNTIFS(BTT[Verwendete Transaktion (Pflichtauswahl)],BTT[[#This Row],[Verwendete Transaktion (Pflichtauswahl)]],BTT[Verantwortliches TP
(automatisch)],"&lt;&gt;"&amp;VLOOKUP(aktives_Teilprojekt,Teilprojekte[[Teilprojekte]:[Kürzel]],2,FALSE))&gt;0,"Transaktion mehrfach","okay"),"")</f>
        <v>okay</v>
      </c>
      <c r="AS324" s="10" t="s">
        <v>9949</v>
      </c>
      <c r="AT324" s="10"/>
    </row>
    <row r="325" spans="1:46" x14ac:dyDescent="0.25">
      <c r="A325" s="14" t="str">
        <f>IFERROR(IF(BTT[[#This Row],[Lfd Nr. 
(aus konsolidierter Datei)]]&lt;&gt;"",BTT[[#This Row],[Lfd Nr. 
(aus konsolidierter Datei)]],VLOOKUP(aktives_Teilprojekt,Teilprojekte[[Teilprojekte]:[Kürzel]],2,FALSE)&amp;ROW(BTT[[#This Row],[Lfd Nr.
(automatisch)]])-2),"")</f>
        <v>BLQ310</v>
      </c>
      <c r="B325" s="15" t="s">
        <v>674</v>
      </c>
      <c r="C325" s="15"/>
      <c r="E325" s="10" t="str">
        <f>IFERROR(IF(NOT(BTT[[#This Row],[Manuelle Änderung des Verantwortliches TP
(Auswahl - bei Bedarf)]]=""),BTT[[#This Row],[Manuelle Änderung des Verantwortliches TP
(Auswahl - bei Bedarf)]],VLOOKUP(BTT[[#This Row],[Hauptprozess
(Pflichtauswahl)]],Hauptprozesse[],3,FALSE)),"")</f>
        <v>BLQ</v>
      </c>
      <c r="H325" s="10" t="s">
        <v>6038</v>
      </c>
      <c r="I325" t="s">
        <v>5514</v>
      </c>
      <c r="J325" s="10" t="str">
        <f>IFERROR(VLOOKUP(BTT[[#This Row],[Verwendete Transaktion (Pflichtauswahl)]],Transaktionen[[Transaktionen]:[Langtext]],2,FALSE),"")</f>
        <v>Rahmenbestellungen mit Rechnungsplan</v>
      </c>
      <c r="O325" t="s">
        <v>6052</v>
      </c>
      <c r="T325" t="s">
        <v>6060</v>
      </c>
      <c r="V325" s="10" t="str">
        <f>IFERROR(VLOOKUP(BTT[[#This Row],[Verwendetes Formular
(Auswahl falls relevant)]],Formulare[[Formularbezeichnung]:[Formularname (technisch)]],2,FALSE),"")</f>
        <v/>
      </c>
      <c r="X325" t="s">
        <v>6052</v>
      </c>
      <c r="Y325" s="4"/>
      <c r="AA325" t="s">
        <v>6051</v>
      </c>
      <c r="AD325" t="s">
        <v>10203</v>
      </c>
      <c r="AI325" t="s">
        <v>6051</v>
      </c>
      <c r="AK325" s="10" t="str">
        <f>IF(BTT[[#This Row],[Subprozess
(optionale Auswahl)]]="","okay",IF(VLOOKUP(BTT[[#This Row],[Subprozess
(optionale Auswahl)]],BPML[[Subprozess]:[Zugeordneter Hauptprozess]],3,FALSE)=BTT[[#This Row],[Hauptprozess
(Pflichtauswahl)]],"okay","falscher Subprozess"))</f>
        <v>okay</v>
      </c>
      <c r="AL325" t="str">
        <f>IF(aktives_Teilprojekt="Master","",IF(BTT[[#This Row],[Verantwortliches TP
(automatisch)]]=VLOOKUP(aktives_Teilprojekt,Teilprojekte[[Teilprojekte]:[Kürzel]],2,FALSE),"okay","Hauptprozess anderes TP"))</f>
        <v>okay</v>
      </c>
      <c r="AM3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5" s="10" t="str">
        <f>IFERROR(IF(BTT[[#This Row],[SAP-Modul
(Pflichtauswahl)]]&lt;&gt;VLOOKUP(BTT[[#This Row],[Verwendete Transaktion (Pflichtauswahl)]],Transaktionen[[Transaktionen]:[Modul]],3,FALSE),"Modul anders","okay"),"")</f>
        <v>okay</v>
      </c>
      <c r="AP325" s="10" t="str">
        <f>IFERROR(IF(COUNTIFS(BTT[Verwendete Transaktion (Pflichtauswahl)],BTT[[#This Row],[Verwendete Transaktion (Pflichtauswahl)]],BTT[SAP-Modul
(Pflichtauswahl)],"&lt;&gt;"&amp;BTT[[#This Row],[SAP-Modul
(Pflichtauswahl)]])&gt;0,"Modul anders","okay"),"")</f>
        <v>okay</v>
      </c>
      <c r="AQ325" s="10" t="str">
        <f>IFERROR(IF(COUNTIFS(BTT[Verwendete Transaktion (Pflichtauswahl)],BTT[[#This Row],[Verwendete Transaktion (Pflichtauswahl)]],BTT[Verantwortliches TP
(automatisch)],"&lt;&gt;"&amp;BTT[[#This Row],[Verantwortliches TP
(automatisch)]])&gt;0,"Transaktion mehrfach","okay"),"")</f>
        <v>okay</v>
      </c>
      <c r="AR325" s="10" t="str">
        <f>IFERROR(IF(COUNTIFS(BTT[Verwendete Transaktion (Pflichtauswahl)],BTT[[#This Row],[Verwendete Transaktion (Pflichtauswahl)]],BTT[Verantwortliches TP
(automatisch)],"&lt;&gt;"&amp;VLOOKUP(aktives_Teilprojekt,Teilprojekte[[Teilprojekte]:[Kürzel]],2,FALSE))&gt;0,"Transaktion mehrfach","okay"),"")</f>
        <v>okay</v>
      </c>
      <c r="AS325" s="10" t="s">
        <v>9950</v>
      </c>
      <c r="AT325" s="10"/>
    </row>
    <row r="326" spans="1:46" x14ac:dyDescent="0.25">
      <c r="A326" s="14" t="str">
        <f>IFERROR(IF(BTT[[#This Row],[Lfd Nr. 
(aus konsolidierter Datei)]]&lt;&gt;"",BTT[[#This Row],[Lfd Nr. 
(aus konsolidierter Datei)]],VLOOKUP(aktives_Teilprojekt,Teilprojekte[[Teilprojekte]:[Kürzel]],2,FALSE)&amp;ROW(BTT[[#This Row],[Lfd Nr.
(automatisch)]])-2),"")</f>
        <v>BLQ311</v>
      </c>
      <c r="B326" s="15" t="s">
        <v>674</v>
      </c>
      <c r="C326" s="15"/>
      <c r="E326" s="10" t="str">
        <f>IFERROR(IF(NOT(BTT[[#This Row],[Manuelle Änderung des Verantwortliches TP
(Auswahl - bei Bedarf)]]=""),BTT[[#This Row],[Manuelle Änderung des Verantwortliches TP
(Auswahl - bei Bedarf)]],VLOOKUP(BTT[[#This Row],[Hauptprozess
(Pflichtauswahl)]],Hauptprozesse[],3,FALSE)),"")</f>
        <v>BLQ</v>
      </c>
      <c r="H326" s="10" t="s">
        <v>6038</v>
      </c>
      <c r="I326" t="s">
        <v>5516</v>
      </c>
      <c r="J326" s="10" t="str">
        <f>IFERROR(VLOOKUP(BTT[[#This Row],[Verwendete Transaktion (Pflichtauswahl)]],Transaktionen[[Transaktionen]:[Langtext]],2,FALSE),"")</f>
        <v>BTCI-Obligoabbau</v>
      </c>
      <c r="O326" t="s">
        <v>6052</v>
      </c>
      <c r="T326" t="s">
        <v>6060</v>
      </c>
      <c r="V326" s="10" t="str">
        <f>IFERROR(VLOOKUP(BTT[[#This Row],[Verwendetes Formular
(Auswahl falls relevant)]],Formulare[[Formularbezeichnung]:[Formularname (technisch)]],2,FALSE),"")</f>
        <v/>
      </c>
      <c r="X326" t="s">
        <v>6052</v>
      </c>
      <c r="Y326" s="4"/>
      <c r="AA326" t="s">
        <v>6051</v>
      </c>
      <c r="AD326" t="s">
        <v>10203</v>
      </c>
      <c r="AI326" t="s">
        <v>6052</v>
      </c>
      <c r="AJ326" t="s">
        <v>6052</v>
      </c>
      <c r="AK326" s="10" t="str">
        <f>IF(BTT[[#This Row],[Subprozess
(optionale Auswahl)]]="","okay",IF(VLOOKUP(BTT[[#This Row],[Subprozess
(optionale Auswahl)]],BPML[[Subprozess]:[Zugeordneter Hauptprozess]],3,FALSE)=BTT[[#This Row],[Hauptprozess
(Pflichtauswahl)]],"okay","falscher Subprozess"))</f>
        <v>okay</v>
      </c>
      <c r="AL326" t="str">
        <f>IF(aktives_Teilprojekt="Master","",IF(BTT[[#This Row],[Verantwortliches TP
(automatisch)]]=VLOOKUP(aktives_Teilprojekt,Teilprojekte[[Teilprojekte]:[Kürzel]],2,FALSE),"okay","Hauptprozess anderes TP"))</f>
        <v>okay</v>
      </c>
      <c r="AM3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6" s="10" t="str">
        <f>IFERROR(IF(BTT[[#This Row],[SAP-Modul
(Pflichtauswahl)]]&lt;&gt;VLOOKUP(BTT[[#This Row],[Verwendete Transaktion (Pflichtauswahl)]],Transaktionen[[Transaktionen]:[Modul]],3,FALSE),"Modul anders","okay"),"")</f>
        <v>okay</v>
      </c>
      <c r="AP326" s="10" t="str">
        <f>IFERROR(IF(COUNTIFS(BTT[Verwendete Transaktion (Pflichtauswahl)],BTT[[#This Row],[Verwendete Transaktion (Pflichtauswahl)]],BTT[SAP-Modul
(Pflichtauswahl)],"&lt;&gt;"&amp;BTT[[#This Row],[SAP-Modul
(Pflichtauswahl)]])&gt;0,"Modul anders","okay"),"")</f>
        <v>okay</v>
      </c>
      <c r="AQ326" s="10" t="str">
        <f>IFERROR(IF(COUNTIFS(BTT[Verwendete Transaktion (Pflichtauswahl)],BTT[[#This Row],[Verwendete Transaktion (Pflichtauswahl)]],BTT[Verantwortliches TP
(automatisch)],"&lt;&gt;"&amp;BTT[[#This Row],[Verantwortliches TP
(automatisch)]])&gt;0,"Transaktion mehrfach","okay"),"")</f>
        <v>okay</v>
      </c>
      <c r="AR326" s="10" t="str">
        <f>IFERROR(IF(COUNTIFS(BTT[Verwendete Transaktion (Pflichtauswahl)],BTT[[#This Row],[Verwendete Transaktion (Pflichtauswahl)]],BTT[Verantwortliches TP
(automatisch)],"&lt;&gt;"&amp;VLOOKUP(aktives_Teilprojekt,Teilprojekte[[Teilprojekte]:[Kürzel]],2,FALSE))&gt;0,"Transaktion mehrfach","okay"),"")</f>
        <v>okay</v>
      </c>
      <c r="AS326" s="10" t="s">
        <v>9951</v>
      </c>
      <c r="AT326" s="10"/>
    </row>
    <row r="327" spans="1:46" x14ac:dyDescent="0.25">
      <c r="A327" s="14" t="str">
        <f>IFERROR(IF(BTT[[#This Row],[Lfd Nr. 
(aus konsolidierter Datei)]]&lt;&gt;"",BTT[[#This Row],[Lfd Nr. 
(aus konsolidierter Datei)]],VLOOKUP(aktives_Teilprojekt,Teilprojekte[[Teilprojekte]:[Kürzel]],2,FALSE)&amp;ROW(BTT[[#This Row],[Lfd Nr.
(automatisch)]])-2),"")</f>
        <v>BLQ312</v>
      </c>
      <c r="B327" s="15" t="s">
        <v>6127</v>
      </c>
      <c r="C327" s="15"/>
      <c r="E327" s="10" t="str">
        <f>IFERROR(IF(NOT(BTT[[#This Row],[Manuelle Änderung des Verantwortliches TP
(Auswahl - bei Bedarf)]]=""),BTT[[#This Row],[Manuelle Änderung des Verantwortliches TP
(Auswahl - bei Bedarf)]],VLOOKUP(BTT[[#This Row],[Hauptprozess
(Pflichtauswahl)]],Hauptprozesse[],3,FALSE)),"")</f>
        <v>BLQ</v>
      </c>
      <c r="H327" s="10" t="s">
        <v>6038</v>
      </c>
      <c r="I327" t="s">
        <v>5518</v>
      </c>
      <c r="J327" s="10" t="str">
        <f>IFERROR(VLOOKUP(BTT[[#This Row],[Verwendete Transaktion (Pflichtauswahl)]],Transaktionen[[Transaktionen]:[Langtext]],2,FALSE),"")</f>
        <v>Ändern Steuerkennzeichen Bestellung</v>
      </c>
      <c r="O327" t="s">
        <v>6052</v>
      </c>
      <c r="T327" t="s">
        <v>6060</v>
      </c>
      <c r="V327" s="10" t="str">
        <f>IFERROR(VLOOKUP(BTT[[#This Row],[Verwendetes Formular
(Auswahl falls relevant)]],Formulare[[Formularbezeichnung]:[Formularname (technisch)]],2,FALSE),"")</f>
        <v/>
      </c>
      <c r="X327" t="s">
        <v>6052</v>
      </c>
      <c r="Y327" s="4"/>
      <c r="AA327" t="s">
        <v>6051</v>
      </c>
      <c r="AD327" t="s">
        <v>10203</v>
      </c>
      <c r="AI327" t="s">
        <v>6052</v>
      </c>
      <c r="AJ327" t="s">
        <v>6052</v>
      </c>
      <c r="AK327" s="10" t="str">
        <f>IF(BTT[[#This Row],[Subprozess
(optionale Auswahl)]]="","okay",IF(VLOOKUP(BTT[[#This Row],[Subprozess
(optionale Auswahl)]],BPML[[Subprozess]:[Zugeordneter Hauptprozess]],3,FALSE)=BTT[[#This Row],[Hauptprozess
(Pflichtauswahl)]],"okay","falscher Subprozess"))</f>
        <v>okay</v>
      </c>
      <c r="AL327" t="str">
        <f>IF(aktives_Teilprojekt="Master","",IF(BTT[[#This Row],[Verantwortliches TP
(automatisch)]]=VLOOKUP(aktives_Teilprojekt,Teilprojekte[[Teilprojekte]:[Kürzel]],2,FALSE),"okay","Hauptprozess anderes TP"))</f>
        <v>okay</v>
      </c>
      <c r="AM3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27" s="10" t="str">
        <f>IFERROR(IF(BTT[[#This Row],[SAP-Modul
(Pflichtauswahl)]]&lt;&gt;VLOOKUP(BTT[[#This Row],[Verwendete Transaktion (Pflichtauswahl)]],Transaktionen[[Transaktionen]:[Modul]],3,FALSE),"Modul anders","okay"),"")</f>
        <v>okay</v>
      </c>
      <c r="AP327" s="10" t="str">
        <f>IFERROR(IF(COUNTIFS(BTT[Verwendete Transaktion (Pflichtauswahl)],BTT[[#This Row],[Verwendete Transaktion (Pflichtauswahl)]],BTT[SAP-Modul
(Pflichtauswahl)],"&lt;&gt;"&amp;BTT[[#This Row],[SAP-Modul
(Pflichtauswahl)]])&gt;0,"Modul anders","okay"),"")</f>
        <v>okay</v>
      </c>
      <c r="AQ327" s="10" t="str">
        <f>IFERROR(IF(COUNTIFS(BTT[Verwendete Transaktion (Pflichtauswahl)],BTT[[#This Row],[Verwendete Transaktion (Pflichtauswahl)]],BTT[Verantwortliches TP
(automatisch)],"&lt;&gt;"&amp;BTT[[#This Row],[Verantwortliches TP
(automatisch)]])&gt;0,"Transaktion mehrfach","okay"),"")</f>
        <v>okay</v>
      </c>
      <c r="AR327" s="10" t="str">
        <f>IFERROR(IF(COUNTIFS(BTT[Verwendete Transaktion (Pflichtauswahl)],BTT[[#This Row],[Verwendete Transaktion (Pflichtauswahl)]],BTT[Verantwortliches TP
(automatisch)],"&lt;&gt;"&amp;VLOOKUP(aktives_Teilprojekt,Teilprojekte[[Teilprojekte]:[Kürzel]],2,FALSE))&gt;0,"Transaktion mehrfach","okay"),"")</f>
        <v>okay</v>
      </c>
      <c r="AS327" s="10" t="s">
        <v>9952</v>
      </c>
      <c r="AT327" s="10"/>
    </row>
    <row r="328" spans="1:46" x14ac:dyDescent="0.25">
      <c r="A328" s="14" t="str">
        <f>IFERROR(IF(BTT[[#This Row],[Lfd Nr. 
(aus konsolidierter Datei)]]&lt;&gt;"",BTT[[#This Row],[Lfd Nr. 
(aus konsolidierter Datei)]],VLOOKUP(aktives_Teilprojekt,Teilprojekte[[Teilprojekte]:[Kürzel]],2,FALSE)&amp;ROW(BTT[[#This Row],[Lfd Nr.
(automatisch)]])-2),"")</f>
        <v>BLQ313</v>
      </c>
      <c r="B328" s="15" t="s">
        <v>674</v>
      </c>
      <c r="C328" s="15"/>
      <c r="E328" s="10" t="str">
        <f>IFERROR(IF(NOT(BTT[[#This Row],[Manuelle Änderung des Verantwortliches TP
(Auswahl - bei Bedarf)]]=""),BTT[[#This Row],[Manuelle Änderung des Verantwortliches TP
(Auswahl - bei Bedarf)]],VLOOKUP(BTT[[#This Row],[Hauptprozess
(Pflichtauswahl)]],Hauptprozesse[],3,FALSE)),"")</f>
        <v>BLQ</v>
      </c>
      <c r="H328" s="10" t="s">
        <v>6038</v>
      </c>
      <c r="I328" t="s">
        <v>5518</v>
      </c>
      <c r="J328" s="10" t="str">
        <f>IFERROR(VLOOKUP(BTT[[#This Row],[Verwendete Transaktion (Pflichtauswahl)]],Transaktionen[[Transaktionen]:[Langtext]],2,FALSE),"")</f>
        <v>Ändern Steuerkennzeichen Bestellung</v>
      </c>
      <c r="O328" t="s">
        <v>6052</v>
      </c>
      <c r="T328" t="s">
        <v>6060</v>
      </c>
      <c r="V328" s="10" t="str">
        <f>IFERROR(VLOOKUP(BTT[[#This Row],[Verwendetes Formular
(Auswahl falls relevant)]],Formulare[[Formularbezeichnung]:[Formularname (technisch)]],2,FALSE),"")</f>
        <v/>
      </c>
      <c r="X328" t="s">
        <v>6052</v>
      </c>
      <c r="Y328" s="4"/>
      <c r="AA328" t="s">
        <v>6051</v>
      </c>
      <c r="AD328" t="s">
        <v>10203</v>
      </c>
      <c r="AI328" t="s">
        <v>6051</v>
      </c>
      <c r="AK328" s="10" t="str">
        <f>IF(BTT[[#This Row],[Subprozess
(optionale Auswahl)]]="","okay",IF(VLOOKUP(BTT[[#This Row],[Subprozess
(optionale Auswahl)]],BPML[[Subprozess]:[Zugeordneter Hauptprozess]],3,FALSE)=BTT[[#This Row],[Hauptprozess
(Pflichtauswahl)]],"okay","falscher Subprozess"))</f>
        <v>okay</v>
      </c>
      <c r="AL328" t="str">
        <f>IF(aktives_Teilprojekt="Master","",IF(BTT[[#This Row],[Verantwortliches TP
(automatisch)]]=VLOOKUP(aktives_Teilprojekt,Teilprojekte[[Teilprojekte]:[Kürzel]],2,FALSE),"okay","Hauptprozess anderes TP"))</f>
        <v>okay</v>
      </c>
      <c r="AM3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8" s="10" t="str">
        <f>IFERROR(IF(BTT[[#This Row],[SAP-Modul
(Pflichtauswahl)]]&lt;&gt;VLOOKUP(BTT[[#This Row],[Verwendete Transaktion (Pflichtauswahl)]],Transaktionen[[Transaktionen]:[Modul]],3,FALSE),"Modul anders","okay"),"")</f>
        <v>okay</v>
      </c>
      <c r="AP328" s="10" t="str">
        <f>IFERROR(IF(COUNTIFS(BTT[Verwendete Transaktion (Pflichtauswahl)],BTT[[#This Row],[Verwendete Transaktion (Pflichtauswahl)]],BTT[SAP-Modul
(Pflichtauswahl)],"&lt;&gt;"&amp;BTT[[#This Row],[SAP-Modul
(Pflichtauswahl)]])&gt;0,"Modul anders","okay"),"")</f>
        <v>okay</v>
      </c>
      <c r="AQ328" s="10" t="str">
        <f>IFERROR(IF(COUNTIFS(BTT[Verwendete Transaktion (Pflichtauswahl)],BTT[[#This Row],[Verwendete Transaktion (Pflichtauswahl)]],BTT[Verantwortliches TP
(automatisch)],"&lt;&gt;"&amp;BTT[[#This Row],[Verantwortliches TP
(automatisch)]])&gt;0,"Transaktion mehrfach","okay"),"")</f>
        <v>okay</v>
      </c>
      <c r="AR328" s="10" t="str">
        <f>IFERROR(IF(COUNTIFS(BTT[Verwendete Transaktion (Pflichtauswahl)],BTT[[#This Row],[Verwendete Transaktion (Pflichtauswahl)]],BTT[Verantwortliches TP
(automatisch)],"&lt;&gt;"&amp;VLOOKUP(aktives_Teilprojekt,Teilprojekte[[Teilprojekte]:[Kürzel]],2,FALSE))&gt;0,"Transaktion mehrfach","okay"),"")</f>
        <v>okay</v>
      </c>
      <c r="AS328" s="10" t="s">
        <v>9953</v>
      </c>
      <c r="AT328" s="10"/>
    </row>
    <row r="329" spans="1:46" x14ac:dyDescent="0.25">
      <c r="A329" s="14" t="str">
        <f>IFERROR(IF(BTT[[#This Row],[Lfd Nr. 
(aus konsolidierter Datei)]]&lt;&gt;"",BTT[[#This Row],[Lfd Nr. 
(aus konsolidierter Datei)]],VLOOKUP(aktives_Teilprojekt,Teilprojekte[[Teilprojekte]:[Kürzel]],2,FALSE)&amp;ROW(BTT[[#This Row],[Lfd Nr.
(automatisch)]])-2),"")</f>
        <v>BLQ314</v>
      </c>
      <c r="B329" s="15" t="s">
        <v>6124</v>
      </c>
      <c r="C329" s="15"/>
      <c r="E329" s="10" t="str">
        <f>IFERROR(IF(NOT(BTT[[#This Row],[Manuelle Änderung des Verantwortliches TP
(Auswahl - bei Bedarf)]]=""),BTT[[#This Row],[Manuelle Änderung des Verantwortliches TP
(Auswahl - bei Bedarf)]],VLOOKUP(BTT[[#This Row],[Hauptprozess
(Pflichtauswahl)]],Hauptprozesse[],3,FALSE)),"")</f>
        <v>BLQ</v>
      </c>
      <c r="H329" s="10" t="s">
        <v>6038</v>
      </c>
      <c r="I329" t="s">
        <v>5514</v>
      </c>
      <c r="J329" s="10" t="str">
        <f>IFERROR(VLOOKUP(BTT[[#This Row],[Verwendete Transaktion (Pflichtauswahl)]],Transaktionen[[Transaktionen]:[Langtext]],2,FALSE),"")</f>
        <v>Rahmenbestellungen mit Rechnungsplan</v>
      </c>
      <c r="O329" t="s">
        <v>6052</v>
      </c>
      <c r="T329" t="s">
        <v>6060</v>
      </c>
      <c r="V329" s="10" t="str">
        <f>IFERROR(VLOOKUP(BTT[[#This Row],[Verwendetes Formular
(Auswahl falls relevant)]],Formulare[[Formularbezeichnung]:[Formularname (technisch)]],2,FALSE),"")</f>
        <v/>
      </c>
      <c r="X329" t="s">
        <v>6052</v>
      </c>
      <c r="Y329" s="4"/>
      <c r="AI329" t="s">
        <v>6051</v>
      </c>
      <c r="AK329" s="10" t="str">
        <f>IF(BTT[[#This Row],[Subprozess
(optionale Auswahl)]]="","okay",IF(VLOOKUP(BTT[[#This Row],[Subprozess
(optionale Auswahl)]],BPML[[Subprozess]:[Zugeordneter Hauptprozess]],3,FALSE)=BTT[[#This Row],[Hauptprozess
(Pflichtauswahl)]],"okay","falscher Subprozess"))</f>
        <v>okay</v>
      </c>
      <c r="AL329" t="str">
        <f>IF(aktives_Teilprojekt="Master","",IF(BTT[[#This Row],[Verantwortliches TP
(automatisch)]]=VLOOKUP(aktives_Teilprojekt,Teilprojekte[[Teilprojekte]:[Kürzel]],2,FALSE),"okay","Hauptprozess anderes TP"))</f>
        <v>okay</v>
      </c>
      <c r="AM3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29" s="10" t="str">
        <f>IFERROR(IF(BTT[[#This Row],[SAP-Modul
(Pflichtauswahl)]]&lt;&gt;VLOOKUP(BTT[[#This Row],[Verwendete Transaktion (Pflichtauswahl)]],Transaktionen[[Transaktionen]:[Modul]],3,FALSE),"Modul anders","okay"),"")</f>
        <v>okay</v>
      </c>
      <c r="AP329" s="10" t="str">
        <f>IFERROR(IF(COUNTIFS(BTT[Verwendete Transaktion (Pflichtauswahl)],BTT[[#This Row],[Verwendete Transaktion (Pflichtauswahl)]],BTT[SAP-Modul
(Pflichtauswahl)],"&lt;&gt;"&amp;BTT[[#This Row],[SAP-Modul
(Pflichtauswahl)]])&gt;0,"Modul anders","okay"),"")</f>
        <v>okay</v>
      </c>
      <c r="AQ329" s="10" t="str">
        <f>IFERROR(IF(COUNTIFS(BTT[Verwendete Transaktion (Pflichtauswahl)],BTT[[#This Row],[Verwendete Transaktion (Pflichtauswahl)]],BTT[Verantwortliches TP
(automatisch)],"&lt;&gt;"&amp;BTT[[#This Row],[Verantwortliches TP
(automatisch)]])&gt;0,"Transaktion mehrfach","okay"),"")</f>
        <v>okay</v>
      </c>
      <c r="AR329" s="10" t="str">
        <f>IFERROR(IF(COUNTIFS(BTT[Verwendete Transaktion (Pflichtauswahl)],BTT[[#This Row],[Verwendete Transaktion (Pflichtauswahl)]],BTT[Verantwortliches TP
(automatisch)],"&lt;&gt;"&amp;VLOOKUP(aktives_Teilprojekt,Teilprojekte[[Teilprojekte]:[Kürzel]],2,FALSE))&gt;0,"Transaktion mehrfach","okay"),"")</f>
        <v>okay</v>
      </c>
      <c r="AS329" s="10" t="s">
        <v>9954</v>
      </c>
      <c r="AT329" s="10"/>
    </row>
    <row r="330" spans="1:46" x14ac:dyDescent="0.25">
      <c r="A330" s="14" t="str">
        <f>IFERROR(IF(BTT[[#This Row],[Lfd Nr. 
(aus konsolidierter Datei)]]&lt;&gt;"",BTT[[#This Row],[Lfd Nr. 
(aus konsolidierter Datei)]],VLOOKUP(aktives_Teilprojekt,Teilprojekte[[Teilprojekte]:[Kürzel]],2,FALSE)&amp;ROW(BTT[[#This Row],[Lfd Nr.
(automatisch)]])-2),"")</f>
        <v>BLQ315</v>
      </c>
      <c r="B330" s="15" t="s">
        <v>53</v>
      </c>
      <c r="C330" s="15"/>
      <c r="E330" s="10" t="str">
        <f>IFERROR(IF(NOT(BTT[[#This Row],[Manuelle Änderung des Verantwortliches TP
(Auswahl - bei Bedarf)]]=""),BTT[[#This Row],[Manuelle Änderung des Verantwortliches TP
(Auswahl - bei Bedarf)]],VLOOKUP(BTT[[#This Row],[Hauptprozess
(Pflichtauswahl)]],Hauptprozesse[],3,FALSE)),"")</f>
        <v>BLQ</v>
      </c>
      <c r="G330" t="s">
        <v>9604</v>
      </c>
      <c r="H330" s="10" t="s">
        <v>6038</v>
      </c>
      <c r="I330" t="s">
        <v>5520</v>
      </c>
      <c r="J330" s="10" t="str">
        <f>IFERROR(VLOOKUP(BTT[[#This Row],[Verwendete Transaktion (Pflichtauswahl)]],Transaktionen[[Transaktionen]:[Langtext]],2,FALSE),"")</f>
        <v>Simulation gepl. Warenentnahmen</v>
      </c>
      <c r="O330" t="s">
        <v>6052</v>
      </c>
      <c r="T330" t="s">
        <v>6060</v>
      </c>
      <c r="V330" s="10" t="str">
        <f>IFERROR(VLOOKUP(BTT[[#This Row],[Verwendetes Formular
(Auswahl falls relevant)]],Formulare[[Formularbezeichnung]:[Formularname (technisch)]],2,FALSE),"")</f>
        <v/>
      </c>
      <c r="X330" t="s">
        <v>6052</v>
      </c>
      <c r="Y330" s="4"/>
      <c r="AA330" t="s">
        <v>6051</v>
      </c>
      <c r="AD330" t="s">
        <v>10203</v>
      </c>
      <c r="AI330" t="s">
        <v>6052</v>
      </c>
      <c r="AJ330" t="s">
        <v>6052</v>
      </c>
      <c r="AK330" s="10" t="str">
        <f>IF(BTT[[#This Row],[Subprozess
(optionale Auswahl)]]="","okay",IF(VLOOKUP(BTT[[#This Row],[Subprozess
(optionale Auswahl)]],BPML[[Subprozess]:[Zugeordneter Hauptprozess]],3,FALSE)=BTT[[#This Row],[Hauptprozess
(Pflichtauswahl)]],"okay","falscher Subprozess"))</f>
        <v>okay</v>
      </c>
      <c r="AL330" t="str">
        <f>IF(aktives_Teilprojekt="Master","",IF(BTT[[#This Row],[Verantwortliches TP
(automatisch)]]=VLOOKUP(aktives_Teilprojekt,Teilprojekte[[Teilprojekte]:[Kürzel]],2,FALSE),"okay","Hauptprozess anderes TP"))</f>
        <v>okay</v>
      </c>
      <c r="AM3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0" s="10" t="str">
        <f>IFERROR(IF(BTT[[#This Row],[SAP-Modul
(Pflichtauswahl)]]&lt;&gt;VLOOKUP(BTT[[#This Row],[Verwendete Transaktion (Pflichtauswahl)]],Transaktionen[[Transaktionen]:[Modul]],3,FALSE),"Modul anders","okay"),"")</f>
        <v>okay</v>
      </c>
      <c r="AP330" s="10" t="str">
        <f>IFERROR(IF(COUNTIFS(BTT[Verwendete Transaktion (Pflichtauswahl)],BTT[[#This Row],[Verwendete Transaktion (Pflichtauswahl)]],BTT[SAP-Modul
(Pflichtauswahl)],"&lt;&gt;"&amp;BTT[[#This Row],[SAP-Modul
(Pflichtauswahl)]])&gt;0,"Modul anders","okay"),"")</f>
        <v>okay</v>
      </c>
      <c r="AQ330" s="10" t="str">
        <f>IFERROR(IF(COUNTIFS(BTT[Verwendete Transaktion (Pflichtauswahl)],BTT[[#This Row],[Verwendete Transaktion (Pflichtauswahl)]],BTT[Verantwortliches TP
(automatisch)],"&lt;&gt;"&amp;BTT[[#This Row],[Verantwortliches TP
(automatisch)]])&gt;0,"Transaktion mehrfach","okay"),"")</f>
        <v>okay</v>
      </c>
      <c r="AR330" s="10" t="str">
        <f>IFERROR(IF(COUNTIFS(BTT[Verwendete Transaktion (Pflichtauswahl)],BTT[[#This Row],[Verwendete Transaktion (Pflichtauswahl)]],BTT[Verantwortliches TP
(automatisch)],"&lt;&gt;"&amp;VLOOKUP(aktives_Teilprojekt,Teilprojekte[[Teilprojekte]:[Kürzel]],2,FALSE))&gt;0,"Transaktion mehrfach","okay"),"")</f>
        <v>okay</v>
      </c>
      <c r="AS330" s="10" t="s">
        <v>9955</v>
      </c>
      <c r="AT330" s="10"/>
    </row>
    <row r="331" spans="1:46" x14ac:dyDescent="0.25">
      <c r="A331" s="14" t="str">
        <f>IFERROR(IF(BTT[[#This Row],[Lfd Nr. 
(aus konsolidierter Datei)]]&lt;&gt;"",BTT[[#This Row],[Lfd Nr. 
(aus konsolidierter Datei)]],VLOOKUP(aktives_Teilprojekt,Teilprojekte[[Teilprojekte]:[Kürzel]],2,FALSE)&amp;ROW(BTT[[#This Row],[Lfd Nr.
(automatisch)]])-2),"")</f>
        <v>BLQ316</v>
      </c>
      <c r="B331" s="15" t="s">
        <v>53</v>
      </c>
      <c r="C331" s="15"/>
      <c r="E331" s="10" t="str">
        <f>IFERROR(IF(NOT(BTT[[#This Row],[Manuelle Änderung des Verantwortliches TP
(Auswahl - bei Bedarf)]]=""),BTT[[#This Row],[Manuelle Änderung des Verantwortliches TP
(Auswahl - bei Bedarf)]],VLOOKUP(BTT[[#This Row],[Hauptprozess
(Pflichtauswahl)]],Hauptprozesse[],3,FALSE)),"")</f>
        <v>BLQ</v>
      </c>
      <c r="H331" s="10" t="s">
        <v>6038</v>
      </c>
      <c r="I331" t="s">
        <v>5522</v>
      </c>
      <c r="J331" s="10" t="str">
        <f>IFERROR(VLOOKUP(BTT[[#This Row],[Verwendete Transaktion (Pflichtauswahl)]],Transaktionen[[Transaktionen]:[Langtext]],2,FALSE),"")</f>
        <v>Lagerplatz 2  (Wertetabelle)</v>
      </c>
      <c r="O331" t="s">
        <v>6052</v>
      </c>
      <c r="T331" t="s">
        <v>6060</v>
      </c>
      <c r="V331" s="10" t="str">
        <f>IFERROR(VLOOKUP(BTT[[#This Row],[Verwendetes Formular
(Auswahl falls relevant)]],Formulare[[Formularbezeichnung]:[Formularname (technisch)]],2,FALSE),"")</f>
        <v/>
      </c>
      <c r="X331" t="s">
        <v>6052</v>
      </c>
      <c r="Y331" s="4"/>
      <c r="AA331" t="s">
        <v>6051</v>
      </c>
      <c r="AD331" t="s">
        <v>10203</v>
      </c>
      <c r="AI331" t="s">
        <v>6052</v>
      </c>
      <c r="AJ331" t="s">
        <v>6052</v>
      </c>
      <c r="AK331" s="10" t="str">
        <f>IF(BTT[[#This Row],[Subprozess
(optionale Auswahl)]]="","okay",IF(VLOOKUP(BTT[[#This Row],[Subprozess
(optionale Auswahl)]],BPML[[Subprozess]:[Zugeordneter Hauptprozess]],3,FALSE)=BTT[[#This Row],[Hauptprozess
(Pflichtauswahl)]],"okay","falscher Subprozess"))</f>
        <v>okay</v>
      </c>
      <c r="AL331" t="str">
        <f>IF(aktives_Teilprojekt="Master","",IF(BTT[[#This Row],[Verantwortliches TP
(automatisch)]]=VLOOKUP(aktives_Teilprojekt,Teilprojekte[[Teilprojekte]:[Kürzel]],2,FALSE),"okay","Hauptprozess anderes TP"))</f>
        <v>okay</v>
      </c>
      <c r="AM3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1" s="10" t="str">
        <f>IFERROR(IF(BTT[[#This Row],[SAP-Modul
(Pflichtauswahl)]]&lt;&gt;VLOOKUP(BTT[[#This Row],[Verwendete Transaktion (Pflichtauswahl)]],Transaktionen[[Transaktionen]:[Modul]],3,FALSE),"Modul anders","okay"),"")</f>
        <v>okay</v>
      </c>
      <c r="AP331" s="10" t="str">
        <f>IFERROR(IF(COUNTIFS(BTT[Verwendete Transaktion (Pflichtauswahl)],BTT[[#This Row],[Verwendete Transaktion (Pflichtauswahl)]],BTT[SAP-Modul
(Pflichtauswahl)],"&lt;&gt;"&amp;BTT[[#This Row],[SAP-Modul
(Pflichtauswahl)]])&gt;0,"Modul anders","okay"),"")</f>
        <v>okay</v>
      </c>
      <c r="AQ331" s="10" t="str">
        <f>IFERROR(IF(COUNTIFS(BTT[Verwendete Transaktion (Pflichtauswahl)],BTT[[#This Row],[Verwendete Transaktion (Pflichtauswahl)]],BTT[Verantwortliches TP
(automatisch)],"&lt;&gt;"&amp;BTT[[#This Row],[Verantwortliches TP
(automatisch)]])&gt;0,"Transaktion mehrfach","okay"),"")</f>
        <v>okay</v>
      </c>
      <c r="AR331" s="10" t="str">
        <f>IFERROR(IF(COUNTIFS(BTT[Verwendete Transaktion (Pflichtauswahl)],BTT[[#This Row],[Verwendete Transaktion (Pflichtauswahl)]],BTT[Verantwortliches TP
(automatisch)],"&lt;&gt;"&amp;VLOOKUP(aktives_Teilprojekt,Teilprojekte[[Teilprojekte]:[Kürzel]],2,FALSE))&gt;0,"Transaktion mehrfach","okay"),"")</f>
        <v>okay</v>
      </c>
      <c r="AS331" s="10" t="s">
        <v>9956</v>
      </c>
      <c r="AT331" s="10"/>
    </row>
    <row r="332" spans="1:46" x14ac:dyDescent="0.25">
      <c r="A332" s="14" t="str">
        <f>IFERROR(IF(BTT[[#This Row],[Lfd Nr. 
(aus konsolidierter Datei)]]&lt;&gt;"",BTT[[#This Row],[Lfd Nr. 
(aus konsolidierter Datei)]],VLOOKUP(aktives_Teilprojekt,Teilprojekte[[Teilprojekte]:[Kürzel]],2,FALSE)&amp;ROW(BTT[[#This Row],[Lfd Nr.
(automatisch)]])-2),"")</f>
        <v>BLQ317</v>
      </c>
      <c r="B332" s="15" t="s">
        <v>674</v>
      </c>
      <c r="C332" s="15"/>
      <c r="E332" s="10" t="str">
        <f>IFERROR(IF(NOT(BTT[[#This Row],[Manuelle Änderung des Verantwortliches TP
(Auswahl - bei Bedarf)]]=""),BTT[[#This Row],[Manuelle Änderung des Verantwortliches TP
(Auswahl - bei Bedarf)]],VLOOKUP(BTT[[#This Row],[Hauptprozess
(Pflichtauswahl)]],Hauptprozesse[],3,FALSE)),"")</f>
        <v>BLQ</v>
      </c>
      <c r="H332" s="10" t="s">
        <v>6038</v>
      </c>
      <c r="I332" t="s">
        <v>5524</v>
      </c>
      <c r="J332" s="10" t="str">
        <f>IFERROR(VLOOKUP(BTT[[#This Row],[Verwendete Transaktion (Pflichtauswahl)]],Transaktionen[[Transaktionen]:[Langtext]],2,FALSE),"")</f>
        <v>Autom. Umsetzung von Bestellungen</v>
      </c>
      <c r="O332" t="s">
        <v>6052</v>
      </c>
      <c r="T332" t="s">
        <v>6060</v>
      </c>
      <c r="V332" s="10" t="str">
        <f>IFERROR(VLOOKUP(BTT[[#This Row],[Verwendetes Formular
(Auswahl falls relevant)]],Formulare[[Formularbezeichnung]:[Formularname (technisch)]],2,FALSE),"")</f>
        <v/>
      </c>
      <c r="X332" t="s">
        <v>6052</v>
      </c>
      <c r="Y332" s="4"/>
      <c r="AA332" t="s">
        <v>6051</v>
      </c>
      <c r="AD332" t="s">
        <v>10203</v>
      </c>
      <c r="AI332" t="s">
        <v>6051</v>
      </c>
      <c r="AK332" s="10" t="str">
        <f>IF(BTT[[#This Row],[Subprozess
(optionale Auswahl)]]="","okay",IF(VLOOKUP(BTT[[#This Row],[Subprozess
(optionale Auswahl)]],BPML[[Subprozess]:[Zugeordneter Hauptprozess]],3,FALSE)=BTT[[#This Row],[Hauptprozess
(Pflichtauswahl)]],"okay","falscher Subprozess"))</f>
        <v>okay</v>
      </c>
      <c r="AL332" t="str">
        <f>IF(aktives_Teilprojekt="Master","",IF(BTT[[#This Row],[Verantwortliches TP
(automatisch)]]=VLOOKUP(aktives_Teilprojekt,Teilprojekte[[Teilprojekte]:[Kürzel]],2,FALSE),"okay","Hauptprozess anderes TP"))</f>
        <v>okay</v>
      </c>
      <c r="AM3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2" s="10" t="str">
        <f>IFERROR(IF(BTT[[#This Row],[SAP-Modul
(Pflichtauswahl)]]&lt;&gt;VLOOKUP(BTT[[#This Row],[Verwendete Transaktion (Pflichtauswahl)]],Transaktionen[[Transaktionen]:[Modul]],3,FALSE),"Modul anders","okay"),"")</f>
        <v>Modul anders</v>
      </c>
      <c r="AP332" s="10" t="str">
        <f>IFERROR(IF(COUNTIFS(BTT[Verwendete Transaktion (Pflichtauswahl)],BTT[[#This Row],[Verwendete Transaktion (Pflichtauswahl)]],BTT[SAP-Modul
(Pflichtauswahl)],"&lt;&gt;"&amp;BTT[[#This Row],[SAP-Modul
(Pflichtauswahl)]])&gt;0,"Modul anders","okay"),"")</f>
        <v>okay</v>
      </c>
      <c r="AQ332" s="10" t="str">
        <f>IFERROR(IF(COUNTIFS(BTT[Verwendete Transaktion (Pflichtauswahl)],BTT[[#This Row],[Verwendete Transaktion (Pflichtauswahl)]],BTT[Verantwortliches TP
(automatisch)],"&lt;&gt;"&amp;BTT[[#This Row],[Verantwortliches TP
(automatisch)]])&gt;0,"Transaktion mehrfach","okay"),"")</f>
        <v>okay</v>
      </c>
      <c r="AR332" s="10" t="str">
        <f>IFERROR(IF(COUNTIFS(BTT[Verwendete Transaktion (Pflichtauswahl)],BTT[[#This Row],[Verwendete Transaktion (Pflichtauswahl)]],BTT[Verantwortliches TP
(automatisch)],"&lt;&gt;"&amp;VLOOKUP(aktives_Teilprojekt,Teilprojekte[[Teilprojekte]:[Kürzel]],2,FALSE))&gt;0,"Transaktion mehrfach","okay"),"")</f>
        <v>okay</v>
      </c>
      <c r="AS332" s="10" t="s">
        <v>9957</v>
      </c>
      <c r="AT332" s="10"/>
    </row>
    <row r="333" spans="1:46" x14ac:dyDescent="0.25">
      <c r="A333" s="14" t="str">
        <f>IFERROR(IF(BTT[[#This Row],[Lfd Nr. 
(aus konsolidierter Datei)]]&lt;&gt;"",BTT[[#This Row],[Lfd Nr. 
(aus konsolidierter Datei)]],VLOOKUP(aktives_Teilprojekt,Teilprojekte[[Teilprojekte]:[Kürzel]],2,FALSE)&amp;ROW(BTT[[#This Row],[Lfd Nr.
(automatisch)]])-2),"")</f>
        <v>BLQ318</v>
      </c>
      <c r="B333" s="15" t="s">
        <v>674</v>
      </c>
      <c r="C333" s="15"/>
      <c r="E333" s="10" t="str">
        <f>IFERROR(IF(NOT(BTT[[#This Row],[Manuelle Änderung des Verantwortliches TP
(Auswahl - bei Bedarf)]]=""),BTT[[#This Row],[Manuelle Änderung des Verantwortliches TP
(Auswahl - bei Bedarf)]],VLOOKUP(BTT[[#This Row],[Hauptprozess
(Pflichtauswahl)]],Hauptprozesse[],3,FALSE)),"")</f>
        <v>BLQ</v>
      </c>
      <c r="H333" s="10" t="s">
        <v>6038</v>
      </c>
      <c r="I333" t="s">
        <v>5526</v>
      </c>
      <c r="J333" s="10" t="str">
        <f>IFERROR(VLOOKUP(BTT[[#This Row],[Verwendete Transaktion (Pflichtauswahl)]],Transaktionen[[Transaktionen]:[Langtext]],2,FALSE),"")</f>
        <v>Umsatzsteuerkennzeichen pflegen</v>
      </c>
      <c r="O333" t="s">
        <v>6052</v>
      </c>
      <c r="T333" t="s">
        <v>6060</v>
      </c>
      <c r="V333" s="10" t="str">
        <f>IFERROR(VLOOKUP(BTT[[#This Row],[Verwendetes Formular
(Auswahl falls relevant)]],Formulare[[Formularbezeichnung]:[Formularname (technisch)]],2,FALSE),"")</f>
        <v/>
      </c>
      <c r="X333" t="s">
        <v>6052</v>
      </c>
      <c r="Y333" s="4"/>
      <c r="AA333" t="s">
        <v>6051</v>
      </c>
      <c r="AD333" t="s">
        <v>10203</v>
      </c>
      <c r="AI333" t="s">
        <v>6051</v>
      </c>
      <c r="AK333" s="10" t="str">
        <f>IF(BTT[[#This Row],[Subprozess
(optionale Auswahl)]]="","okay",IF(VLOOKUP(BTT[[#This Row],[Subprozess
(optionale Auswahl)]],BPML[[Subprozess]:[Zugeordneter Hauptprozess]],3,FALSE)=BTT[[#This Row],[Hauptprozess
(Pflichtauswahl)]],"okay","falscher Subprozess"))</f>
        <v>okay</v>
      </c>
      <c r="AL333" t="str">
        <f>IF(aktives_Teilprojekt="Master","",IF(BTT[[#This Row],[Verantwortliches TP
(automatisch)]]=VLOOKUP(aktives_Teilprojekt,Teilprojekte[[Teilprojekte]:[Kürzel]],2,FALSE),"okay","Hauptprozess anderes TP"))</f>
        <v>okay</v>
      </c>
      <c r="AM3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33" s="10" t="str">
        <f>IFERROR(IF(BTT[[#This Row],[SAP-Modul
(Pflichtauswahl)]]&lt;&gt;VLOOKUP(BTT[[#This Row],[Verwendete Transaktion (Pflichtauswahl)]],Transaktionen[[Transaktionen]:[Modul]],3,FALSE),"Modul anders","okay"),"")</f>
        <v>okay</v>
      </c>
      <c r="AP333" s="10" t="str">
        <f>IFERROR(IF(COUNTIFS(BTT[Verwendete Transaktion (Pflichtauswahl)],BTT[[#This Row],[Verwendete Transaktion (Pflichtauswahl)]],BTT[SAP-Modul
(Pflichtauswahl)],"&lt;&gt;"&amp;BTT[[#This Row],[SAP-Modul
(Pflichtauswahl)]])&gt;0,"Modul anders","okay"),"")</f>
        <v>okay</v>
      </c>
      <c r="AQ333" s="10" t="str">
        <f>IFERROR(IF(COUNTIFS(BTT[Verwendete Transaktion (Pflichtauswahl)],BTT[[#This Row],[Verwendete Transaktion (Pflichtauswahl)]],BTT[Verantwortliches TP
(automatisch)],"&lt;&gt;"&amp;BTT[[#This Row],[Verantwortliches TP
(automatisch)]])&gt;0,"Transaktion mehrfach","okay"),"")</f>
        <v>okay</v>
      </c>
      <c r="AR333" s="10" t="str">
        <f>IFERROR(IF(COUNTIFS(BTT[Verwendete Transaktion (Pflichtauswahl)],BTT[[#This Row],[Verwendete Transaktion (Pflichtauswahl)]],BTT[Verantwortliches TP
(automatisch)],"&lt;&gt;"&amp;VLOOKUP(aktives_Teilprojekt,Teilprojekte[[Teilprojekte]:[Kürzel]],2,FALSE))&gt;0,"Transaktion mehrfach","okay"),"")</f>
        <v>okay</v>
      </c>
      <c r="AS333" s="10" t="s">
        <v>9958</v>
      </c>
      <c r="AT333" s="10"/>
    </row>
    <row r="334" spans="1:46" x14ac:dyDescent="0.25">
      <c r="A334" s="14" t="str">
        <f>IFERROR(IF(BTT[[#This Row],[Lfd Nr. 
(aus konsolidierter Datei)]]&lt;&gt;"",BTT[[#This Row],[Lfd Nr. 
(aus konsolidierter Datei)]],VLOOKUP(aktives_Teilprojekt,Teilprojekte[[Teilprojekte]:[Kürzel]],2,FALSE)&amp;ROW(BTT[[#This Row],[Lfd Nr.
(automatisch)]])-2),"")</f>
        <v>BLQ319</v>
      </c>
      <c r="B334" s="15" t="s">
        <v>53</v>
      </c>
      <c r="C334" s="15"/>
      <c r="E334" s="10" t="str">
        <f>IFERROR(IF(NOT(BTT[[#This Row],[Manuelle Änderung des Verantwortliches TP
(Auswahl - bei Bedarf)]]=""),BTT[[#This Row],[Manuelle Änderung des Verantwortliches TP
(Auswahl - bei Bedarf)]],VLOOKUP(BTT[[#This Row],[Hauptprozess
(Pflichtauswahl)]],Hauptprozesse[],3,FALSE)),"")</f>
        <v>BLQ</v>
      </c>
      <c r="H334" s="10" t="s">
        <v>6038</v>
      </c>
      <c r="I334" t="s">
        <v>5528</v>
      </c>
      <c r="J334" s="10" t="str">
        <f>IFERROR(VLOOKUP(BTT[[#This Row],[Verwendete Transaktion (Pflichtauswahl)]],Transaktionen[[Transaktionen]:[Langtext]],2,FALSE),"")</f>
        <v>MIGO: Materialscheinnr setzen VGART</v>
      </c>
      <c r="O334" t="s">
        <v>6052</v>
      </c>
      <c r="T334" t="s">
        <v>6060</v>
      </c>
      <c r="V334" s="10" t="str">
        <f>IFERROR(VLOOKUP(BTT[[#This Row],[Verwendetes Formular
(Auswahl falls relevant)]],Formulare[[Formularbezeichnung]:[Formularname (technisch)]],2,FALSE),"")</f>
        <v/>
      </c>
      <c r="X334" t="s">
        <v>6052</v>
      </c>
      <c r="Y334" s="4"/>
      <c r="AA334" t="s">
        <v>6051</v>
      </c>
      <c r="AD334" t="s">
        <v>10203</v>
      </c>
      <c r="AI334" t="s">
        <v>6052</v>
      </c>
      <c r="AJ334" t="s">
        <v>6052</v>
      </c>
      <c r="AK334" s="10" t="str">
        <f>IF(BTT[[#This Row],[Subprozess
(optionale Auswahl)]]="","okay",IF(VLOOKUP(BTT[[#This Row],[Subprozess
(optionale Auswahl)]],BPML[[Subprozess]:[Zugeordneter Hauptprozess]],3,FALSE)=BTT[[#This Row],[Hauptprozess
(Pflichtauswahl)]],"okay","falscher Subprozess"))</f>
        <v>okay</v>
      </c>
      <c r="AL334" t="str">
        <f>IF(aktives_Teilprojekt="Master","",IF(BTT[[#This Row],[Verantwortliches TP
(automatisch)]]=VLOOKUP(aktives_Teilprojekt,Teilprojekte[[Teilprojekte]:[Kürzel]],2,FALSE),"okay","Hauptprozess anderes TP"))</f>
        <v>okay</v>
      </c>
      <c r="AM3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4" s="10" t="str">
        <f>IFERROR(IF(BTT[[#This Row],[SAP-Modul
(Pflichtauswahl)]]&lt;&gt;VLOOKUP(BTT[[#This Row],[Verwendete Transaktion (Pflichtauswahl)]],Transaktionen[[Transaktionen]:[Modul]],3,FALSE),"Modul anders","okay"),"")</f>
        <v>okay</v>
      </c>
      <c r="AP334" s="10" t="str">
        <f>IFERROR(IF(COUNTIFS(BTT[Verwendete Transaktion (Pflichtauswahl)],BTT[[#This Row],[Verwendete Transaktion (Pflichtauswahl)]],BTT[SAP-Modul
(Pflichtauswahl)],"&lt;&gt;"&amp;BTT[[#This Row],[SAP-Modul
(Pflichtauswahl)]])&gt;0,"Modul anders","okay"),"")</f>
        <v>okay</v>
      </c>
      <c r="AQ334" s="10" t="str">
        <f>IFERROR(IF(COUNTIFS(BTT[Verwendete Transaktion (Pflichtauswahl)],BTT[[#This Row],[Verwendete Transaktion (Pflichtauswahl)]],BTT[Verantwortliches TP
(automatisch)],"&lt;&gt;"&amp;BTT[[#This Row],[Verantwortliches TP
(automatisch)]])&gt;0,"Transaktion mehrfach","okay"),"")</f>
        <v>okay</v>
      </c>
      <c r="AR334" s="10" t="str">
        <f>IFERROR(IF(COUNTIFS(BTT[Verwendete Transaktion (Pflichtauswahl)],BTT[[#This Row],[Verwendete Transaktion (Pflichtauswahl)]],BTT[Verantwortliches TP
(automatisch)],"&lt;&gt;"&amp;VLOOKUP(aktives_Teilprojekt,Teilprojekte[[Teilprojekte]:[Kürzel]],2,FALSE))&gt;0,"Transaktion mehrfach","okay"),"")</f>
        <v>okay</v>
      </c>
      <c r="AS334" s="10" t="s">
        <v>9959</v>
      </c>
      <c r="AT334" s="10"/>
    </row>
    <row r="335" spans="1:46" x14ac:dyDescent="0.25">
      <c r="A335" s="14" t="str">
        <f>IFERROR(IF(BTT[[#This Row],[Lfd Nr. 
(aus konsolidierter Datei)]]&lt;&gt;"",BTT[[#This Row],[Lfd Nr. 
(aus konsolidierter Datei)]],VLOOKUP(aktives_Teilprojekt,Teilprojekte[[Teilprojekte]:[Kürzel]],2,FALSE)&amp;ROW(BTT[[#This Row],[Lfd Nr.
(automatisch)]])-2),"")</f>
        <v>BLQ320</v>
      </c>
      <c r="B335" s="15" t="s">
        <v>53</v>
      </c>
      <c r="C335" s="15"/>
      <c r="E335" s="10" t="str">
        <f>IFERROR(IF(NOT(BTT[[#This Row],[Manuelle Änderung des Verantwortliches TP
(Auswahl - bei Bedarf)]]=""),BTT[[#This Row],[Manuelle Änderung des Verantwortliches TP
(Auswahl - bei Bedarf)]],VLOOKUP(BTT[[#This Row],[Hauptprozess
(Pflichtauswahl)]],Hauptprozesse[],3,FALSE)),"")</f>
        <v>BLQ</v>
      </c>
      <c r="H335" s="10" t="s">
        <v>6038</v>
      </c>
      <c r="I335" t="s">
        <v>5530</v>
      </c>
      <c r="J335" s="10" t="str">
        <f>IFERROR(VLOOKUP(BTT[[#This Row],[Verwendete Transaktion (Pflichtauswahl)]],Transaktionen[[Transaktionen]:[Langtext]],2,FALSE),"")</f>
        <v>MIGO: Materialscheinnr setzen LGORT</v>
      </c>
      <c r="O335" t="s">
        <v>6052</v>
      </c>
      <c r="T335" t="s">
        <v>6060</v>
      </c>
      <c r="V335" s="10" t="str">
        <f>IFERROR(VLOOKUP(BTT[[#This Row],[Verwendetes Formular
(Auswahl falls relevant)]],Formulare[[Formularbezeichnung]:[Formularname (technisch)]],2,FALSE),"")</f>
        <v/>
      </c>
      <c r="X335" t="s">
        <v>6052</v>
      </c>
      <c r="Y335" s="4"/>
      <c r="AA335" t="s">
        <v>6051</v>
      </c>
      <c r="AD335" t="s">
        <v>10203</v>
      </c>
      <c r="AI335" t="s">
        <v>6052</v>
      </c>
      <c r="AJ335" t="s">
        <v>6052</v>
      </c>
      <c r="AK335" s="10" t="str">
        <f>IF(BTT[[#This Row],[Subprozess
(optionale Auswahl)]]="","okay",IF(VLOOKUP(BTT[[#This Row],[Subprozess
(optionale Auswahl)]],BPML[[Subprozess]:[Zugeordneter Hauptprozess]],3,FALSE)=BTT[[#This Row],[Hauptprozess
(Pflichtauswahl)]],"okay","falscher Subprozess"))</f>
        <v>okay</v>
      </c>
      <c r="AL335" t="str">
        <f>IF(aktives_Teilprojekt="Master","",IF(BTT[[#This Row],[Verantwortliches TP
(automatisch)]]=VLOOKUP(aktives_Teilprojekt,Teilprojekte[[Teilprojekte]:[Kürzel]],2,FALSE),"okay","Hauptprozess anderes TP"))</f>
        <v>okay</v>
      </c>
      <c r="AM3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5" s="10" t="str">
        <f>IFERROR(IF(BTT[[#This Row],[SAP-Modul
(Pflichtauswahl)]]&lt;&gt;VLOOKUP(BTT[[#This Row],[Verwendete Transaktion (Pflichtauswahl)]],Transaktionen[[Transaktionen]:[Modul]],3,FALSE),"Modul anders","okay"),"")</f>
        <v>okay</v>
      </c>
      <c r="AP335" s="10" t="str">
        <f>IFERROR(IF(COUNTIFS(BTT[Verwendete Transaktion (Pflichtauswahl)],BTT[[#This Row],[Verwendete Transaktion (Pflichtauswahl)]],BTT[SAP-Modul
(Pflichtauswahl)],"&lt;&gt;"&amp;BTT[[#This Row],[SAP-Modul
(Pflichtauswahl)]])&gt;0,"Modul anders","okay"),"")</f>
        <v>okay</v>
      </c>
      <c r="AQ335" s="10" t="str">
        <f>IFERROR(IF(COUNTIFS(BTT[Verwendete Transaktion (Pflichtauswahl)],BTT[[#This Row],[Verwendete Transaktion (Pflichtauswahl)]],BTT[Verantwortliches TP
(automatisch)],"&lt;&gt;"&amp;BTT[[#This Row],[Verantwortliches TP
(automatisch)]])&gt;0,"Transaktion mehrfach","okay"),"")</f>
        <v>okay</v>
      </c>
      <c r="AR335" s="10" t="str">
        <f>IFERROR(IF(COUNTIFS(BTT[Verwendete Transaktion (Pflichtauswahl)],BTT[[#This Row],[Verwendete Transaktion (Pflichtauswahl)]],BTT[Verantwortliches TP
(automatisch)],"&lt;&gt;"&amp;VLOOKUP(aktives_Teilprojekt,Teilprojekte[[Teilprojekte]:[Kürzel]],2,FALSE))&gt;0,"Transaktion mehrfach","okay"),"")</f>
        <v>okay</v>
      </c>
      <c r="AS335" s="10" t="s">
        <v>9960</v>
      </c>
      <c r="AT335" s="10"/>
    </row>
    <row r="336" spans="1:46" x14ac:dyDescent="0.25">
      <c r="A336" s="14" t="str">
        <f>IFERROR(IF(BTT[[#This Row],[Lfd Nr. 
(aus konsolidierter Datei)]]&lt;&gt;"",BTT[[#This Row],[Lfd Nr. 
(aus konsolidierter Datei)]],VLOOKUP(aktives_Teilprojekt,Teilprojekte[[Teilprojekte]:[Kürzel]],2,FALSE)&amp;ROW(BTT[[#This Row],[Lfd Nr.
(automatisch)]])-2),"")</f>
        <v>BLQ321</v>
      </c>
      <c r="B336" s="15" t="s">
        <v>53</v>
      </c>
      <c r="C336" s="15"/>
      <c r="E336" s="10" t="str">
        <f>IFERROR(IF(NOT(BTT[[#This Row],[Manuelle Änderung des Verantwortliches TP
(Auswahl - bei Bedarf)]]=""),BTT[[#This Row],[Manuelle Änderung des Verantwortliches TP
(Auswahl - bei Bedarf)]],VLOOKUP(BTT[[#This Row],[Hauptprozess
(Pflichtauswahl)]],Hauptprozesse[],3,FALSE)),"")</f>
        <v>BLQ</v>
      </c>
      <c r="H336" s="10" t="s">
        <v>6038</v>
      </c>
      <c r="I336" t="s">
        <v>5532</v>
      </c>
      <c r="J336" s="10" t="str">
        <f>IFERROR(VLOOKUP(BTT[[#This Row],[Verwendete Transaktion (Pflichtauswahl)]],Transaktionen[[Transaktionen]:[Langtext]],2,FALSE),"")</f>
        <v>MIGO: Materialscheinnr setzen BWART</v>
      </c>
      <c r="O336" t="s">
        <v>6052</v>
      </c>
      <c r="T336" t="s">
        <v>6060</v>
      </c>
      <c r="V336" s="10" t="str">
        <f>IFERROR(VLOOKUP(BTT[[#This Row],[Verwendetes Formular
(Auswahl falls relevant)]],Formulare[[Formularbezeichnung]:[Formularname (technisch)]],2,FALSE),"")</f>
        <v/>
      </c>
      <c r="X336" t="s">
        <v>6052</v>
      </c>
      <c r="Y336" s="4"/>
      <c r="AA336" t="s">
        <v>6051</v>
      </c>
      <c r="AD336" t="s">
        <v>10203</v>
      </c>
      <c r="AI336" t="s">
        <v>6052</v>
      </c>
      <c r="AJ336" t="s">
        <v>6052</v>
      </c>
      <c r="AK336" s="10" t="str">
        <f>IF(BTT[[#This Row],[Subprozess
(optionale Auswahl)]]="","okay",IF(VLOOKUP(BTT[[#This Row],[Subprozess
(optionale Auswahl)]],BPML[[Subprozess]:[Zugeordneter Hauptprozess]],3,FALSE)=BTT[[#This Row],[Hauptprozess
(Pflichtauswahl)]],"okay","falscher Subprozess"))</f>
        <v>okay</v>
      </c>
      <c r="AL336" t="str">
        <f>IF(aktives_Teilprojekt="Master","",IF(BTT[[#This Row],[Verantwortliches TP
(automatisch)]]=VLOOKUP(aktives_Teilprojekt,Teilprojekte[[Teilprojekte]:[Kürzel]],2,FALSE),"okay","Hauptprozess anderes TP"))</f>
        <v>okay</v>
      </c>
      <c r="AM3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6" s="10" t="str">
        <f>IFERROR(IF(BTT[[#This Row],[SAP-Modul
(Pflichtauswahl)]]&lt;&gt;VLOOKUP(BTT[[#This Row],[Verwendete Transaktion (Pflichtauswahl)]],Transaktionen[[Transaktionen]:[Modul]],3,FALSE),"Modul anders","okay"),"")</f>
        <v>okay</v>
      </c>
      <c r="AP336" s="10" t="str">
        <f>IFERROR(IF(COUNTIFS(BTT[Verwendete Transaktion (Pflichtauswahl)],BTT[[#This Row],[Verwendete Transaktion (Pflichtauswahl)]],BTT[SAP-Modul
(Pflichtauswahl)],"&lt;&gt;"&amp;BTT[[#This Row],[SAP-Modul
(Pflichtauswahl)]])&gt;0,"Modul anders","okay"),"")</f>
        <v>okay</v>
      </c>
      <c r="AQ336" s="10" t="str">
        <f>IFERROR(IF(COUNTIFS(BTT[Verwendete Transaktion (Pflichtauswahl)],BTT[[#This Row],[Verwendete Transaktion (Pflichtauswahl)]],BTT[Verantwortliches TP
(automatisch)],"&lt;&gt;"&amp;BTT[[#This Row],[Verantwortliches TP
(automatisch)]])&gt;0,"Transaktion mehrfach","okay"),"")</f>
        <v>okay</v>
      </c>
      <c r="AR336" s="10" t="str">
        <f>IFERROR(IF(COUNTIFS(BTT[Verwendete Transaktion (Pflichtauswahl)],BTT[[#This Row],[Verwendete Transaktion (Pflichtauswahl)]],BTT[Verantwortliches TP
(automatisch)],"&lt;&gt;"&amp;VLOOKUP(aktives_Teilprojekt,Teilprojekte[[Teilprojekte]:[Kürzel]],2,FALSE))&gt;0,"Transaktion mehrfach","okay"),"")</f>
        <v>okay</v>
      </c>
      <c r="AS336" s="10" t="s">
        <v>9961</v>
      </c>
      <c r="AT336" s="10"/>
    </row>
    <row r="337" spans="1:46" x14ac:dyDescent="0.25">
      <c r="A337" s="14" t="str">
        <f>IFERROR(IF(BTT[[#This Row],[Lfd Nr. 
(aus konsolidierter Datei)]]&lt;&gt;"",BTT[[#This Row],[Lfd Nr. 
(aus konsolidierter Datei)]],VLOOKUP(aktives_Teilprojekt,Teilprojekte[[Teilprojekte]:[Kürzel]],2,FALSE)&amp;ROW(BTT[[#This Row],[Lfd Nr.
(automatisch)]])-2),"")</f>
        <v>BLQ322</v>
      </c>
      <c r="B337" s="15" t="s">
        <v>674</v>
      </c>
      <c r="C337" s="15"/>
      <c r="E337" s="10" t="str">
        <f>IFERROR(IF(NOT(BTT[[#This Row],[Manuelle Änderung des Verantwortliches TP
(Auswahl - bei Bedarf)]]=""),BTT[[#This Row],[Manuelle Änderung des Verantwortliches TP
(Auswahl - bei Bedarf)]],VLOOKUP(BTT[[#This Row],[Hauptprozess
(Pflichtauswahl)]],Hauptprozesse[],3,FALSE)),"")</f>
        <v>BLQ</v>
      </c>
      <c r="H337" s="10" t="s">
        <v>6038</v>
      </c>
      <c r="I337" t="s">
        <v>5534</v>
      </c>
      <c r="J337" s="10" t="str">
        <f>IFERROR(VLOOKUP(BTT[[#This Row],[Verwendete Transaktion (Pflichtauswahl)]],Transaktionen[[Transaktionen]:[Langtext]],2,FALSE),"")</f>
        <v>Bestell: Kopftxt Rückfragen pro Disp</v>
      </c>
      <c r="O337" t="s">
        <v>6052</v>
      </c>
      <c r="T337" t="s">
        <v>6060</v>
      </c>
      <c r="V337" s="10" t="str">
        <f>IFERROR(VLOOKUP(BTT[[#This Row],[Verwendetes Formular
(Auswahl falls relevant)]],Formulare[[Formularbezeichnung]:[Formularname (technisch)]],2,FALSE),"")</f>
        <v/>
      </c>
      <c r="X337" t="s">
        <v>6052</v>
      </c>
      <c r="Y337" s="4"/>
      <c r="AA337" t="s">
        <v>6051</v>
      </c>
      <c r="AD337" t="s">
        <v>10203</v>
      </c>
      <c r="AI337" t="s">
        <v>6052</v>
      </c>
      <c r="AJ337" t="s">
        <v>6052</v>
      </c>
      <c r="AK337" s="10" t="str">
        <f>IF(BTT[[#This Row],[Subprozess
(optionale Auswahl)]]="","okay",IF(VLOOKUP(BTT[[#This Row],[Subprozess
(optionale Auswahl)]],BPML[[Subprozess]:[Zugeordneter Hauptprozess]],3,FALSE)=BTT[[#This Row],[Hauptprozess
(Pflichtauswahl)]],"okay","falscher Subprozess"))</f>
        <v>okay</v>
      </c>
      <c r="AL337" t="str">
        <f>IF(aktives_Teilprojekt="Master","",IF(BTT[[#This Row],[Verantwortliches TP
(automatisch)]]=VLOOKUP(aktives_Teilprojekt,Teilprojekte[[Teilprojekte]:[Kürzel]],2,FALSE),"okay","Hauptprozess anderes TP"))</f>
        <v>okay</v>
      </c>
      <c r="AM3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7" s="10" t="str">
        <f>IFERROR(IF(BTT[[#This Row],[SAP-Modul
(Pflichtauswahl)]]&lt;&gt;VLOOKUP(BTT[[#This Row],[Verwendete Transaktion (Pflichtauswahl)]],Transaktionen[[Transaktionen]:[Modul]],3,FALSE),"Modul anders","okay"),"")</f>
        <v>okay</v>
      </c>
      <c r="AP337" s="10" t="str">
        <f>IFERROR(IF(COUNTIFS(BTT[Verwendete Transaktion (Pflichtauswahl)],BTT[[#This Row],[Verwendete Transaktion (Pflichtauswahl)]],BTT[SAP-Modul
(Pflichtauswahl)],"&lt;&gt;"&amp;BTT[[#This Row],[SAP-Modul
(Pflichtauswahl)]])&gt;0,"Modul anders","okay"),"")</f>
        <v>okay</v>
      </c>
      <c r="AQ337" s="10" t="str">
        <f>IFERROR(IF(COUNTIFS(BTT[Verwendete Transaktion (Pflichtauswahl)],BTT[[#This Row],[Verwendete Transaktion (Pflichtauswahl)]],BTT[Verantwortliches TP
(automatisch)],"&lt;&gt;"&amp;BTT[[#This Row],[Verantwortliches TP
(automatisch)]])&gt;0,"Transaktion mehrfach","okay"),"")</f>
        <v>okay</v>
      </c>
      <c r="AR337" s="10" t="str">
        <f>IFERROR(IF(COUNTIFS(BTT[Verwendete Transaktion (Pflichtauswahl)],BTT[[#This Row],[Verwendete Transaktion (Pflichtauswahl)]],BTT[Verantwortliches TP
(automatisch)],"&lt;&gt;"&amp;VLOOKUP(aktives_Teilprojekt,Teilprojekte[[Teilprojekte]:[Kürzel]],2,FALSE))&gt;0,"Transaktion mehrfach","okay"),"")</f>
        <v>okay</v>
      </c>
      <c r="AS337" s="10" t="s">
        <v>9962</v>
      </c>
      <c r="AT337" s="10"/>
    </row>
    <row r="338" spans="1:46" x14ac:dyDescent="0.25">
      <c r="A338" s="14" t="str">
        <f>IFERROR(IF(BTT[[#This Row],[Lfd Nr. 
(aus konsolidierter Datei)]]&lt;&gt;"",BTT[[#This Row],[Lfd Nr. 
(aus konsolidierter Datei)]],VLOOKUP(aktives_Teilprojekt,Teilprojekte[[Teilprojekte]:[Kürzel]],2,FALSE)&amp;ROW(BTT[[#This Row],[Lfd Nr.
(automatisch)]])-2),"")</f>
        <v>BLQ323</v>
      </c>
      <c r="B338" s="15" t="s">
        <v>674</v>
      </c>
      <c r="C338" s="15"/>
      <c r="E338" s="10" t="str">
        <f>IFERROR(IF(NOT(BTT[[#This Row],[Manuelle Änderung des Verantwortliches TP
(Auswahl - bei Bedarf)]]=""),BTT[[#This Row],[Manuelle Änderung des Verantwortliches TP
(Auswahl - bei Bedarf)]],VLOOKUP(BTT[[#This Row],[Hauptprozess
(Pflichtauswahl)]],Hauptprozesse[],3,FALSE)),"")</f>
        <v>BLQ</v>
      </c>
      <c r="H338" s="10" t="s">
        <v>6038</v>
      </c>
      <c r="I338" t="s">
        <v>5536</v>
      </c>
      <c r="J338" s="10" t="str">
        <f>IFERROR(VLOOKUP(BTT[[#This Row],[Verwendete Transaktion (Pflichtauswahl)]],Transaktionen[[Transaktionen]:[Langtext]],2,FALSE),"")</f>
        <v>Wunschlief. für autom.Bestellung</v>
      </c>
      <c r="O338" t="s">
        <v>6052</v>
      </c>
      <c r="T338" t="s">
        <v>6060</v>
      </c>
      <c r="V338" s="10" t="str">
        <f>IFERROR(VLOOKUP(BTT[[#This Row],[Verwendetes Formular
(Auswahl falls relevant)]],Formulare[[Formularbezeichnung]:[Formularname (technisch)]],2,FALSE),"")</f>
        <v/>
      </c>
      <c r="X338" t="s">
        <v>6052</v>
      </c>
      <c r="Y338" s="4"/>
      <c r="AA338" t="s">
        <v>6051</v>
      </c>
      <c r="AD338" t="s">
        <v>10203</v>
      </c>
      <c r="AI338" t="s">
        <v>6052</v>
      </c>
      <c r="AJ338" t="s">
        <v>6052</v>
      </c>
      <c r="AK338" s="10" t="str">
        <f>IF(BTT[[#This Row],[Subprozess
(optionale Auswahl)]]="","okay",IF(VLOOKUP(BTT[[#This Row],[Subprozess
(optionale Auswahl)]],BPML[[Subprozess]:[Zugeordneter Hauptprozess]],3,FALSE)=BTT[[#This Row],[Hauptprozess
(Pflichtauswahl)]],"okay","falscher Subprozess"))</f>
        <v>okay</v>
      </c>
      <c r="AL338" t="str">
        <f>IF(aktives_Teilprojekt="Master","",IF(BTT[[#This Row],[Verantwortliches TP
(automatisch)]]=VLOOKUP(aktives_Teilprojekt,Teilprojekte[[Teilprojekte]:[Kürzel]],2,FALSE),"okay","Hauptprozess anderes TP"))</f>
        <v>okay</v>
      </c>
      <c r="AM3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8" s="10" t="str">
        <f>IFERROR(IF(BTT[[#This Row],[SAP-Modul
(Pflichtauswahl)]]&lt;&gt;VLOOKUP(BTT[[#This Row],[Verwendete Transaktion (Pflichtauswahl)]],Transaktionen[[Transaktionen]:[Modul]],3,FALSE),"Modul anders","okay"),"")</f>
        <v>okay</v>
      </c>
      <c r="AP338" s="10" t="str">
        <f>IFERROR(IF(COUNTIFS(BTT[Verwendete Transaktion (Pflichtauswahl)],BTT[[#This Row],[Verwendete Transaktion (Pflichtauswahl)]],BTT[SAP-Modul
(Pflichtauswahl)],"&lt;&gt;"&amp;BTT[[#This Row],[SAP-Modul
(Pflichtauswahl)]])&gt;0,"Modul anders","okay"),"")</f>
        <v>okay</v>
      </c>
      <c r="AQ338" s="10" t="str">
        <f>IFERROR(IF(COUNTIFS(BTT[Verwendete Transaktion (Pflichtauswahl)],BTT[[#This Row],[Verwendete Transaktion (Pflichtauswahl)]],BTT[Verantwortliches TP
(automatisch)],"&lt;&gt;"&amp;BTT[[#This Row],[Verantwortliches TP
(automatisch)]])&gt;0,"Transaktion mehrfach","okay"),"")</f>
        <v>okay</v>
      </c>
      <c r="AR338" s="10" t="str">
        <f>IFERROR(IF(COUNTIFS(BTT[Verwendete Transaktion (Pflichtauswahl)],BTT[[#This Row],[Verwendete Transaktion (Pflichtauswahl)]],BTT[Verantwortliches TP
(automatisch)],"&lt;&gt;"&amp;VLOOKUP(aktives_Teilprojekt,Teilprojekte[[Teilprojekte]:[Kürzel]],2,FALSE))&gt;0,"Transaktion mehrfach","okay"),"")</f>
        <v>okay</v>
      </c>
      <c r="AS338" s="10" t="s">
        <v>9963</v>
      </c>
      <c r="AT338" s="10"/>
    </row>
    <row r="339" spans="1:46" x14ac:dyDescent="0.25">
      <c r="A339" s="14" t="str">
        <f>IFERROR(IF(BTT[[#This Row],[Lfd Nr. 
(aus konsolidierter Datei)]]&lt;&gt;"",BTT[[#This Row],[Lfd Nr. 
(aus konsolidierter Datei)]],VLOOKUP(aktives_Teilprojekt,Teilprojekte[[Teilprojekte]:[Kürzel]],2,FALSE)&amp;ROW(BTT[[#This Row],[Lfd Nr.
(automatisch)]])-2),"")</f>
        <v>BLQ324</v>
      </c>
      <c r="B339" s="15" t="s">
        <v>674</v>
      </c>
      <c r="C339" s="15"/>
      <c r="E339" s="10" t="str">
        <f>IFERROR(IF(NOT(BTT[[#This Row],[Manuelle Änderung des Verantwortliches TP
(Auswahl - bei Bedarf)]]=""),BTT[[#This Row],[Manuelle Änderung des Verantwortliches TP
(Auswahl - bei Bedarf)]],VLOOKUP(BTT[[#This Row],[Hauptprozess
(Pflichtauswahl)]],Hauptprozesse[],3,FALSE)),"")</f>
        <v>BLQ</v>
      </c>
      <c r="H339" s="10" t="s">
        <v>6038</v>
      </c>
      <c r="I339" t="s">
        <v>5538</v>
      </c>
      <c r="J339" s="10" t="str">
        <f>IFERROR(VLOOKUP(BTT[[#This Row],[Verwendete Transaktion (Pflichtauswahl)]],Transaktionen[[Transaktionen]:[Langtext]],2,FALSE),"")</f>
        <v>MM: Anforder. auto Email in-/aktiv</v>
      </c>
      <c r="O339" t="s">
        <v>6052</v>
      </c>
      <c r="T339" t="s">
        <v>6060</v>
      </c>
      <c r="V339" s="10" t="str">
        <f>IFERROR(VLOOKUP(BTT[[#This Row],[Verwendetes Formular
(Auswahl falls relevant)]],Formulare[[Formularbezeichnung]:[Formularname (technisch)]],2,FALSE),"")</f>
        <v/>
      </c>
      <c r="X339" t="s">
        <v>6052</v>
      </c>
      <c r="Y339" s="4"/>
      <c r="AA339" t="s">
        <v>6051</v>
      </c>
      <c r="AD339" t="s">
        <v>10203</v>
      </c>
      <c r="AI339" t="s">
        <v>6052</v>
      </c>
      <c r="AJ339" t="s">
        <v>6052</v>
      </c>
      <c r="AK339" s="10" t="str">
        <f>IF(BTT[[#This Row],[Subprozess
(optionale Auswahl)]]="","okay",IF(VLOOKUP(BTT[[#This Row],[Subprozess
(optionale Auswahl)]],BPML[[Subprozess]:[Zugeordneter Hauptprozess]],3,FALSE)=BTT[[#This Row],[Hauptprozess
(Pflichtauswahl)]],"okay","falscher Subprozess"))</f>
        <v>okay</v>
      </c>
      <c r="AL339" t="str">
        <f>IF(aktives_Teilprojekt="Master","",IF(BTT[[#This Row],[Verantwortliches TP
(automatisch)]]=VLOOKUP(aktives_Teilprojekt,Teilprojekte[[Teilprojekte]:[Kürzel]],2,FALSE),"okay","Hauptprozess anderes TP"))</f>
        <v>okay</v>
      </c>
      <c r="AM3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39" s="10" t="str">
        <f>IFERROR(IF(BTT[[#This Row],[SAP-Modul
(Pflichtauswahl)]]&lt;&gt;VLOOKUP(BTT[[#This Row],[Verwendete Transaktion (Pflichtauswahl)]],Transaktionen[[Transaktionen]:[Modul]],3,FALSE),"Modul anders","okay"),"")</f>
        <v>okay</v>
      </c>
      <c r="AP339" s="10" t="str">
        <f>IFERROR(IF(COUNTIFS(BTT[Verwendete Transaktion (Pflichtauswahl)],BTT[[#This Row],[Verwendete Transaktion (Pflichtauswahl)]],BTT[SAP-Modul
(Pflichtauswahl)],"&lt;&gt;"&amp;BTT[[#This Row],[SAP-Modul
(Pflichtauswahl)]])&gt;0,"Modul anders","okay"),"")</f>
        <v>okay</v>
      </c>
      <c r="AQ339" s="10" t="str">
        <f>IFERROR(IF(COUNTIFS(BTT[Verwendete Transaktion (Pflichtauswahl)],BTT[[#This Row],[Verwendete Transaktion (Pflichtauswahl)]],BTT[Verantwortliches TP
(automatisch)],"&lt;&gt;"&amp;BTT[[#This Row],[Verantwortliches TP
(automatisch)]])&gt;0,"Transaktion mehrfach","okay"),"")</f>
        <v>okay</v>
      </c>
      <c r="AR339" s="10" t="str">
        <f>IFERROR(IF(COUNTIFS(BTT[Verwendete Transaktion (Pflichtauswahl)],BTT[[#This Row],[Verwendete Transaktion (Pflichtauswahl)]],BTT[Verantwortliches TP
(automatisch)],"&lt;&gt;"&amp;VLOOKUP(aktives_Teilprojekt,Teilprojekte[[Teilprojekte]:[Kürzel]],2,FALSE))&gt;0,"Transaktion mehrfach","okay"),"")</f>
        <v>okay</v>
      </c>
      <c r="AS339" s="10" t="s">
        <v>9964</v>
      </c>
      <c r="AT339" s="10"/>
    </row>
    <row r="340" spans="1:46" x14ac:dyDescent="0.25">
      <c r="A340" s="14" t="str">
        <f>IFERROR(IF(BTT[[#This Row],[Lfd Nr. 
(aus konsolidierter Datei)]]&lt;&gt;"",BTT[[#This Row],[Lfd Nr. 
(aus konsolidierter Datei)]],VLOOKUP(aktives_Teilprojekt,Teilprojekte[[Teilprojekte]:[Kürzel]],2,FALSE)&amp;ROW(BTT[[#This Row],[Lfd Nr.
(automatisch)]])-2),"")</f>
        <v>BLQ325</v>
      </c>
      <c r="B340" s="15" t="s">
        <v>6124</v>
      </c>
      <c r="C340" s="15"/>
      <c r="E340" s="10" t="str">
        <f>IFERROR(IF(NOT(BTT[[#This Row],[Manuelle Änderung des Verantwortliches TP
(Auswahl - bei Bedarf)]]=""),BTT[[#This Row],[Manuelle Änderung des Verantwortliches TP
(Auswahl - bei Bedarf)]],VLOOKUP(BTT[[#This Row],[Hauptprozess
(Pflichtauswahl)]],Hauptprozesse[],3,FALSE)),"")</f>
        <v>BLQ</v>
      </c>
      <c r="H340" s="10" t="s">
        <v>6038</v>
      </c>
      <c r="I340" t="s">
        <v>5540</v>
      </c>
      <c r="J340" s="10" t="str">
        <f>IFERROR(VLOOKUP(BTT[[#This Row],[Verwendete Transaktion (Pflichtauswahl)]],Transaktionen[[Transaktionen]:[Langtext]],2,FALSE),"")</f>
        <v>RVDB: Pflege der Werte zum RV</v>
      </c>
      <c r="O340" t="s">
        <v>6052</v>
      </c>
      <c r="T340" t="s">
        <v>6060</v>
      </c>
      <c r="V340" s="10" t="str">
        <f>IFERROR(VLOOKUP(BTT[[#This Row],[Verwendetes Formular
(Auswahl falls relevant)]],Formulare[[Formularbezeichnung]:[Formularname (technisch)]],2,FALSE),"")</f>
        <v/>
      </c>
      <c r="X340" t="s">
        <v>6052</v>
      </c>
      <c r="Y340" s="4"/>
      <c r="AI340" t="s">
        <v>6051</v>
      </c>
      <c r="AK340" s="10" t="str">
        <f>IF(BTT[[#This Row],[Subprozess
(optionale Auswahl)]]="","okay",IF(VLOOKUP(BTT[[#This Row],[Subprozess
(optionale Auswahl)]],BPML[[Subprozess]:[Zugeordneter Hauptprozess]],3,FALSE)=BTT[[#This Row],[Hauptprozess
(Pflichtauswahl)]],"okay","falscher Subprozess"))</f>
        <v>okay</v>
      </c>
      <c r="AL340" t="str">
        <f>IF(aktives_Teilprojekt="Master","",IF(BTT[[#This Row],[Verantwortliches TP
(automatisch)]]=VLOOKUP(aktives_Teilprojekt,Teilprojekte[[Teilprojekte]:[Kürzel]],2,FALSE),"okay","Hauptprozess anderes TP"))</f>
        <v>okay</v>
      </c>
      <c r="AM3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0" s="10" t="str">
        <f>IFERROR(IF(BTT[[#This Row],[SAP-Modul
(Pflichtauswahl)]]&lt;&gt;VLOOKUP(BTT[[#This Row],[Verwendete Transaktion (Pflichtauswahl)]],Transaktionen[[Transaktionen]:[Modul]],3,FALSE),"Modul anders","okay"),"")</f>
        <v>okay</v>
      </c>
      <c r="AP340" s="10" t="str">
        <f>IFERROR(IF(COUNTIFS(BTT[Verwendete Transaktion (Pflichtauswahl)],BTT[[#This Row],[Verwendete Transaktion (Pflichtauswahl)]],BTT[SAP-Modul
(Pflichtauswahl)],"&lt;&gt;"&amp;BTT[[#This Row],[SAP-Modul
(Pflichtauswahl)]])&gt;0,"Modul anders","okay"),"")</f>
        <v>okay</v>
      </c>
      <c r="AQ340" s="10" t="str">
        <f>IFERROR(IF(COUNTIFS(BTT[Verwendete Transaktion (Pflichtauswahl)],BTT[[#This Row],[Verwendete Transaktion (Pflichtauswahl)]],BTT[Verantwortliches TP
(automatisch)],"&lt;&gt;"&amp;BTT[[#This Row],[Verantwortliches TP
(automatisch)]])&gt;0,"Transaktion mehrfach","okay"),"")</f>
        <v>okay</v>
      </c>
      <c r="AR340" s="10" t="str">
        <f>IFERROR(IF(COUNTIFS(BTT[Verwendete Transaktion (Pflichtauswahl)],BTT[[#This Row],[Verwendete Transaktion (Pflichtauswahl)]],BTT[Verantwortliches TP
(automatisch)],"&lt;&gt;"&amp;VLOOKUP(aktives_Teilprojekt,Teilprojekte[[Teilprojekte]:[Kürzel]],2,FALSE))&gt;0,"Transaktion mehrfach","okay"),"")</f>
        <v>okay</v>
      </c>
      <c r="AS340" s="10" t="s">
        <v>9965</v>
      </c>
      <c r="AT340" s="10"/>
    </row>
    <row r="341" spans="1:46" x14ac:dyDescent="0.25">
      <c r="A341" s="14" t="str">
        <f>IFERROR(IF(BTT[[#This Row],[Lfd Nr. 
(aus konsolidierter Datei)]]&lt;&gt;"",BTT[[#This Row],[Lfd Nr. 
(aus konsolidierter Datei)]],VLOOKUP(aktives_Teilprojekt,Teilprojekte[[Teilprojekte]:[Kürzel]],2,FALSE)&amp;ROW(BTT[[#This Row],[Lfd Nr.
(automatisch)]])-2),"")</f>
        <v>BLQ326</v>
      </c>
      <c r="B341" s="15" t="s">
        <v>6124</v>
      </c>
      <c r="C341" s="15"/>
      <c r="E341" s="10" t="str">
        <f>IFERROR(IF(NOT(BTT[[#This Row],[Manuelle Änderung des Verantwortliches TP
(Auswahl - bei Bedarf)]]=""),BTT[[#This Row],[Manuelle Änderung des Verantwortliches TP
(Auswahl - bei Bedarf)]],VLOOKUP(BTT[[#This Row],[Hauptprozess
(Pflichtauswahl)]],Hauptprozesse[],3,FALSE)),"")</f>
        <v>BLQ</v>
      </c>
      <c r="H341" s="10" t="s">
        <v>6038</v>
      </c>
      <c r="I341" t="s">
        <v>5542</v>
      </c>
      <c r="J341" s="10" t="str">
        <f>IFERROR(VLOOKUP(BTT[[#This Row],[Verwendete Transaktion (Pflichtauswahl)]],Transaktionen[[Transaktionen]:[Langtext]],2,FALSE),"")</f>
        <v>RVDB: Admins für Pflege der Werte</v>
      </c>
      <c r="O341" t="s">
        <v>6052</v>
      </c>
      <c r="T341" t="s">
        <v>6060</v>
      </c>
      <c r="V341" s="10" t="str">
        <f>IFERROR(VLOOKUP(BTT[[#This Row],[Verwendetes Formular
(Auswahl falls relevant)]],Formulare[[Formularbezeichnung]:[Formularname (technisch)]],2,FALSE),"")</f>
        <v/>
      </c>
      <c r="X341" t="s">
        <v>6052</v>
      </c>
      <c r="Y341" s="4"/>
      <c r="AI341" t="s">
        <v>6051</v>
      </c>
      <c r="AK341" s="10" t="str">
        <f>IF(BTT[[#This Row],[Subprozess
(optionale Auswahl)]]="","okay",IF(VLOOKUP(BTT[[#This Row],[Subprozess
(optionale Auswahl)]],BPML[[Subprozess]:[Zugeordneter Hauptprozess]],3,FALSE)=BTT[[#This Row],[Hauptprozess
(Pflichtauswahl)]],"okay","falscher Subprozess"))</f>
        <v>okay</v>
      </c>
      <c r="AL341" t="str">
        <f>IF(aktives_Teilprojekt="Master","",IF(BTT[[#This Row],[Verantwortliches TP
(automatisch)]]=VLOOKUP(aktives_Teilprojekt,Teilprojekte[[Teilprojekte]:[Kürzel]],2,FALSE),"okay","Hauptprozess anderes TP"))</f>
        <v>okay</v>
      </c>
      <c r="AM3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1" s="10" t="str">
        <f>IFERROR(IF(BTT[[#This Row],[SAP-Modul
(Pflichtauswahl)]]&lt;&gt;VLOOKUP(BTT[[#This Row],[Verwendete Transaktion (Pflichtauswahl)]],Transaktionen[[Transaktionen]:[Modul]],3,FALSE),"Modul anders","okay"),"")</f>
        <v>okay</v>
      </c>
      <c r="AP341" s="10" t="str">
        <f>IFERROR(IF(COUNTIFS(BTT[Verwendete Transaktion (Pflichtauswahl)],BTT[[#This Row],[Verwendete Transaktion (Pflichtauswahl)]],BTT[SAP-Modul
(Pflichtauswahl)],"&lt;&gt;"&amp;BTT[[#This Row],[SAP-Modul
(Pflichtauswahl)]])&gt;0,"Modul anders","okay"),"")</f>
        <v>okay</v>
      </c>
      <c r="AQ341" s="10" t="str">
        <f>IFERROR(IF(COUNTIFS(BTT[Verwendete Transaktion (Pflichtauswahl)],BTT[[#This Row],[Verwendete Transaktion (Pflichtauswahl)]],BTT[Verantwortliches TP
(automatisch)],"&lt;&gt;"&amp;BTT[[#This Row],[Verantwortliches TP
(automatisch)]])&gt;0,"Transaktion mehrfach","okay"),"")</f>
        <v>okay</v>
      </c>
      <c r="AR341" s="10" t="str">
        <f>IFERROR(IF(COUNTIFS(BTT[Verwendete Transaktion (Pflichtauswahl)],BTT[[#This Row],[Verwendete Transaktion (Pflichtauswahl)]],BTT[Verantwortliches TP
(automatisch)],"&lt;&gt;"&amp;VLOOKUP(aktives_Teilprojekt,Teilprojekte[[Teilprojekte]:[Kürzel]],2,FALSE))&gt;0,"Transaktion mehrfach","okay"),"")</f>
        <v>okay</v>
      </c>
      <c r="AS341" s="10" t="s">
        <v>9966</v>
      </c>
      <c r="AT341" s="10"/>
    </row>
    <row r="342" spans="1:46" x14ac:dyDescent="0.25">
      <c r="A342" s="14" t="str">
        <f>IFERROR(IF(BTT[[#This Row],[Lfd Nr. 
(aus konsolidierter Datei)]]&lt;&gt;"",BTT[[#This Row],[Lfd Nr. 
(aus konsolidierter Datei)]],VLOOKUP(aktives_Teilprojekt,Teilprojekte[[Teilprojekte]:[Kürzel]],2,FALSE)&amp;ROW(BTT[[#This Row],[Lfd Nr.
(automatisch)]])-2),"")</f>
        <v>BLQ327</v>
      </c>
      <c r="B342" s="15" t="s">
        <v>53</v>
      </c>
      <c r="C342" s="15"/>
      <c r="E342" s="10" t="str">
        <f>IFERROR(IF(NOT(BTT[[#This Row],[Manuelle Änderung des Verantwortliches TP
(Auswahl - bei Bedarf)]]=""),BTT[[#This Row],[Manuelle Änderung des Verantwortliches TP
(Auswahl - bei Bedarf)]],VLOOKUP(BTT[[#This Row],[Hauptprozess
(Pflichtauswahl)]],Hauptprozesse[],3,FALSE)),"")</f>
        <v>BLQ</v>
      </c>
      <c r="H342" s="10" t="s">
        <v>6038</v>
      </c>
      <c r="I342" t="s">
        <v>5544</v>
      </c>
      <c r="J342" s="10" t="str">
        <f>IFERROR(VLOOKUP(BTT[[#This Row],[Verwendete Transaktion (Pflichtauswahl)]],Transaktionen[[Transaktionen]:[Langtext]],2,FALSE),"")</f>
        <v>eMats - Registrierung: Einladung</v>
      </c>
      <c r="O342" t="s">
        <v>6052</v>
      </c>
      <c r="T342" t="s">
        <v>6060</v>
      </c>
      <c r="V342" s="10" t="str">
        <f>IFERROR(VLOOKUP(BTT[[#This Row],[Verwendetes Formular
(Auswahl falls relevant)]],Formulare[[Formularbezeichnung]:[Formularname (technisch)]],2,FALSE),"")</f>
        <v/>
      </c>
      <c r="X342" t="s">
        <v>6052</v>
      </c>
      <c r="Y342" s="4"/>
      <c r="AA342" t="s">
        <v>6051</v>
      </c>
      <c r="AD342" t="s">
        <v>10203</v>
      </c>
      <c r="AI342" t="s">
        <v>6052</v>
      </c>
      <c r="AJ342" t="s">
        <v>6052</v>
      </c>
      <c r="AK342" s="10" t="str">
        <f>IF(BTT[[#This Row],[Subprozess
(optionale Auswahl)]]="","okay",IF(VLOOKUP(BTT[[#This Row],[Subprozess
(optionale Auswahl)]],BPML[[Subprozess]:[Zugeordneter Hauptprozess]],3,FALSE)=BTT[[#This Row],[Hauptprozess
(Pflichtauswahl)]],"okay","falscher Subprozess"))</f>
        <v>okay</v>
      </c>
      <c r="AL342" t="str">
        <f>IF(aktives_Teilprojekt="Master","",IF(BTT[[#This Row],[Verantwortliches TP
(automatisch)]]=VLOOKUP(aktives_Teilprojekt,Teilprojekte[[Teilprojekte]:[Kürzel]],2,FALSE),"okay","Hauptprozess anderes TP"))</f>
        <v>okay</v>
      </c>
      <c r="AM3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2" s="10" t="str">
        <f>IFERROR(IF(BTT[[#This Row],[SAP-Modul
(Pflichtauswahl)]]&lt;&gt;VLOOKUP(BTT[[#This Row],[Verwendete Transaktion (Pflichtauswahl)]],Transaktionen[[Transaktionen]:[Modul]],3,FALSE),"Modul anders","okay"),"")</f>
        <v>okay</v>
      </c>
      <c r="AP342" s="10" t="str">
        <f>IFERROR(IF(COUNTIFS(BTT[Verwendete Transaktion (Pflichtauswahl)],BTT[[#This Row],[Verwendete Transaktion (Pflichtauswahl)]],BTT[SAP-Modul
(Pflichtauswahl)],"&lt;&gt;"&amp;BTT[[#This Row],[SAP-Modul
(Pflichtauswahl)]])&gt;0,"Modul anders","okay"),"")</f>
        <v>okay</v>
      </c>
      <c r="AQ342" s="10" t="str">
        <f>IFERROR(IF(COUNTIFS(BTT[Verwendete Transaktion (Pflichtauswahl)],BTT[[#This Row],[Verwendete Transaktion (Pflichtauswahl)]],BTT[Verantwortliches TP
(automatisch)],"&lt;&gt;"&amp;BTT[[#This Row],[Verantwortliches TP
(automatisch)]])&gt;0,"Transaktion mehrfach","okay"),"")</f>
        <v>okay</v>
      </c>
      <c r="AR342" s="10" t="str">
        <f>IFERROR(IF(COUNTIFS(BTT[Verwendete Transaktion (Pflichtauswahl)],BTT[[#This Row],[Verwendete Transaktion (Pflichtauswahl)]],BTT[Verantwortliches TP
(automatisch)],"&lt;&gt;"&amp;VLOOKUP(aktives_Teilprojekt,Teilprojekte[[Teilprojekte]:[Kürzel]],2,FALSE))&gt;0,"Transaktion mehrfach","okay"),"")</f>
        <v>okay</v>
      </c>
      <c r="AS342" s="10" t="s">
        <v>9967</v>
      </c>
      <c r="AT342" s="10"/>
    </row>
    <row r="343" spans="1:46" x14ac:dyDescent="0.25">
      <c r="A343" s="14" t="str">
        <f>IFERROR(IF(BTT[[#This Row],[Lfd Nr. 
(aus konsolidierter Datei)]]&lt;&gt;"",BTT[[#This Row],[Lfd Nr. 
(aus konsolidierter Datei)]],VLOOKUP(aktives_Teilprojekt,Teilprojekte[[Teilprojekte]:[Kürzel]],2,FALSE)&amp;ROW(BTT[[#This Row],[Lfd Nr.
(automatisch)]])-2),"")</f>
        <v>BLQ328</v>
      </c>
      <c r="B343" s="15" t="s">
        <v>53</v>
      </c>
      <c r="C343" s="15"/>
      <c r="E343" s="10" t="str">
        <f>IFERROR(IF(NOT(BTT[[#This Row],[Manuelle Änderung des Verantwortliches TP
(Auswahl - bei Bedarf)]]=""),BTT[[#This Row],[Manuelle Änderung des Verantwortliches TP
(Auswahl - bei Bedarf)]],VLOOKUP(BTT[[#This Row],[Hauptprozess
(Pflichtauswahl)]],Hauptprozesse[],3,FALSE)),"")</f>
        <v>BLQ</v>
      </c>
      <c r="H343" s="10" t="s">
        <v>6038</v>
      </c>
      <c r="I343" t="s">
        <v>5546</v>
      </c>
      <c r="J343" s="10" t="str">
        <f>IFERROR(VLOOKUP(BTT[[#This Row],[Verwendete Transaktion (Pflichtauswahl)]],Transaktionen[[Transaktionen]:[Langtext]],2,FALSE),"")</f>
        <v>eMatS: Auflisten der dupl. Reserv.</v>
      </c>
      <c r="O343" t="s">
        <v>6052</v>
      </c>
      <c r="T343" t="s">
        <v>6060</v>
      </c>
      <c r="V343" s="10" t="str">
        <f>IFERROR(VLOOKUP(BTT[[#This Row],[Verwendetes Formular
(Auswahl falls relevant)]],Formulare[[Formularbezeichnung]:[Formularname (technisch)]],2,FALSE),"")</f>
        <v/>
      </c>
      <c r="X343" t="s">
        <v>6052</v>
      </c>
      <c r="Y343" s="4"/>
      <c r="AA343" t="s">
        <v>6051</v>
      </c>
      <c r="AD343" t="s">
        <v>10203</v>
      </c>
      <c r="AI343" t="s">
        <v>6052</v>
      </c>
      <c r="AJ343" t="s">
        <v>6052</v>
      </c>
      <c r="AK343" s="10" t="str">
        <f>IF(BTT[[#This Row],[Subprozess
(optionale Auswahl)]]="","okay",IF(VLOOKUP(BTT[[#This Row],[Subprozess
(optionale Auswahl)]],BPML[[Subprozess]:[Zugeordneter Hauptprozess]],3,FALSE)=BTT[[#This Row],[Hauptprozess
(Pflichtauswahl)]],"okay","falscher Subprozess"))</f>
        <v>okay</v>
      </c>
      <c r="AL343" t="str">
        <f>IF(aktives_Teilprojekt="Master","",IF(BTT[[#This Row],[Verantwortliches TP
(automatisch)]]=VLOOKUP(aktives_Teilprojekt,Teilprojekte[[Teilprojekte]:[Kürzel]],2,FALSE),"okay","Hauptprozess anderes TP"))</f>
        <v>okay</v>
      </c>
      <c r="AM3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3" s="10" t="str">
        <f>IFERROR(IF(BTT[[#This Row],[SAP-Modul
(Pflichtauswahl)]]&lt;&gt;VLOOKUP(BTT[[#This Row],[Verwendete Transaktion (Pflichtauswahl)]],Transaktionen[[Transaktionen]:[Modul]],3,FALSE),"Modul anders","okay"),"")</f>
        <v>okay</v>
      </c>
      <c r="AP343" s="10" t="str">
        <f>IFERROR(IF(COUNTIFS(BTT[Verwendete Transaktion (Pflichtauswahl)],BTT[[#This Row],[Verwendete Transaktion (Pflichtauswahl)]],BTT[SAP-Modul
(Pflichtauswahl)],"&lt;&gt;"&amp;BTT[[#This Row],[SAP-Modul
(Pflichtauswahl)]])&gt;0,"Modul anders","okay"),"")</f>
        <v>okay</v>
      </c>
      <c r="AQ343" s="10" t="str">
        <f>IFERROR(IF(COUNTIFS(BTT[Verwendete Transaktion (Pflichtauswahl)],BTT[[#This Row],[Verwendete Transaktion (Pflichtauswahl)]],BTT[Verantwortliches TP
(automatisch)],"&lt;&gt;"&amp;BTT[[#This Row],[Verantwortliches TP
(automatisch)]])&gt;0,"Transaktion mehrfach","okay"),"")</f>
        <v>okay</v>
      </c>
      <c r="AR343" s="10" t="str">
        <f>IFERROR(IF(COUNTIFS(BTT[Verwendete Transaktion (Pflichtauswahl)],BTT[[#This Row],[Verwendete Transaktion (Pflichtauswahl)]],BTT[Verantwortliches TP
(automatisch)],"&lt;&gt;"&amp;VLOOKUP(aktives_Teilprojekt,Teilprojekte[[Teilprojekte]:[Kürzel]],2,FALSE))&gt;0,"Transaktion mehrfach","okay"),"")</f>
        <v>okay</v>
      </c>
      <c r="AS343" s="10" t="s">
        <v>9968</v>
      </c>
      <c r="AT343" s="10"/>
    </row>
    <row r="344" spans="1:46" x14ac:dyDescent="0.25">
      <c r="A344" s="14" t="str">
        <f>IFERROR(IF(BTT[[#This Row],[Lfd Nr. 
(aus konsolidierter Datei)]]&lt;&gt;"",BTT[[#This Row],[Lfd Nr. 
(aus konsolidierter Datei)]],VLOOKUP(aktives_Teilprojekt,Teilprojekte[[Teilprojekte]:[Kürzel]],2,FALSE)&amp;ROW(BTT[[#This Row],[Lfd Nr.
(automatisch)]])-2),"")</f>
        <v>BLQ329</v>
      </c>
      <c r="B344" s="15" t="s">
        <v>674</v>
      </c>
      <c r="C344" s="15"/>
      <c r="E344" s="10" t="str">
        <f>IFERROR(IF(NOT(BTT[[#This Row],[Manuelle Änderung des Verantwortliches TP
(Auswahl - bei Bedarf)]]=""),BTT[[#This Row],[Manuelle Änderung des Verantwortliches TP
(Auswahl - bei Bedarf)]],VLOOKUP(BTT[[#This Row],[Hauptprozess
(Pflichtauswahl)]],Hauptprozesse[],3,FALSE)),"")</f>
        <v>BLQ</v>
      </c>
      <c r="H344" s="10" t="s">
        <v>6038</v>
      </c>
      <c r="I344" t="s">
        <v>5548</v>
      </c>
      <c r="J344" s="10" t="str">
        <f>IFERROR(VLOOKUP(BTT[[#This Row],[Verwendete Transaktion (Pflichtauswahl)]],Transaktionen[[Transaktionen]:[Langtext]],2,FALSE),"")</f>
        <v>Kreditorenstammdatenverteilung AI</v>
      </c>
      <c r="O344" t="s">
        <v>6052</v>
      </c>
      <c r="T344" t="s">
        <v>6060</v>
      </c>
      <c r="V344" s="10" t="str">
        <f>IFERROR(VLOOKUP(BTT[[#This Row],[Verwendetes Formular
(Auswahl falls relevant)]],Formulare[[Formularbezeichnung]:[Formularname (technisch)]],2,FALSE),"")</f>
        <v/>
      </c>
      <c r="X344" t="s">
        <v>6052</v>
      </c>
      <c r="Y344" s="4"/>
      <c r="AA344" t="s">
        <v>6051</v>
      </c>
      <c r="AD344" t="s">
        <v>10203</v>
      </c>
      <c r="AI344" t="s">
        <v>6052</v>
      </c>
      <c r="AJ344" t="s">
        <v>6052</v>
      </c>
      <c r="AK344" s="10" t="str">
        <f>IF(BTT[[#This Row],[Subprozess
(optionale Auswahl)]]="","okay",IF(VLOOKUP(BTT[[#This Row],[Subprozess
(optionale Auswahl)]],BPML[[Subprozess]:[Zugeordneter Hauptprozess]],3,FALSE)=BTT[[#This Row],[Hauptprozess
(Pflichtauswahl)]],"okay","falscher Subprozess"))</f>
        <v>okay</v>
      </c>
      <c r="AL344" t="str">
        <f>IF(aktives_Teilprojekt="Master","",IF(BTT[[#This Row],[Verantwortliches TP
(automatisch)]]=VLOOKUP(aktives_Teilprojekt,Teilprojekte[[Teilprojekte]:[Kürzel]],2,FALSE),"okay","Hauptprozess anderes TP"))</f>
        <v>okay</v>
      </c>
      <c r="AM3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44" s="10" t="str">
        <f>IFERROR(IF(BTT[[#This Row],[SAP-Modul
(Pflichtauswahl)]]&lt;&gt;VLOOKUP(BTT[[#This Row],[Verwendete Transaktion (Pflichtauswahl)]],Transaktionen[[Transaktionen]:[Modul]],3,FALSE),"Modul anders","okay"),"")</f>
        <v>okay</v>
      </c>
      <c r="AP344" s="10" t="str">
        <f>IFERROR(IF(COUNTIFS(BTT[Verwendete Transaktion (Pflichtauswahl)],BTT[[#This Row],[Verwendete Transaktion (Pflichtauswahl)]],BTT[SAP-Modul
(Pflichtauswahl)],"&lt;&gt;"&amp;BTT[[#This Row],[SAP-Modul
(Pflichtauswahl)]])&gt;0,"Modul anders","okay"),"")</f>
        <v>okay</v>
      </c>
      <c r="AQ344" s="10" t="str">
        <f>IFERROR(IF(COUNTIFS(BTT[Verwendete Transaktion (Pflichtauswahl)],BTT[[#This Row],[Verwendete Transaktion (Pflichtauswahl)]],BTT[Verantwortliches TP
(automatisch)],"&lt;&gt;"&amp;BTT[[#This Row],[Verantwortliches TP
(automatisch)]])&gt;0,"Transaktion mehrfach","okay"),"")</f>
        <v>okay</v>
      </c>
      <c r="AR344" s="10" t="str">
        <f>IFERROR(IF(COUNTIFS(BTT[Verwendete Transaktion (Pflichtauswahl)],BTT[[#This Row],[Verwendete Transaktion (Pflichtauswahl)]],BTT[Verantwortliches TP
(automatisch)],"&lt;&gt;"&amp;VLOOKUP(aktives_Teilprojekt,Teilprojekte[[Teilprojekte]:[Kürzel]],2,FALSE))&gt;0,"Transaktion mehrfach","okay"),"")</f>
        <v>okay</v>
      </c>
      <c r="AS344" s="10" t="s">
        <v>9969</v>
      </c>
      <c r="AT344" s="10"/>
    </row>
    <row r="345" spans="1:46" x14ac:dyDescent="0.25">
      <c r="A345" s="14" t="str">
        <f>IFERROR(IF(BTT[[#This Row],[Lfd Nr. 
(aus konsolidierter Datei)]]&lt;&gt;"",BTT[[#This Row],[Lfd Nr. 
(aus konsolidierter Datei)]],VLOOKUP(aktives_Teilprojekt,Teilprojekte[[Teilprojekte]:[Kürzel]],2,FALSE)&amp;ROW(BTT[[#This Row],[Lfd Nr.
(automatisch)]])-2),"")</f>
        <v>BLQ330</v>
      </c>
      <c r="B345" s="15" t="s">
        <v>6124</v>
      </c>
      <c r="C345" s="15"/>
      <c r="E345" s="10" t="str">
        <f>IFERROR(IF(NOT(BTT[[#This Row],[Manuelle Änderung des Verantwortliches TP
(Auswahl - bei Bedarf)]]=""),BTT[[#This Row],[Manuelle Änderung des Verantwortliches TP
(Auswahl - bei Bedarf)]],VLOOKUP(BTT[[#This Row],[Hauptprozess
(Pflichtauswahl)]],Hauptprozesse[],3,FALSE)),"")</f>
        <v>BLQ</v>
      </c>
      <c r="H345" s="10" t="s">
        <v>6038</v>
      </c>
      <c r="I345" t="s">
        <v>5771</v>
      </c>
      <c r="J345" s="10" t="str">
        <f>IFERROR(VLOOKUP(BTT[[#This Row],[Verwendete Transaktion (Pflichtauswahl)]],Transaktionen[[Transaktionen]:[Langtext]],2,FALSE),"")</f>
        <v>Transaktion Abrufbestellung</v>
      </c>
      <c r="O345" t="s">
        <v>6052</v>
      </c>
      <c r="T345" t="s">
        <v>6060</v>
      </c>
      <c r="V345" s="10" t="str">
        <f>IFERROR(VLOOKUP(BTT[[#This Row],[Verwendetes Formular
(Auswahl falls relevant)]],Formulare[[Formularbezeichnung]:[Formularname (technisch)]],2,FALSE),"")</f>
        <v/>
      </c>
      <c r="X345" t="s">
        <v>6052</v>
      </c>
      <c r="Y345" s="4"/>
      <c r="AI345" t="s">
        <v>6051</v>
      </c>
      <c r="AK345" s="10" t="str">
        <f>IF(BTT[[#This Row],[Subprozess
(optionale Auswahl)]]="","okay",IF(VLOOKUP(BTT[[#This Row],[Subprozess
(optionale Auswahl)]],BPML[[Subprozess]:[Zugeordneter Hauptprozess]],3,FALSE)=BTT[[#This Row],[Hauptprozess
(Pflichtauswahl)]],"okay","falscher Subprozess"))</f>
        <v>okay</v>
      </c>
      <c r="AL345" t="str">
        <f>IF(aktives_Teilprojekt="Master","",IF(BTT[[#This Row],[Verantwortliches TP
(automatisch)]]=VLOOKUP(aktives_Teilprojekt,Teilprojekte[[Teilprojekte]:[Kürzel]],2,FALSE),"okay","Hauptprozess anderes TP"))</f>
        <v>okay</v>
      </c>
      <c r="AM3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5" s="10" t="str">
        <f>IFERROR(IF(BTT[[#This Row],[SAP-Modul
(Pflichtauswahl)]]&lt;&gt;VLOOKUP(BTT[[#This Row],[Verwendete Transaktion (Pflichtauswahl)]],Transaktionen[[Transaktionen]:[Modul]],3,FALSE),"Modul anders","okay"),"")</f>
        <v>okay</v>
      </c>
      <c r="AP345" s="10" t="str">
        <f>IFERROR(IF(COUNTIFS(BTT[Verwendete Transaktion (Pflichtauswahl)],BTT[[#This Row],[Verwendete Transaktion (Pflichtauswahl)]],BTT[SAP-Modul
(Pflichtauswahl)],"&lt;&gt;"&amp;BTT[[#This Row],[SAP-Modul
(Pflichtauswahl)]])&gt;0,"Modul anders","okay"),"")</f>
        <v>okay</v>
      </c>
      <c r="AQ345" s="10" t="str">
        <f>IFERROR(IF(COUNTIFS(BTT[Verwendete Transaktion (Pflichtauswahl)],BTT[[#This Row],[Verwendete Transaktion (Pflichtauswahl)]],BTT[Verantwortliches TP
(automatisch)],"&lt;&gt;"&amp;BTT[[#This Row],[Verantwortliches TP
(automatisch)]])&gt;0,"Transaktion mehrfach","okay"),"")</f>
        <v>okay</v>
      </c>
      <c r="AR345" s="10" t="str">
        <f>IFERROR(IF(COUNTIFS(BTT[Verwendete Transaktion (Pflichtauswahl)],BTT[[#This Row],[Verwendete Transaktion (Pflichtauswahl)]],BTT[Verantwortliches TP
(automatisch)],"&lt;&gt;"&amp;VLOOKUP(aktives_Teilprojekt,Teilprojekte[[Teilprojekte]:[Kürzel]],2,FALSE))&gt;0,"Transaktion mehrfach","okay"),"")</f>
        <v>okay</v>
      </c>
      <c r="AS345" s="10" t="s">
        <v>9970</v>
      </c>
      <c r="AT345" s="10"/>
    </row>
    <row r="346" spans="1:46" x14ac:dyDescent="0.25">
      <c r="A346" s="14" t="str">
        <f>IFERROR(IF(BTT[[#This Row],[Lfd Nr. 
(aus konsolidierter Datei)]]&lt;&gt;"",BTT[[#This Row],[Lfd Nr. 
(aus konsolidierter Datei)]],VLOOKUP(aktives_Teilprojekt,Teilprojekte[[Teilprojekte]:[Kürzel]],2,FALSE)&amp;ROW(BTT[[#This Row],[Lfd Nr.
(automatisch)]])-2),"")</f>
        <v>BLQ331</v>
      </c>
      <c r="B346" s="15" t="s">
        <v>6124</v>
      </c>
      <c r="C346" s="15"/>
      <c r="E346" s="10" t="str">
        <f>IFERROR(IF(NOT(BTT[[#This Row],[Manuelle Änderung des Verantwortliches TP
(Auswahl - bei Bedarf)]]=""),BTT[[#This Row],[Manuelle Änderung des Verantwortliches TP
(Auswahl - bei Bedarf)]],VLOOKUP(BTT[[#This Row],[Hauptprozess
(Pflichtauswahl)]],Hauptprozesse[],3,FALSE)),"")</f>
        <v>BLQ</v>
      </c>
      <c r="H346" s="10" t="s">
        <v>6038</v>
      </c>
      <c r="I346" t="s">
        <v>5773</v>
      </c>
      <c r="J346" s="10" t="str">
        <f>IFERROR(VLOOKUP(BTT[[#This Row],[Verwendete Transaktion (Pflichtauswahl)]],Transaktionen[[Transaktionen]:[Langtext]],2,FALSE),"")</f>
        <v>Transaktion Abrufbestellung</v>
      </c>
      <c r="O346" t="s">
        <v>6052</v>
      </c>
      <c r="T346" t="s">
        <v>6060</v>
      </c>
      <c r="V346" s="10" t="str">
        <f>IFERROR(VLOOKUP(BTT[[#This Row],[Verwendetes Formular
(Auswahl falls relevant)]],Formulare[[Formularbezeichnung]:[Formularname (technisch)]],2,FALSE),"")</f>
        <v/>
      </c>
      <c r="X346" t="s">
        <v>6052</v>
      </c>
      <c r="Y346" s="4"/>
      <c r="AI346" t="s">
        <v>6051</v>
      </c>
      <c r="AK346" s="10" t="str">
        <f>IF(BTT[[#This Row],[Subprozess
(optionale Auswahl)]]="","okay",IF(VLOOKUP(BTT[[#This Row],[Subprozess
(optionale Auswahl)]],BPML[[Subprozess]:[Zugeordneter Hauptprozess]],3,FALSE)=BTT[[#This Row],[Hauptprozess
(Pflichtauswahl)]],"okay","falscher Subprozess"))</f>
        <v>okay</v>
      </c>
      <c r="AL346" t="str">
        <f>IF(aktives_Teilprojekt="Master","",IF(BTT[[#This Row],[Verantwortliches TP
(automatisch)]]=VLOOKUP(aktives_Teilprojekt,Teilprojekte[[Teilprojekte]:[Kürzel]],2,FALSE),"okay","Hauptprozess anderes TP"))</f>
        <v>okay</v>
      </c>
      <c r="AM3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6" s="10" t="str">
        <f>IFERROR(IF(BTT[[#This Row],[SAP-Modul
(Pflichtauswahl)]]&lt;&gt;VLOOKUP(BTT[[#This Row],[Verwendete Transaktion (Pflichtauswahl)]],Transaktionen[[Transaktionen]:[Modul]],3,FALSE),"Modul anders","okay"),"")</f>
        <v>okay</v>
      </c>
      <c r="AP346" s="10" t="str">
        <f>IFERROR(IF(COUNTIFS(BTT[Verwendete Transaktion (Pflichtauswahl)],BTT[[#This Row],[Verwendete Transaktion (Pflichtauswahl)]],BTT[SAP-Modul
(Pflichtauswahl)],"&lt;&gt;"&amp;BTT[[#This Row],[SAP-Modul
(Pflichtauswahl)]])&gt;0,"Modul anders","okay"),"")</f>
        <v>okay</v>
      </c>
      <c r="AQ346" s="10" t="str">
        <f>IFERROR(IF(COUNTIFS(BTT[Verwendete Transaktion (Pflichtauswahl)],BTT[[#This Row],[Verwendete Transaktion (Pflichtauswahl)]],BTT[Verantwortliches TP
(automatisch)],"&lt;&gt;"&amp;BTT[[#This Row],[Verantwortliches TP
(automatisch)]])&gt;0,"Transaktion mehrfach","okay"),"")</f>
        <v>okay</v>
      </c>
      <c r="AR346" s="10" t="str">
        <f>IFERROR(IF(COUNTIFS(BTT[Verwendete Transaktion (Pflichtauswahl)],BTT[[#This Row],[Verwendete Transaktion (Pflichtauswahl)]],BTT[Verantwortliches TP
(automatisch)],"&lt;&gt;"&amp;VLOOKUP(aktives_Teilprojekt,Teilprojekte[[Teilprojekte]:[Kürzel]],2,FALSE))&gt;0,"Transaktion mehrfach","okay"),"")</f>
        <v>okay</v>
      </c>
      <c r="AS346" s="10" t="s">
        <v>9971</v>
      </c>
      <c r="AT346" s="10"/>
    </row>
    <row r="347" spans="1:46" x14ac:dyDescent="0.25">
      <c r="A347" s="14" t="str">
        <f>IFERROR(IF(BTT[[#This Row],[Lfd Nr. 
(aus konsolidierter Datei)]]&lt;&gt;"",BTT[[#This Row],[Lfd Nr. 
(aus konsolidierter Datei)]],VLOOKUP(aktives_Teilprojekt,Teilprojekte[[Teilprojekte]:[Kürzel]],2,FALSE)&amp;ROW(BTT[[#This Row],[Lfd Nr.
(automatisch)]])-2),"")</f>
        <v>BLQ332</v>
      </c>
      <c r="B347" s="15" t="s">
        <v>6124</v>
      </c>
      <c r="C347" s="15"/>
      <c r="E347" s="10" t="str">
        <f>IFERROR(IF(NOT(BTT[[#This Row],[Manuelle Änderung des Verantwortliches TP
(Auswahl - bei Bedarf)]]=""),BTT[[#This Row],[Manuelle Änderung des Verantwortliches TP
(Auswahl - bei Bedarf)]],VLOOKUP(BTT[[#This Row],[Hauptprozess
(Pflichtauswahl)]],Hauptprozesse[],3,FALSE)),"")</f>
        <v>BLQ</v>
      </c>
      <c r="H347" s="10" t="s">
        <v>6038</v>
      </c>
      <c r="I347" t="s">
        <v>5774</v>
      </c>
      <c r="J347" s="10" t="str">
        <f>IFERROR(VLOOKUP(BTT[[#This Row],[Verwendete Transaktion (Pflichtauswahl)]],Transaktionen[[Transaktionen]:[Langtext]],2,FALSE),"")</f>
        <v>Aufruf: Abrufposition löschen</v>
      </c>
      <c r="O347" t="s">
        <v>6052</v>
      </c>
      <c r="T347" t="s">
        <v>6060</v>
      </c>
      <c r="V347" s="10" t="str">
        <f>IFERROR(VLOOKUP(BTT[[#This Row],[Verwendetes Formular
(Auswahl falls relevant)]],Formulare[[Formularbezeichnung]:[Formularname (technisch)]],2,FALSE),"")</f>
        <v/>
      </c>
      <c r="X347" t="s">
        <v>6052</v>
      </c>
      <c r="Y347" s="4"/>
      <c r="AI347" t="s">
        <v>6051</v>
      </c>
      <c r="AK347" s="10" t="str">
        <f>IF(BTT[[#This Row],[Subprozess
(optionale Auswahl)]]="","okay",IF(VLOOKUP(BTT[[#This Row],[Subprozess
(optionale Auswahl)]],BPML[[Subprozess]:[Zugeordneter Hauptprozess]],3,FALSE)=BTT[[#This Row],[Hauptprozess
(Pflichtauswahl)]],"okay","falscher Subprozess"))</f>
        <v>okay</v>
      </c>
      <c r="AL347" t="str">
        <f>IF(aktives_Teilprojekt="Master","",IF(BTT[[#This Row],[Verantwortliches TP
(automatisch)]]=VLOOKUP(aktives_Teilprojekt,Teilprojekte[[Teilprojekte]:[Kürzel]],2,FALSE),"okay","Hauptprozess anderes TP"))</f>
        <v>okay</v>
      </c>
      <c r="AM3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7" s="10" t="str">
        <f>IFERROR(IF(BTT[[#This Row],[SAP-Modul
(Pflichtauswahl)]]&lt;&gt;VLOOKUP(BTT[[#This Row],[Verwendete Transaktion (Pflichtauswahl)]],Transaktionen[[Transaktionen]:[Modul]],3,FALSE),"Modul anders","okay"),"")</f>
        <v>okay</v>
      </c>
      <c r="AP347" s="10" t="str">
        <f>IFERROR(IF(COUNTIFS(BTT[Verwendete Transaktion (Pflichtauswahl)],BTT[[#This Row],[Verwendete Transaktion (Pflichtauswahl)]],BTT[SAP-Modul
(Pflichtauswahl)],"&lt;&gt;"&amp;BTT[[#This Row],[SAP-Modul
(Pflichtauswahl)]])&gt;0,"Modul anders","okay"),"")</f>
        <v>okay</v>
      </c>
      <c r="AQ347" s="10" t="str">
        <f>IFERROR(IF(COUNTIFS(BTT[Verwendete Transaktion (Pflichtauswahl)],BTT[[#This Row],[Verwendete Transaktion (Pflichtauswahl)]],BTT[Verantwortliches TP
(automatisch)],"&lt;&gt;"&amp;BTT[[#This Row],[Verantwortliches TP
(automatisch)]])&gt;0,"Transaktion mehrfach","okay"),"")</f>
        <v>okay</v>
      </c>
      <c r="AR347" s="10" t="str">
        <f>IFERROR(IF(COUNTIFS(BTT[Verwendete Transaktion (Pflichtauswahl)],BTT[[#This Row],[Verwendete Transaktion (Pflichtauswahl)]],BTT[Verantwortliches TP
(automatisch)],"&lt;&gt;"&amp;VLOOKUP(aktives_Teilprojekt,Teilprojekte[[Teilprojekte]:[Kürzel]],2,FALSE))&gt;0,"Transaktion mehrfach","okay"),"")</f>
        <v>okay</v>
      </c>
      <c r="AS347" s="10" t="s">
        <v>9972</v>
      </c>
      <c r="AT347" s="10"/>
    </row>
    <row r="348" spans="1:46" x14ac:dyDescent="0.25">
      <c r="A348" s="14" t="str">
        <f>IFERROR(IF(BTT[[#This Row],[Lfd Nr. 
(aus konsolidierter Datei)]]&lt;&gt;"",BTT[[#This Row],[Lfd Nr. 
(aus konsolidierter Datei)]],VLOOKUP(aktives_Teilprojekt,Teilprojekte[[Teilprojekte]:[Kürzel]],2,FALSE)&amp;ROW(BTT[[#This Row],[Lfd Nr.
(automatisch)]])-2),"")</f>
        <v>BLQ333</v>
      </c>
      <c r="B348" s="15" t="s">
        <v>6124</v>
      </c>
      <c r="C348" s="15"/>
      <c r="E348" s="10" t="str">
        <f>IFERROR(IF(NOT(BTT[[#This Row],[Manuelle Änderung des Verantwortliches TP
(Auswahl - bei Bedarf)]]=""),BTT[[#This Row],[Manuelle Änderung des Verantwortliches TP
(Auswahl - bei Bedarf)]],VLOOKUP(BTT[[#This Row],[Hauptprozess
(Pflichtauswahl)]],Hauptprozesse[],3,FALSE)),"")</f>
        <v>BLQ</v>
      </c>
      <c r="H348" s="10" t="s">
        <v>6038</v>
      </c>
      <c r="I348" t="s">
        <v>5776</v>
      </c>
      <c r="J348" s="10" t="str">
        <f>IFERROR(VLOOKUP(BTT[[#This Row],[Verwendete Transaktion (Pflichtauswahl)]],Transaktionen[[Transaktionen]:[Langtext]],2,FALSE),"")</f>
        <v>Vertragssuche</v>
      </c>
      <c r="O348" t="s">
        <v>6052</v>
      </c>
      <c r="T348" t="s">
        <v>6060</v>
      </c>
      <c r="V348" s="10" t="str">
        <f>IFERROR(VLOOKUP(BTT[[#This Row],[Verwendetes Formular
(Auswahl falls relevant)]],Formulare[[Formularbezeichnung]:[Formularname (technisch)]],2,FALSE),"")</f>
        <v/>
      </c>
      <c r="X348" t="s">
        <v>6052</v>
      </c>
      <c r="Y348" s="4"/>
      <c r="AI348" t="s">
        <v>6051</v>
      </c>
      <c r="AK348" s="10" t="str">
        <f>IF(BTT[[#This Row],[Subprozess
(optionale Auswahl)]]="","okay",IF(VLOOKUP(BTT[[#This Row],[Subprozess
(optionale Auswahl)]],BPML[[Subprozess]:[Zugeordneter Hauptprozess]],3,FALSE)=BTT[[#This Row],[Hauptprozess
(Pflichtauswahl)]],"okay","falscher Subprozess"))</f>
        <v>okay</v>
      </c>
      <c r="AL348" t="str">
        <f>IF(aktives_Teilprojekt="Master","",IF(BTT[[#This Row],[Verantwortliches TP
(automatisch)]]=VLOOKUP(aktives_Teilprojekt,Teilprojekte[[Teilprojekte]:[Kürzel]],2,FALSE),"okay","Hauptprozess anderes TP"))</f>
        <v>okay</v>
      </c>
      <c r="AM3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8" s="10" t="str">
        <f>IFERROR(IF(BTT[[#This Row],[SAP-Modul
(Pflichtauswahl)]]&lt;&gt;VLOOKUP(BTT[[#This Row],[Verwendete Transaktion (Pflichtauswahl)]],Transaktionen[[Transaktionen]:[Modul]],3,FALSE),"Modul anders","okay"),"")</f>
        <v>okay</v>
      </c>
      <c r="AP348" s="10" t="str">
        <f>IFERROR(IF(COUNTIFS(BTT[Verwendete Transaktion (Pflichtauswahl)],BTT[[#This Row],[Verwendete Transaktion (Pflichtauswahl)]],BTT[SAP-Modul
(Pflichtauswahl)],"&lt;&gt;"&amp;BTT[[#This Row],[SAP-Modul
(Pflichtauswahl)]])&gt;0,"Modul anders","okay"),"")</f>
        <v>okay</v>
      </c>
      <c r="AQ348" s="10" t="str">
        <f>IFERROR(IF(COUNTIFS(BTT[Verwendete Transaktion (Pflichtauswahl)],BTT[[#This Row],[Verwendete Transaktion (Pflichtauswahl)]],BTT[Verantwortliches TP
(automatisch)],"&lt;&gt;"&amp;BTT[[#This Row],[Verantwortliches TP
(automatisch)]])&gt;0,"Transaktion mehrfach","okay"),"")</f>
        <v>okay</v>
      </c>
      <c r="AR348" s="10" t="str">
        <f>IFERROR(IF(COUNTIFS(BTT[Verwendete Transaktion (Pflichtauswahl)],BTT[[#This Row],[Verwendete Transaktion (Pflichtauswahl)]],BTT[Verantwortliches TP
(automatisch)],"&lt;&gt;"&amp;VLOOKUP(aktives_Teilprojekt,Teilprojekte[[Teilprojekte]:[Kürzel]],2,FALSE))&gt;0,"Transaktion mehrfach","okay"),"")</f>
        <v>okay</v>
      </c>
      <c r="AS348" s="10" t="s">
        <v>9973</v>
      </c>
      <c r="AT348" s="10"/>
    </row>
    <row r="349" spans="1:46" x14ac:dyDescent="0.25">
      <c r="A349" s="14" t="str">
        <f>IFERROR(IF(BTT[[#This Row],[Lfd Nr. 
(aus konsolidierter Datei)]]&lt;&gt;"",BTT[[#This Row],[Lfd Nr. 
(aus konsolidierter Datei)]],VLOOKUP(aktives_Teilprojekt,Teilprojekte[[Teilprojekte]:[Kürzel]],2,FALSE)&amp;ROW(BTT[[#This Row],[Lfd Nr.
(automatisch)]])-2),"")</f>
        <v>BLQ334</v>
      </c>
      <c r="B349" s="15" t="s">
        <v>6124</v>
      </c>
      <c r="C349" s="15"/>
      <c r="E349" s="10" t="str">
        <f>IFERROR(IF(NOT(BTT[[#This Row],[Manuelle Änderung des Verantwortliches TP
(Auswahl - bei Bedarf)]]=""),BTT[[#This Row],[Manuelle Änderung des Verantwortliches TP
(Auswahl - bei Bedarf)]],VLOOKUP(BTT[[#This Row],[Hauptprozess
(Pflichtauswahl)]],Hauptprozesse[],3,FALSE)),"")</f>
        <v>BLQ</v>
      </c>
      <c r="H349" s="10" t="s">
        <v>6038</v>
      </c>
      <c r="I349" t="s">
        <v>5778</v>
      </c>
      <c r="J349" s="10" t="str">
        <f>IFERROR(VLOOKUP(BTT[[#This Row],[Verwendete Transaktion (Pflichtauswahl)]],Transaktionen[[Transaktionen]:[Langtext]],2,FALSE),"")</f>
        <v>Aufruf der Benutzermassenpflege</v>
      </c>
      <c r="O349" t="s">
        <v>6052</v>
      </c>
      <c r="T349" t="s">
        <v>6060</v>
      </c>
      <c r="V349" s="10" t="str">
        <f>IFERROR(VLOOKUP(BTT[[#This Row],[Verwendetes Formular
(Auswahl falls relevant)]],Formulare[[Formularbezeichnung]:[Formularname (technisch)]],2,FALSE),"")</f>
        <v/>
      </c>
      <c r="X349" t="s">
        <v>6052</v>
      </c>
      <c r="Y349" s="4"/>
      <c r="AI349" t="s">
        <v>6051</v>
      </c>
      <c r="AK349" s="10" t="str">
        <f>IF(BTT[[#This Row],[Subprozess
(optionale Auswahl)]]="","okay",IF(VLOOKUP(BTT[[#This Row],[Subprozess
(optionale Auswahl)]],BPML[[Subprozess]:[Zugeordneter Hauptprozess]],3,FALSE)=BTT[[#This Row],[Hauptprozess
(Pflichtauswahl)]],"okay","falscher Subprozess"))</f>
        <v>okay</v>
      </c>
      <c r="AL349" t="str">
        <f>IF(aktives_Teilprojekt="Master","",IF(BTT[[#This Row],[Verantwortliches TP
(automatisch)]]=VLOOKUP(aktives_Teilprojekt,Teilprojekte[[Teilprojekte]:[Kürzel]],2,FALSE),"okay","Hauptprozess anderes TP"))</f>
        <v>okay</v>
      </c>
      <c r="AM3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49" s="10" t="str">
        <f>IFERROR(IF(BTT[[#This Row],[SAP-Modul
(Pflichtauswahl)]]&lt;&gt;VLOOKUP(BTT[[#This Row],[Verwendete Transaktion (Pflichtauswahl)]],Transaktionen[[Transaktionen]:[Modul]],3,FALSE),"Modul anders","okay"),"")</f>
        <v>okay</v>
      </c>
      <c r="AP349" s="10" t="str">
        <f>IFERROR(IF(COUNTIFS(BTT[Verwendete Transaktion (Pflichtauswahl)],BTT[[#This Row],[Verwendete Transaktion (Pflichtauswahl)]],BTT[SAP-Modul
(Pflichtauswahl)],"&lt;&gt;"&amp;BTT[[#This Row],[SAP-Modul
(Pflichtauswahl)]])&gt;0,"Modul anders","okay"),"")</f>
        <v>okay</v>
      </c>
      <c r="AQ349" s="10" t="str">
        <f>IFERROR(IF(COUNTIFS(BTT[Verwendete Transaktion (Pflichtauswahl)],BTT[[#This Row],[Verwendete Transaktion (Pflichtauswahl)]],BTT[Verantwortliches TP
(automatisch)],"&lt;&gt;"&amp;BTT[[#This Row],[Verantwortliches TP
(automatisch)]])&gt;0,"Transaktion mehrfach","okay"),"")</f>
        <v>okay</v>
      </c>
      <c r="AR349" s="10" t="str">
        <f>IFERROR(IF(COUNTIFS(BTT[Verwendete Transaktion (Pflichtauswahl)],BTT[[#This Row],[Verwendete Transaktion (Pflichtauswahl)]],BTT[Verantwortliches TP
(automatisch)],"&lt;&gt;"&amp;VLOOKUP(aktives_Teilprojekt,Teilprojekte[[Teilprojekte]:[Kürzel]],2,FALSE))&gt;0,"Transaktion mehrfach","okay"),"")</f>
        <v>okay</v>
      </c>
      <c r="AS349" s="10" t="s">
        <v>9974</v>
      </c>
      <c r="AT349" s="10"/>
    </row>
    <row r="350" spans="1:46" x14ac:dyDescent="0.25">
      <c r="A350" s="14" t="str">
        <f>IFERROR(IF(BTT[[#This Row],[Lfd Nr. 
(aus konsolidierter Datei)]]&lt;&gt;"",BTT[[#This Row],[Lfd Nr. 
(aus konsolidierter Datei)]],VLOOKUP(aktives_Teilprojekt,Teilprojekte[[Teilprojekte]:[Kürzel]],2,FALSE)&amp;ROW(BTT[[#This Row],[Lfd Nr.
(automatisch)]])-2),"")</f>
        <v>BLQ335</v>
      </c>
      <c r="B350" s="15" t="s">
        <v>6124</v>
      </c>
      <c r="C350" s="15"/>
      <c r="E350" s="10" t="str">
        <f>IFERROR(IF(NOT(BTT[[#This Row],[Manuelle Änderung des Verantwortliches TP
(Auswahl - bei Bedarf)]]=""),BTT[[#This Row],[Manuelle Änderung des Verantwortliches TP
(Auswahl - bei Bedarf)]],VLOOKUP(BTT[[#This Row],[Hauptprozess
(Pflichtauswahl)]],Hauptprozesse[],3,FALSE)),"")</f>
        <v>BLQ</v>
      </c>
      <c r="H350" s="10" t="s">
        <v>6038</v>
      </c>
      <c r="I350" t="s">
        <v>5780</v>
      </c>
      <c r="J350" s="10" t="str">
        <f>IFERROR(VLOOKUP(BTT[[#This Row],[Verwendete Transaktion (Pflichtauswahl)]],Transaktionen[[Transaktionen]:[Langtext]],2,FALSE),"")</f>
        <v>Transaktion Rahmenvertrag</v>
      </c>
      <c r="O350" t="s">
        <v>6052</v>
      </c>
      <c r="T350" t="s">
        <v>6060</v>
      </c>
      <c r="V350" s="10" t="str">
        <f>IFERROR(VLOOKUP(BTT[[#This Row],[Verwendetes Formular
(Auswahl falls relevant)]],Formulare[[Formularbezeichnung]:[Formularname (technisch)]],2,FALSE),"")</f>
        <v/>
      </c>
      <c r="X350" t="s">
        <v>6052</v>
      </c>
      <c r="Y350" s="4"/>
      <c r="AI350" t="s">
        <v>6051</v>
      </c>
      <c r="AK350" s="10" t="str">
        <f>IF(BTT[[#This Row],[Subprozess
(optionale Auswahl)]]="","okay",IF(VLOOKUP(BTT[[#This Row],[Subprozess
(optionale Auswahl)]],BPML[[Subprozess]:[Zugeordneter Hauptprozess]],3,FALSE)=BTT[[#This Row],[Hauptprozess
(Pflichtauswahl)]],"okay","falscher Subprozess"))</f>
        <v>okay</v>
      </c>
      <c r="AL350" t="str">
        <f>IF(aktives_Teilprojekt="Master","",IF(BTT[[#This Row],[Verantwortliches TP
(automatisch)]]=VLOOKUP(aktives_Teilprojekt,Teilprojekte[[Teilprojekte]:[Kürzel]],2,FALSE),"okay","Hauptprozess anderes TP"))</f>
        <v>okay</v>
      </c>
      <c r="AM3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350" s="10" t="str">
        <f>IFERROR(IF(BTT[[#This Row],[SAP-Modul
(Pflichtauswahl)]]&lt;&gt;VLOOKUP(BTT[[#This Row],[Verwendete Transaktion (Pflichtauswahl)]],Transaktionen[[Transaktionen]:[Modul]],3,FALSE),"Modul anders","okay"),"")</f>
        <v>okay</v>
      </c>
      <c r="AP350" s="10" t="str">
        <f>IFERROR(IF(COUNTIFS(BTT[Verwendete Transaktion (Pflichtauswahl)],BTT[[#This Row],[Verwendete Transaktion (Pflichtauswahl)]],BTT[SAP-Modul
(Pflichtauswahl)],"&lt;&gt;"&amp;BTT[[#This Row],[SAP-Modul
(Pflichtauswahl)]])&gt;0,"Modul anders","okay"),"")</f>
        <v>okay</v>
      </c>
      <c r="AQ350" s="10" t="str">
        <f>IFERROR(IF(COUNTIFS(BTT[Verwendete Transaktion (Pflichtauswahl)],BTT[[#This Row],[Verwendete Transaktion (Pflichtauswahl)]],BTT[Verantwortliches TP
(automatisch)],"&lt;&gt;"&amp;BTT[[#This Row],[Verantwortliches TP
(automatisch)]])&gt;0,"Transaktion mehrfach","okay"),"")</f>
        <v>okay</v>
      </c>
      <c r="AR350" s="10" t="str">
        <f>IFERROR(IF(COUNTIFS(BTT[Verwendete Transaktion (Pflichtauswahl)],BTT[[#This Row],[Verwendete Transaktion (Pflichtauswahl)]],BTT[Verantwortliches TP
(automatisch)],"&lt;&gt;"&amp;VLOOKUP(aktives_Teilprojekt,Teilprojekte[[Teilprojekte]:[Kürzel]],2,FALSE))&gt;0,"Transaktion mehrfach","okay"),"")</f>
        <v>okay</v>
      </c>
      <c r="AS350" s="10" t="s">
        <v>9975</v>
      </c>
      <c r="AT350" s="10"/>
    </row>
    <row r="351" spans="1:46" x14ac:dyDescent="0.25">
      <c r="A351" s="14" t="str">
        <f>IFERROR(IF(BTT[[#This Row],[Lfd Nr. 
(aus konsolidierter Datei)]]&lt;&gt;"",BTT[[#This Row],[Lfd Nr. 
(aus konsolidierter Datei)]],VLOOKUP(aktives_Teilprojekt,Teilprojekte[[Teilprojekte]:[Kürzel]],2,FALSE)&amp;ROW(BTT[[#This Row],[Lfd Nr.
(automatisch)]])-2),"")</f>
        <v>BLQ336</v>
      </c>
      <c r="B351" s="15" t="s">
        <v>52</v>
      </c>
      <c r="C351" s="15"/>
      <c r="E351" s="10" t="str">
        <f>IFERROR(IF(NOT(BTT[[#This Row],[Manuelle Änderung des Verantwortliches TP
(Auswahl - bei Bedarf)]]=""),BTT[[#This Row],[Manuelle Änderung des Verantwortliches TP
(Auswahl - bei Bedarf)]],VLOOKUP(BTT[[#This Row],[Hauptprozess
(Pflichtauswahl)]],Hauptprozesse[],3,FALSE)),"")</f>
        <v>BLQ</v>
      </c>
      <c r="H351" s="10" t="s">
        <v>6038</v>
      </c>
      <c r="I351" t="s">
        <v>3062</v>
      </c>
      <c r="J351" s="10" t="str">
        <f>IFERROR(VLOOKUP(BTT[[#This Row],[Verwendete Transaktion (Pflichtauswahl)]],Transaktionen[[Transaktionen]:[Langtext]],2,FALSE),"")</f>
        <v>MRP-Planungslauf</v>
      </c>
      <c r="O351" t="s">
        <v>6052</v>
      </c>
      <c r="T351" t="s">
        <v>6060</v>
      </c>
      <c r="V351" s="10" t="str">
        <f>IFERROR(VLOOKUP(BTT[[#This Row],[Verwendetes Formular
(Auswahl falls relevant)]],Formulare[[Formularbezeichnung]:[Formularname (technisch)]],2,FALSE),"")</f>
        <v/>
      </c>
      <c r="X351" t="s">
        <v>6052</v>
      </c>
      <c r="Y351" s="4"/>
      <c r="AB351" t="s">
        <v>6052</v>
      </c>
      <c r="AD351" t="s">
        <v>6063</v>
      </c>
      <c r="AF351" t="s">
        <v>10189</v>
      </c>
      <c r="AI351" t="s">
        <v>6052</v>
      </c>
      <c r="AJ351" t="s">
        <v>6052</v>
      </c>
      <c r="AK351" s="10" t="str">
        <f>IF(BTT[[#This Row],[Subprozess
(optionale Auswahl)]]="","okay",IF(VLOOKUP(BTT[[#This Row],[Subprozess
(optionale Auswahl)]],BPML[[Subprozess]:[Zugeordneter Hauptprozess]],3,FALSE)=BTT[[#This Row],[Hauptprozess
(Pflichtauswahl)]],"okay","falscher Subprozess"))</f>
        <v>okay</v>
      </c>
      <c r="AL351" t="str">
        <f>IF(aktives_Teilprojekt="Master","",IF(BTT[[#This Row],[Verantwortliches TP
(automatisch)]]=VLOOKUP(aktives_Teilprojekt,Teilprojekte[[Teilprojekte]:[Kürzel]],2,FALSE),"okay","Hauptprozess anderes TP"))</f>
        <v>okay</v>
      </c>
      <c r="AM3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1" s="10" t="str">
        <f>IFERROR(IF(BTT[[#This Row],[SAP-Modul
(Pflichtauswahl)]]&lt;&gt;VLOOKUP(BTT[[#This Row],[Verwendete Transaktion (Pflichtauswahl)]],Transaktionen[[Transaktionen]:[Modul]],3,FALSE),"Modul anders","okay"),"")</f>
        <v>Modul anders</v>
      </c>
      <c r="AP351" s="10" t="str">
        <f>IFERROR(IF(COUNTIFS(BTT[Verwendete Transaktion (Pflichtauswahl)],BTT[[#This Row],[Verwendete Transaktion (Pflichtauswahl)]],BTT[SAP-Modul
(Pflichtauswahl)],"&lt;&gt;"&amp;BTT[[#This Row],[SAP-Modul
(Pflichtauswahl)]])&gt;0,"Modul anders","okay"),"")</f>
        <v>okay</v>
      </c>
      <c r="AQ351" s="10" t="str">
        <f>IFERROR(IF(COUNTIFS(BTT[Verwendete Transaktion (Pflichtauswahl)],BTT[[#This Row],[Verwendete Transaktion (Pflichtauswahl)]],BTT[Verantwortliches TP
(automatisch)],"&lt;&gt;"&amp;BTT[[#This Row],[Verantwortliches TP
(automatisch)]])&gt;0,"Transaktion mehrfach","okay"),"")</f>
        <v>okay</v>
      </c>
      <c r="AR351" s="10" t="str">
        <f>IFERROR(IF(COUNTIFS(BTT[Verwendete Transaktion (Pflichtauswahl)],BTT[[#This Row],[Verwendete Transaktion (Pflichtauswahl)]],BTT[Verantwortliches TP
(automatisch)],"&lt;&gt;"&amp;VLOOKUP(aktives_Teilprojekt,Teilprojekte[[Teilprojekte]:[Kürzel]],2,FALSE))&gt;0,"Transaktion mehrfach","okay"),"")</f>
        <v>okay</v>
      </c>
      <c r="AS351" s="10" t="s">
        <v>9976</v>
      </c>
      <c r="AT351" s="10"/>
    </row>
    <row r="352" spans="1:46" x14ac:dyDescent="0.25">
      <c r="A352" s="14" t="str">
        <f>IFERROR(IF(BTT[[#This Row],[Lfd Nr. 
(aus konsolidierter Datei)]]&lt;&gt;"",BTT[[#This Row],[Lfd Nr. 
(aus konsolidierter Datei)]],VLOOKUP(aktives_Teilprojekt,Teilprojekte[[Teilprojekte]:[Kürzel]],2,FALSE)&amp;ROW(BTT[[#This Row],[Lfd Nr.
(automatisch)]])-2),"")</f>
        <v>BLQ337</v>
      </c>
      <c r="B352" s="15" t="s">
        <v>52</v>
      </c>
      <c r="C352" s="15"/>
      <c r="E352" s="10" t="str">
        <f>IFERROR(IF(NOT(BTT[[#This Row],[Manuelle Änderung des Verantwortliches TP
(Auswahl - bei Bedarf)]]=""),BTT[[#This Row],[Manuelle Änderung des Verantwortliches TP
(Auswahl - bei Bedarf)]],VLOOKUP(BTT[[#This Row],[Hauptprozess
(Pflichtauswahl)]],Hauptprozesse[],3,FALSE)),"")</f>
        <v>BLQ</v>
      </c>
      <c r="H352" s="10" t="s">
        <v>6038</v>
      </c>
      <c r="I352" t="s">
        <v>3064</v>
      </c>
      <c r="J352" s="10" t="str">
        <f>IFERROR(VLOOKUP(BTT[[#This Row],[Verwendete Transaktion (Pflichtauswahl)]],Transaktionen[[Transaktionen]:[Langtext]],2,FALSE),"")</f>
        <v>MRP-Einzelplanung -einstufig-</v>
      </c>
      <c r="O352" t="s">
        <v>6052</v>
      </c>
      <c r="T352" t="s">
        <v>6060</v>
      </c>
      <c r="V352" s="10" t="str">
        <f>IFERROR(VLOOKUP(BTT[[#This Row],[Verwendetes Formular
(Auswahl falls relevant)]],Formulare[[Formularbezeichnung]:[Formularname (technisch)]],2,FALSE),"")</f>
        <v/>
      </c>
      <c r="X352" t="s">
        <v>6052</v>
      </c>
      <c r="Y352" s="4"/>
      <c r="AB352" t="s">
        <v>6052</v>
      </c>
      <c r="AD352" t="s">
        <v>6063</v>
      </c>
      <c r="AF352" t="s">
        <v>10189</v>
      </c>
      <c r="AI352" t="s">
        <v>6052</v>
      </c>
      <c r="AJ352" t="s">
        <v>6052</v>
      </c>
      <c r="AK352" s="10" t="str">
        <f>IF(BTT[[#This Row],[Subprozess
(optionale Auswahl)]]="","okay",IF(VLOOKUP(BTT[[#This Row],[Subprozess
(optionale Auswahl)]],BPML[[Subprozess]:[Zugeordneter Hauptprozess]],3,FALSE)=BTT[[#This Row],[Hauptprozess
(Pflichtauswahl)]],"okay","falscher Subprozess"))</f>
        <v>okay</v>
      </c>
      <c r="AL352" t="str">
        <f>IF(aktives_Teilprojekt="Master","",IF(BTT[[#This Row],[Verantwortliches TP
(automatisch)]]=VLOOKUP(aktives_Teilprojekt,Teilprojekte[[Teilprojekte]:[Kürzel]],2,FALSE),"okay","Hauptprozess anderes TP"))</f>
        <v>okay</v>
      </c>
      <c r="AM3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2" s="10" t="str">
        <f>IFERROR(IF(BTT[[#This Row],[SAP-Modul
(Pflichtauswahl)]]&lt;&gt;VLOOKUP(BTT[[#This Row],[Verwendete Transaktion (Pflichtauswahl)]],Transaktionen[[Transaktionen]:[Modul]],3,FALSE),"Modul anders","okay"),"")</f>
        <v>Modul anders</v>
      </c>
      <c r="AP352" s="10" t="str">
        <f>IFERROR(IF(COUNTIFS(BTT[Verwendete Transaktion (Pflichtauswahl)],BTT[[#This Row],[Verwendete Transaktion (Pflichtauswahl)]],BTT[SAP-Modul
(Pflichtauswahl)],"&lt;&gt;"&amp;BTT[[#This Row],[SAP-Modul
(Pflichtauswahl)]])&gt;0,"Modul anders","okay"),"")</f>
        <v>okay</v>
      </c>
      <c r="AQ352" s="10" t="str">
        <f>IFERROR(IF(COUNTIFS(BTT[Verwendete Transaktion (Pflichtauswahl)],BTT[[#This Row],[Verwendete Transaktion (Pflichtauswahl)]],BTT[Verantwortliches TP
(automatisch)],"&lt;&gt;"&amp;BTT[[#This Row],[Verantwortliches TP
(automatisch)]])&gt;0,"Transaktion mehrfach","okay"),"")</f>
        <v>okay</v>
      </c>
      <c r="AR352" s="10" t="str">
        <f>IFERROR(IF(COUNTIFS(BTT[Verwendete Transaktion (Pflichtauswahl)],BTT[[#This Row],[Verwendete Transaktion (Pflichtauswahl)]],BTT[Verantwortliches TP
(automatisch)],"&lt;&gt;"&amp;VLOOKUP(aktives_Teilprojekt,Teilprojekte[[Teilprojekte]:[Kürzel]],2,FALSE))&gt;0,"Transaktion mehrfach","okay"),"")</f>
        <v>okay</v>
      </c>
      <c r="AS352" s="10" t="s">
        <v>9977</v>
      </c>
      <c r="AT352" s="10"/>
    </row>
    <row r="353" spans="1:46" x14ac:dyDescent="0.25">
      <c r="A353" s="14" t="str">
        <f>IFERROR(IF(BTT[[#This Row],[Lfd Nr. 
(aus konsolidierter Datei)]]&lt;&gt;"",BTT[[#This Row],[Lfd Nr. 
(aus konsolidierter Datei)]],VLOOKUP(aktives_Teilprojekt,Teilprojekte[[Teilprojekte]:[Kürzel]],2,FALSE)&amp;ROW(BTT[[#This Row],[Lfd Nr.
(automatisch)]])-2),"")</f>
        <v>BLQ338</v>
      </c>
      <c r="B353" s="15" t="s">
        <v>52</v>
      </c>
      <c r="C353" s="15"/>
      <c r="E353" s="10" t="str">
        <f>IFERROR(IF(NOT(BTT[[#This Row],[Manuelle Änderung des Verantwortliches TP
(Auswahl - bei Bedarf)]]=""),BTT[[#This Row],[Manuelle Änderung des Verantwortliches TP
(Auswahl - bei Bedarf)]],VLOOKUP(BTT[[#This Row],[Hauptprozess
(Pflichtauswahl)]],Hauptprozesse[],3,FALSE)),"")</f>
        <v>BLQ</v>
      </c>
      <c r="H353" s="10" t="s">
        <v>6038</v>
      </c>
      <c r="I353" t="s">
        <v>3066</v>
      </c>
      <c r="J353" s="10" t="str">
        <f>IFERROR(VLOOKUP(BTT[[#This Row],[Verwendete Transaktion (Pflichtauswahl)]],Transaktionen[[Transaktionen]:[Langtext]],2,FALSE),"")</f>
        <v>Anzeigen Bestands-/Bedarfssituation</v>
      </c>
      <c r="O353" t="s">
        <v>6052</v>
      </c>
      <c r="T353" t="s">
        <v>6060</v>
      </c>
      <c r="V353" s="10" t="str">
        <f>IFERROR(VLOOKUP(BTT[[#This Row],[Verwendetes Formular
(Auswahl falls relevant)]],Formulare[[Formularbezeichnung]:[Formularname (technisch)]],2,FALSE),"")</f>
        <v/>
      </c>
      <c r="X353" t="s">
        <v>6052</v>
      </c>
      <c r="Y353" s="4"/>
      <c r="AB353" t="s">
        <v>6052</v>
      </c>
      <c r="AD353" t="s">
        <v>6063</v>
      </c>
      <c r="AF353" t="s">
        <v>10162</v>
      </c>
      <c r="AI353" t="s">
        <v>6052</v>
      </c>
      <c r="AJ353" t="s">
        <v>6052</v>
      </c>
      <c r="AK353" s="10" t="str">
        <f>IF(BTT[[#This Row],[Subprozess
(optionale Auswahl)]]="","okay",IF(VLOOKUP(BTT[[#This Row],[Subprozess
(optionale Auswahl)]],BPML[[Subprozess]:[Zugeordneter Hauptprozess]],3,FALSE)=BTT[[#This Row],[Hauptprozess
(Pflichtauswahl)]],"okay","falscher Subprozess"))</f>
        <v>okay</v>
      </c>
      <c r="AL353" t="str">
        <f>IF(aktives_Teilprojekt="Master","",IF(BTT[[#This Row],[Verantwortliches TP
(automatisch)]]=VLOOKUP(aktives_Teilprojekt,Teilprojekte[[Teilprojekte]:[Kürzel]],2,FALSE),"okay","Hauptprozess anderes TP"))</f>
        <v>okay</v>
      </c>
      <c r="AM3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3" s="10" t="str">
        <f>IFERROR(IF(BTT[[#This Row],[SAP-Modul
(Pflichtauswahl)]]&lt;&gt;VLOOKUP(BTT[[#This Row],[Verwendete Transaktion (Pflichtauswahl)]],Transaktionen[[Transaktionen]:[Modul]],3,FALSE),"Modul anders","okay"),"")</f>
        <v>Modul anders</v>
      </c>
      <c r="AP353" s="10" t="str">
        <f>IFERROR(IF(COUNTIFS(BTT[Verwendete Transaktion (Pflichtauswahl)],BTT[[#This Row],[Verwendete Transaktion (Pflichtauswahl)]],BTT[SAP-Modul
(Pflichtauswahl)],"&lt;&gt;"&amp;BTT[[#This Row],[SAP-Modul
(Pflichtauswahl)]])&gt;0,"Modul anders","okay"),"")</f>
        <v>okay</v>
      </c>
      <c r="AQ353" s="10" t="str">
        <f>IFERROR(IF(COUNTIFS(BTT[Verwendete Transaktion (Pflichtauswahl)],BTT[[#This Row],[Verwendete Transaktion (Pflichtauswahl)]],BTT[Verantwortliches TP
(automatisch)],"&lt;&gt;"&amp;BTT[[#This Row],[Verantwortliches TP
(automatisch)]])&gt;0,"Transaktion mehrfach","okay"),"")</f>
        <v>okay</v>
      </c>
      <c r="AR353" s="10" t="str">
        <f>IFERROR(IF(COUNTIFS(BTT[Verwendete Transaktion (Pflichtauswahl)],BTT[[#This Row],[Verwendete Transaktion (Pflichtauswahl)]],BTT[Verantwortliches TP
(automatisch)],"&lt;&gt;"&amp;VLOOKUP(aktives_Teilprojekt,Teilprojekte[[Teilprojekte]:[Kürzel]],2,FALSE))&gt;0,"Transaktion mehrfach","okay"),"")</f>
        <v>okay</v>
      </c>
      <c r="AS353" s="10" t="s">
        <v>9978</v>
      </c>
      <c r="AT353" s="10"/>
    </row>
    <row r="354" spans="1:46" x14ac:dyDescent="0.25">
      <c r="A354" s="14" t="str">
        <f>IFERROR(IF(BTT[[#This Row],[Lfd Nr. 
(aus konsolidierter Datei)]]&lt;&gt;"",BTT[[#This Row],[Lfd Nr. 
(aus konsolidierter Datei)]],VLOOKUP(aktives_Teilprojekt,Teilprojekte[[Teilprojekte]:[Kürzel]],2,FALSE)&amp;ROW(BTT[[#This Row],[Lfd Nr.
(automatisch)]])-2),"")</f>
        <v>BLQ339</v>
      </c>
      <c r="B354" s="15" t="s">
        <v>52</v>
      </c>
      <c r="C354" s="15"/>
      <c r="E354" s="10" t="str">
        <f>IFERROR(IF(NOT(BTT[[#This Row],[Manuelle Änderung des Verantwortliches TP
(Auswahl - bei Bedarf)]]=""),BTT[[#This Row],[Manuelle Änderung des Verantwortliches TP
(Auswahl - bei Bedarf)]],VLOOKUP(BTT[[#This Row],[Hauptprozess
(Pflichtauswahl)]],Hauptprozesse[],3,FALSE)),"")</f>
        <v>BLQ</v>
      </c>
      <c r="H354" s="10" t="s">
        <v>6038</v>
      </c>
      <c r="I354" t="s">
        <v>3068</v>
      </c>
      <c r="J354" s="10" t="str">
        <f>IFERROR(VLOOKUP(BTT[[#This Row],[Verwendete Transaktion (Pflichtauswahl)]],Transaktionen[[Transaktionen]:[Langtext]],2,FALSE),"")</f>
        <v>Einzelanzeige Dispositionsliste</v>
      </c>
      <c r="O354" t="s">
        <v>6052</v>
      </c>
      <c r="T354" t="s">
        <v>6060</v>
      </c>
      <c r="V354" s="10" t="str">
        <f>IFERROR(VLOOKUP(BTT[[#This Row],[Verwendetes Formular
(Auswahl falls relevant)]],Formulare[[Formularbezeichnung]:[Formularname (technisch)]],2,FALSE),"")</f>
        <v/>
      </c>
      <c r="X354" t="s">
        <v>6052</v>
      </c>
      <c r="Y354" s="4"/>
      <c r="AB354" t="s">
        <v>6052</v>
      </c>
      <c r="AD354" t="s">
        <v>6063</v>
      </c>
      <c r="AF354" t="s">
        <v>10190</v>
      </c>
      <c r="AI354" t="s">
        <v>6052</v>
      </c>
      <c r="AJ354" t="s">
        <v>6052</v>
      </c>
      <c r="AK354" s="10" t="str">
        <f>IF(BTT[[#This Row],[Subprozess
(optionale Auswahl)]]="","okay",IF(VLOOKUP(BTT[[#This Row],[Subprozess
(optionale Auswahl)]],BPML[[Subprozess]:[Zugeordneter Hauptprozess]],3,FALSE)=BTT[[#This Row],[Hauptprozess
(Pflichtauswahl)]],"okay","falscher Subprozess"))</f>
        <v>okay</v>
      </c>
      <c r="AL354" t="str">
        <f>IF(aktives_Teilprojekt="Master","",IF(BTT[[#This Row],[Verantwortliches TP
(automatisch)]]=VLOOKUP(aktives_Teilprojekt,Teilprojekte[[Teilprojekte]:[Kürzel]],2,FALSE),"okay","Hauptprozess anderes TP"))</f>
        <v>okay</v>
      </c>
      <c r="AM3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4" s="10" t="str">
        <f>IFERROR(IF(BTT[[#This Row],[SAP-Modul
(Pflichtauswahl)]]&lt;&gt;VLOOKUP(BTT[[#This Row],[Verwendete Transaktion (Pflichtauswahl)]],Transaktionen[[Transaktionen]:[Modul]],3,FALSE),"Modul anders","okay"),"")</f>
        <v>Modul anders</v>
      </c>
      <c r="AP354" s="10" t="str">
        <f>IFERROR(IF(COUNTIFS(BTT[Verwendete Transaktion (Pflichtauswahl)],BTT[[#This Row],[Verwendete Transaktion (Pflichtauswahl)]],BTT[SAP-Modul
(Pflichtauswahl)],"&lt;&gt;"&amp;BTT[[#This Row],[SAP-Modul
(Pflichtauswahl)]])&gt;0,"Modul anders","okay"),"")</f>
        <v>okay</v>
      </c>
      <c r="AQ354" s="10" t="str">
        <f>IFERROR(IF(COUNTIFS(BTT[Verwendete Transaktion (Pflichtauswahl)],BTT[[#This Row],[Verwendete Transaktion (Pflichtauswahl)]],BTT[Verantwortliches TP
(automatisch)],"&lt;&gt;"&amp;BTT[[#This Row],[Verantwortliches TP
(automatisch)]])&gt;0,"Transaktion mehrfach","okay"),"")</f>
        <v>okay</v>
      </c>
      <c r="AR354" s="10" t="str">
        <f>IFERROR(IF(COUNTIFS(BTT[Verwendete Transaktion (Pflichtauswahl)],BTT[[#This Row],[Verwendete Transaktion (Pflichtauswahl)]],BTT[Verantwortliches TP
(automatisch)],"&lt;&gt;"&amp;VLOOKUP(aktives_Teilprojekt,Teilprojekte[[Teilprojekte]:[Kürzel]],2,FALSE))&gt;0,"Transaktion mehrfach","okay"),"")</f>
        <v>okay</v>
      </c>
      <c r="AS354" s="10" t="s">
        <v>9979</v>
      </c>
      <c r="AT354" s="10"/>
    </row>
    <row r="355" spans="1:46" x14ac:dyDescent="0.25">
      <c r="A355" s="14" t="str">
        <f>IFERROR(IF(BTT[[#This Row],[Lfd Nr. 
(aus konsolidierter Datei)]]&lt;&gt;"",BTT[[#This Row],[Lfd Nr. 
(aus konsolidierter Datei)]],VLOOKUP(aktives_Teilprojekt,Teilprojekte[[Teilprojekte]:[Kürzel]],2,FALSE)&amp;ROW(BTT[[#This Row],[Lfd Nr.
(automatisch)]])-2),"")</f>
        <v>BLQ340</v>
      </c>
      <c r="B355" s="15" t="s">
        <v>52</v>
      </c>
      <c r="C355" s="15"/>
      <c r="E355" s="10" t="str">
        <f>IFERROR(IF(NOT(BTT[[#This Row],[Manuelle Änderung des Verantwortliches TP
(Auswahl - bei Bedarf)]]=""),BTT[[#This Row],[Manuelle Änderung des Verantwortliches TP
(Auswahl - bei Bedarf)]],VLOOKUP(BTT[[#This Row],[Hauptprozess
(Pflichtauswahl)]],Hauptprozesse[],3,FALSE)),"")</f>
        <v>BLQ</v>
      </c>
      <c r="H355" s="10" t="s">
        <v>6038</v>
      </c>
      <c r="I355" t="s">
        <v>3070</v>
      </c>
      <c r="J355" s="10" t="str">
        <f>IFERROR(VLOOKUP(BTT[[#This Row],[Verwendete Transaktion (Pflichtauswahl)]],Transaktionen[[Transaktionen]:[Langtext]],2,FALSE),"")</f>
        <v>Sammelanzeige Dispositionsliste</v>
      </c>
      <c r="O355" t="s">
        <v>6052</v>
      </c>
      <c r="T355" t="s">
        <v>6060</v>
      </c>
      <c r="V355" s="10" t="str">
        <f>IFERROR(VLOOKUP(BTT[[#This Row],[Verwendetes Formular
(Auswahl falls relevant)]],Formulare[[Formularbezeichnung]:[Formularname (technisch)]],2,FALSE),"")</f>
        <v/>
      </c>
      <c r="X355" t="s">
        <v>6052</v>
      </c>
      <c r="Y355" s="4"/>
      <c r="AB355" t="s">
        <v>6052</v>
      </c>
      <c r="AD355" t="s">
        <v>6063</v>
      </c>
      <c r="AF355" t="s">
        <v>10191</v>
      </c>
      <c r="AI355" t="s">
        <v>6052</v>
      </c>
      <c r="AJ355" t="s">
        <v>6052</v>
      </c>
      <c r="AK355" s="10" t="str">
        <f>IF(BTT[[#This Row],[Subprozess
(optionale Auswahl)]]="","okay",IF(VLOOKUP(BTT[[#This Row],[Subprozess
(optionale Auswahl)]],BPML[[Subprozess]:[Zugeordneter Hauptprozess]],3,FALSE)=BTT[[#This Row],[Hauptprozess
(Pflichtauswahl)]],"okay","falscher Subprozess"))</f>
        <v>okay</v>
      </c>
      <c r="AL355" t="str">
        <f>IF(aktives_Teilprojekt="Master","",IF(BTT[[#This Row],[Verantwortliches TP
(automatisch)]]=VLOOKUP(aktives_Teilprojekt,Teilprojekte[[Teilprojekte]:[Kürzel]],2,FALSE),"okay","Hauptprozess anderes TP"))</f>
        <v>okay</v>
      </c>
      <c r="AM3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5" s="10" t="str">
        <f>IFERROR(IF(BTT[[#This Row],[SAP-Modul
(Pflichtauswahl)]]&lt;&gt;VLOOKUP(BTT[[#This Row],[Verwendete Transaktion (Pflichtauswahl)]],Transaktionen[[Transaktionen]:[Modul]],3,FALSE),"Modul anders","okay"),"")</f>
        <v>Modul anders</v>
      </c>
      <c r="AP355" s="10" t="str">
        <f>IFERROR(IF(COUNTIFS(BTT[Verwendete Transaktion (Pflichtauswahl)],BTT[[#This Row],[Verwendete Transaktion (Pflichtauswahl)]],BTT[SAP-Modul
(Pflichtauswahl)],"&lt;&gt;"&amp;BTT[[#This Row],[SAP-Modul
(Pflichtauswahl)]])&gt;0,"Modul anders","okay"),"")</f>
        <v>okay</v>
      </c>
      <c r="AQ355" s="10" t="str">
        <f>IFERROR(IF(COUNTIFS(BTT[Verwendete Transaktion (Pflichtauswahl)],BTT[[#This Row],[Verwendete Transaktion (Pflichtauswahl)]],BTT[Verantwortliches TP
(automatisch)],"&lt;&gt;"&amp;BTT[[#This Row],[Verantwortliches TP
(automatisch)]])&gt;0,"Transaktion mehrfach","okay"),"")</f>
        <v>okay</v>
      </c>
      <c r="AR355" s="10" t="str">
        <f>IFERROR(IF(COUNTIFS(BTT[Verwendete Transaktion (Pflichtauswahl)],BTT[[#This Row],[Verwendete Transaktion (Pflichtauswahl)]],BTT[Verantwortliches TP
(automatisch)],"&lt;&gt;"&amp;VLOOKUP(aktives_Teilprojekt,Teilprojekte[[Teilprojekte]:[Kürzel]],2,FALSE))&gt;0,"Transaktion mehrfach","okay"),"")</f>
        <v>okay</v>
      </c>
      <c r="AS355" s="10" t="s">
        <v>9980</v>
      </c>
      <c r="AT355" s="10"/>
    </row>
    <row r="356" spans="1:46" x14ac:dyDescent="0.25">
      <c r="A356" s="14" t="str">
        <f>IFERROR(IF(BTT[[#This Row],[Lfd Nr. 
(aus konsolidierter Datei)]]&lt;&gt;"",BTT[[#This Row],[Lfd Nr. 
(aus konsolidierter Datei)]],VLOOKUP(aktives_Teilprojekt,Teilprojekte[[Teilprojekte]:[Kürzel]],2,FALSE)&amp;ROW(BTT[[#This Row],[Lfd Nr.
(automatisch)]])-2),"")</f>
        <v>BLQ341</v>
      </c>
      <c r="B356" s="15" t="s">
        <v>52</v>
      </c>
      <c r="C356" s="15"/>
      <c r="E356" s="10" t="str">
        <f>IFERROR(IF(NOT(BTT[[#This Row],[Manuelle Änderung des Verantwortliches TP
(Auswahl - bei Bedarf)]]=""),BTT[[#This Row],[Manuelle Änderung des Verantwortliches TP
(Auswahl - bei Bedarf)]],VLOOKUP(BTT[[#This Row],[Hauptprozess
(Pflichtauswahl)]],Hauptprozesse[],3,FALSE)),"")</f>
        <v>BLQ</v>
      </c>
      <c r="H356" s="10" t="s">
        <v>6038</v>
      </c>
      <c r="I356" t="s">
        <v>3072</v>
      </c>
      <c r="J356" s="10" t="str">
        <f>IFERROR(VLOOKUP(BTT[[#This Row],[Verwendete Transaktion (Pflichtauswahl)]],Transaktionen[[Transaktionen]:[Langtext]],2,FALSE),"")</f>
        <v>Aktuelle Materialübersicht</v>
      </c>
      <c r="O356" t="s">
        <v>6052</v>
      </c>
      <c r="T356" t="s">
        <v>6060</v>
      </c>
      <c r="V356" s="10" t="str">
        <f>IFERROR(VLOOKUP(BTT[[#This Row],[Verwendetes Formular
(Auswahl falls relevant)]],Formulare[[Formularbezeichnung]:[Formularname (technisch)]],2,FALSE),"")</f>
        <v/>
      </c>
      <c r="X356" t="s">
        <v>6052</v>
      </c>
      <c r="Y356" s="4"/>
      <c r="AB356" t="s">
        <v>6052</v>
      </c>
      <c r="AD356" t="s">
        <v>6063</v>
      </c>
      <c r="AF356" t="s">
        <v>10192</v>
      </c>
      <c r="AI356" t="s">
        <v>6052</v>
      </c>
      <c r="AJ356" t="s">
        <v>6052</v>
      </c>
      <c r="AK356" s="10" t="str">
        <f>IF(BTT[[#This Row],[Subprozess
(optionale Auswahl)]]="","okay",IF(VLOOKUP(BTT[[#This Row],[Subprozess
(optionale Auswahl)]],BPML[[Subprozess]:[Zugeordneter Hauptprozess]],3,FALSE)=BTT[[#This Row],[Hauptprozess
(Pflichtauswahl)]],"okay","falscher Subprozess"))</f>
        <v>okay</v>
      </c>
      <c r="AL356" t="str">
        <f>IF(aktives_Teilprojekt="Master","",IF(BTT[[#This Row],[Verantwortliches TP
(automatisch)]]=VLOOKUP(aktives_Teilprojekt,Teilprojekte[[Teilprojekte]:[Kürzel]],2,FALSE),"okay","Hauptprozess anderes TP"))</f>
        <v>okay</v>
      </c>
      <c r="AM3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6" s="10" t="str">
        <f>IFERROR(IF(BTT[[#This Row],[SAP-Modul
(Pflichtauswahl)]]&lt;&gt;VLOOKUP(BTT[[#This Row],[Verwendete Transaktion (Pflichtauswahl)]],Transaktionen[[Transaktionen]:[Modul]],3,FALSE),"Modul anders","okay"),"")</f>
        <v>Modul anders</v>
      </c>
      <c r="AP356" s="10" t="str">
        <f>IFERROR(IF(COUNTIFS(BTT[Verwendete Transaktion (Pflichtauswahl)],BTT[[#This Row],[Verwendete Transaktion (Pflichtauswahl)]],BTT[SAP-Modul
(Pflichtauswahl)],"&lt;&gt;"&amp;BTT[[#This Row],[SAP-Modul
(Pflichtauswahl)]])&gt;0,"Modul anders","okay"),"")</f>
        <v>okay</v>
      </c>
      <c r="AQ356" s="10" t="str">
        <f>IFERROR(IF(COUNTIFS(BTT[Verwendete Transaktion (Pflichtauswahl)],BTT[[#This Row],[Verwendete Transaktion (Pflichtauswahl)]],BTT[Verantwortliches TP
(automatisch)],"&lt;&gt;"&amp;BTT[[#This Row],[Verantwortliches TP
(automatisch)]])&gt;0,"Transaktion mehrfach","okay"),"")</f>
        <v>okay</v>
      </c>
      <c r="AR356" s="10" t="str">
        <f>IFERROR(IF(COUNTIFS(BTT[Verwendete Transaktion (Pflichtauswahl)],BTT[[#This Row],[Verwendete Transaktion (Pflichtauswahl)]],BTT[Verantwortliches TP
(automatisch)],"&lt;&gt;"&amp;VLOOKUP(aktives_Teilprojekt,Teilprojekte[[Teilprojekte]:[Kürzel]],2,FALSE))&gt;0,"Transaktion mehrfach","okay"),"")</f>
        <v>okay</v>
      </c>
      <c r="AS356" s="10" t="s">
        <v>9981</v>
      </c>
      <c r="AT356" s="10"/>
    </row>
    <row r="357" spans="1:46" x14ac:dyDescent="0.25">
      <c r="A357" s="14" t="str">
        <f>IFERROR(IF(BTT[[#This Row],[Lfd Nr. 
(aus konsolidierter Datei)]]&lt;&gt;"",BTT[[#This Row],[Lfd Nr. 
(aus konsolidierter Datei)]],VLOOKUP(aktives_Teilprojekt,Teilprojekte[[Teilprojekte]:[Kürzel]],2,FALSE)&amp;ROW(BTT[[#This Row],[Lfd Nr.
(automatisch)]])-2),"")</f>
        <v>BLQ342</v>
      </c>
      <c r="B357" s="15" t="s">
        <v>52</v>
      </c>
      <c r="C357" s="15"/>
      <c r="E357" s="10" t="str">
        <f>IFERROR(IF(NOT(BTT[[#This Row],[Manuelle Änderung des Verantwortliches TP
(Auswahl - bei Bedarf)]]=""),BTT[[#This Row],[Manuelle Änderung des Verantwortliches TP
(Auswahl - bei Bedarf)]],VLOOKUP(BTT[[#This Row],[Hauptprozess
(Pflichtauswahl)]],Hauptprozesse[],3,FALSE)),"")</f>
        <v>BLQ</v>
      </c>
      <c r="H357" s="10" t="s">
        <v>6038</v>
      </c>
      <c r="I357" t="s">
        <v>3074</v>
      </c>
      <c r="J357" s="10" t="str">
        <f>IFERROR(VLOOKUP(BTT[[#This Row],[Verwendete Transaktion (Pflichtauswahl)]],Transaktionen[[Transaktionen]:[Langtext]],2,FALSE),"")</f>
        <v>Bedarfsverursachernachweis</v>
      </c>
      <c r="O357" t="s">
        <v>6052</v>
      </c>
      <c r="T357" t="s">
        <v>6060</v>
      </c>
      <c r="V357" s="10" t="str">
        <f>IFERROR(VLOOKUP(BTT[[#This Row],[Verwendetes Formular
(Auswahl falls relevant)]],Formulare[[Formularbezeichnung]:[Formularname (technisch)]],2,FALSE),"")</f>
        <v/>
      </c>
      <c r="X357" t="s">
        <v>6052</v>
      </c>
      <c r="Y357" s="4"/>
      <c r="AB357" t="s">
        <v>6052</v>
      </c>
      <c r="AD357" t="s">
        <v>6063</v>
      </c>
      <c r="AF357" t="s">
        <v>6064</v>
      </c>
      <c r="AI357" t="s">
        <v>6052</v>
      </c>
      <c r="AJ357" t="s">
        <v>6052</v>
      </c>
      <c r="AK357" s="10" t="str">
        <f>IF(BTT[[#This Row],[Subprozess
(optionale Auswahl)]]="","okay",IF(VLOOKUP(BTT[[#This Row],[Subprozess
(optionale Auswahl)]],BPML[[Subprozess]:[Zugeordneter Hauptprozess]],3,FALSE)=BTT[[#This Row],[Hauptprozess
(Pflichtauswahl)]],"okay","falscher Subprozess"))</f>
        <v>okay</v>
      </c>
      <c r="AL357" t="str">
        <f>IF(aktives_Teilprojekt="Master","",IF(BTT[[#This Row],[Verantwortliches TP
(automatisch)]]=VLOOKUP(aktives_Teilprojekt,Teilprojekte[[Teilprojekte]:[Kürzel]],2,FALSE),"okay","Hauptprozess anderes TP"))</f>
        <v>okay</v>
      </c>
      <c r="AM3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7" s="10" t="str">
        <f>IFERROR(IF(BTT[[#This Row],[SAP-Modul
(Pflichtauswahl)]]&lt;&gt;VLOOKUP(BTT[[#This Row],[Verwendete Transaktion (Pflichtauswahl)]],Transaktionen[[Transaktionen]:[Modul]],3,FALSE),"Modul anders","okay"),"")</f>
        <v>Modul anders</v>
      </c>
      <c r="AP357" s="10" t="str">
        <f>IFERROR(IF(COUNTIFS(BTT[Verwendete Transaktion (Pflichtauswahl)],BTT[[#This Row],[Verwendete Transaktion (Pflichtauswahl)]],BTT[SAP-Modul
(Pflichtauswahl)],"&lt;&gt;"&amp;BTT[[#This Row],[SAP-Modul
(Pflichtauswahl)]])&gt;0,"Modul anders","okay"),"")</f>
        <v>okay</v>
      </c>
      <c r="AQ357" s="10" t="str">
        <f>IFERROR(IF(COUNTIFS(BTT[Verwendete Transaktion (Pflichtauswahl)],BTT[[#This Row],[Verwendete Transaktion (Pflichtauswahl)]],BTT[Verantwortliches TP
(automatisch)],"&lt;&gt;"&amp;BTT[[#This Row],[Verantwortliches TP
(automatisch)]])&gt;0,"Transaktion mehrfach","okay"),"")</f>
        <v>okay</v>
      </c>
      <c r="AR357" s="10" t="str">
        <f>IFERROR(IF(COUNTIFS(BTT[Verwendete Transaktion (Pflichtauswahl)],BTT[[#This Row],[Verwendete Transaktion (Pflichtauswahl)]],BTT[Verantwortliches TP
(automatisch)],"&lt;&gt;"&amp;VLOOKUP(aktives_Teilprojekt,Teilprojekte[[Teilprojekte]:[Kürzel]],2,FALSE))&gt;0,"Transaktion mehrfach","okay"),"")</f>
        <v>okay</v>
      </c>
      <c r="AS357" s="10" t="s">
        <v>9982</v>
      </c>
      <c r="AT357" s="10"/>
    </row>
    <row r="358" spans="1:46" x14ac:dyDescent="0.25">
      <c r="A358" s="14" t="str">
        <f>IFERROR(IF(BTT[[#This Row],[Lfd Nr. 
(aus konsolidierter Datei)]]&lt;&gt;"",BTT[[#This Row],[Lfd Nr. 
(aus konsolidierter Datei)]],VLOOKUP(aktives_Teilprojekt,Teilprojekte[[Teilprojekte]:[Kürzel]],2,FALSE)&amp;ROW(BTT[[#This Row],[Lfd Nr.
(automatisch)]])-2),"")</f>
        <v>BLQ343</v>
      </c>
      <c r="B358" s="15" t="s">
        <v>52</v>
      </c>
      <c r="C358" s="15"/>
      <c r="E358" s="10" t="str">
        <f>IFERROR(IF(NOT(BTT[[#This Row],[Manuelle Änderung des Verantwortliches TP
(Auswahl - bei Bedarf)]]=""),BTT[[#This Row],[Manuelle Änderung des Verantwortliches TP
(Auswahl - bei Bedarf)]],VLOOKUP(BTT[[#This Row],[Hauptprozess
(Pflichtauswahl)]],Hauptprozesse[],3,FALSE)),"")</f>
        <v>BLQ</v>
      </c>
      <c r="H358" s="10" t="s">
        <v>6096</v>
      </c>
      <c r="I358" t="s">
        <v>3076</v>
      </c>
      <c r="J358" s="10" t="str">
        <f>IFERROR(VLOOKUP(BTT[[#This Row],[Verwendete Transaktion (Pflichtauswahl)]],Transaktionen[[Transaktionen]:[Langtext]],2,FALSE),"")</f>
        <v>Hinzufuegen Planauftrag</v>
      </c>
      <c r="O358" t="s">
        <v>6052</v>
      </c>
      <c r="T358" t="s">
        <v>6060</v>
      </c>
      <c r="V358" s="10" t="str">
        <f>IFERROR(VLOOKUP(BTT[[#This Row],[Verwendetes Formular
(Auswahl falls relevant)]],Formulare[[Formularbezeichnung]:[Formularname (technisch)]],2,FALSE),"")</f>
        <v/>
      </c>
      <c r="X358" t="s">
        <v>6052</v>
      </c>
      <c r="Y358" s="4"/>
      <c r="AB358" t="s">
        <v>6052</v>
      </c>
      <c r="AD358" t="s">
        <v>6063</v>
      </c>
      <c r="AF358" t="s">
        <v>6064</v>
      </c>
      <c r="AI358" t="s">
        <v>6052</v>
      </c>
      <c r="AJ358" t="s">
        <v>6052</v>
      </c>
      <c r="AK358" s="10" t="str">
        <f>IF(BTT[[#This Row],[Subprozess
(optionale Auswahl)]]="","okay",IF(VLOOKUP(BTT[[#This Row],[Subprozess
(optionale Auswahl)]],BPML[[Subprozess]:[Zugeordneter Hauptprozess]],3,FALSE)=BTT[[#This Row],[Hauptprozess
(Pflichtauswahl)]],"okay","falscher Subprozess"))</f>
        <v>okay</v>
      </c>
      <c r="AL358" t="str">
        <f>IF(aktives_Teilprojekt="Master","",IF(BTT[[#This Row],[Verantwortliches TP
(automatisch)]]=VLOOKUP(aktives_Teilprojekt,Teilprojekte[[Teilprojekte]:[Kürzel]],2,FALSE),"okay","Hauptprozess anderes TP"))</f>
        <v>okay</v>
      </c>
      <c r="AM3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8" s="10" t="str">
        <f>IFERROR(IF(BTT[[#This Row],[SAP-Modul
(Pflichtauswahl)]]&lt;&gt;VLOOKUP(BTT[[#This Row],[Verwendete Transaktion (Pflichtauswahl)]],Transaktionen[[Transaktionen]:[Modul]],3,FALSE),"Modul anders","okay"),"")</f>
        <v>okay</v>
      </c>
      <c r="AP358" s="10" t="str">
        <f>IFERROR(IF(COUNTIFS(BTT[Verwendete Transaktion (Pflichtauswahl)],BTT[[#This Row],[Verwendete Transaktion (Pflichtauswahl)]],BTT[SAP-Modul
(Pflichtauswahl)],"&lt;&gt;"&amp;BTT[[#This Row],[SAP-Modul
(Pflichtauswahl)]])&gt;0,"Modul anders","okay"),"")</f>
        <v>okay</v>
      </c>
      <c r="AQ358" s="10" t="str">
        <f>IFERROR(IF(COUNTIFS(BTT[Verwendete Transaktion (Pflichtauswahl)],BTT[[#This Row],[Verwendete Transaktion (Pflichtauswahl)]],BTT[Verantwortliches TP
(automatisch)],"&lt;&gt;"&amp;BTT[[#This Row],[Verantwortliches TP
(automatisch)]])&gt;0,"Transaktion mehrfach","okay"),"")</f>
        <v>okay</v>
      </c>
      <c r="AR358" s="10" t="str">
        <f>IFERROR(IF(COUNTIFS(BTT[Verwendete Transaktion (Pflichtauswahl)],BTT[[#This Row],[Verwendete Transaktion (Pflichtauswahl)]],BTT[Verantwortliches TP
(automatisch)],"&lt;&gt;"&amp;VLOOKUP(aktives_Teilprojekt,Teilprojekte[[Teilprojekte]:[Kürzel]],2,FALSE))&gt;0,"Transaktion mehrfach","okay"),"")</f>
        <v>okay</v>
      </c>
      <c r="AS358" s="10" t="s">
        <v>9983</v>
      </c>
      <c r="AT358" s="10"/>
    </row>
    <row r="359" spans="1:46" x14ac:dyDescent="0.25">
      <c r="A359" s="14" t="str">
        <f>IFERROR(IF(BTT[[#This Row],[Lfd Nr. 
(aus konsolidierter Datei)]]&lt;&gt;"",BTT[[#This Row],[Lfd Nr. 
(aus konsolidierter Datei)]],VLOOKUP(aktives_Teilprojekt,Teilprojekte[[Teilprojekte]:[Kürzel]],2,FALSE)&amp;ROW(BTT[[#This Row],[Lfd Nr.
(automatisch)]])-2),"")</f>
        <v>BLQ344</v>
      </c>
      <c r="B359" s="15" t="s">
        <v>52</v>
      </c>
      <c r="C359" s="15"/>
      <c r="E359" s="10" t="str">
        <f>IFERROR(IF(NOT(BTT[[#This Row],[Manuelle Änderung des Verantwortliches TP
(Auswahl - bei Bedarf)]]=""),BTT[[#This Row],[Manuelle Änderung des Verantwortliches TP
(Auswahl - bei Bedarf)]],VLOOKUP(BTT[[#This Row],[Hauptprozess
(Pflichtauswahl)]],Hauptprozesse[],3,FALSE)),"")</f>
        <v>BLQ</v>
      </c>
      <c r="H359" s="10" t="s">
        <v>6096</v>
      </c>
      <c r="I359" t="s">
        <v>3078</v>
      </c>
      <c r="J359" s="10" t="str">
        <f>IFERROR(VLOOKUP(BTT[[#This Row],[Verwendete Transaktion (Pflichtauswahl)]],Transaktionen[[Transaktionen]:[Langtext]],2,FALSE),"")</f>
        <v>Veraendern  Planauftrag</v>
      </c>
      <c r="O359" t="s">
        <v>6052</v>
      </c>
      <c r="T359" t="s">
        <v>6060</v>
      </c>
      <c r="V359" s="10" t="str">
        <f>IFERROR(VLOOKUP(BTT[[#This Row],[Verwendetes Formular
(Auswahl falls relevant)]],Formulare[[Formularbezeichnung]:[Formularname (technisch)]],2,FALSE),"")</f>
        <v/>
      </c>
      <c r="X359" t="s">
        <v>6052</v>
      </c>
      <c r="Y359" s="4"/>
      <c r="AB359" t="s">
        <v>6052</v>
      </c>
      <c r="AD359" t="s">
        <v>6063</v>
      </c>
      <c r="AF359" t="s">
        <v>6064</v>
      </c>
      <c r="AI359" t="s">
        <v>6052</v>
      </c>
      <c r="AJ359" t="s">
        <v>6052</v>
      </c>
      <c r="AK359" s="10" t="str">
        <f>IF(BTT[[#This Row],[Subprozess
(optionale Auswahl)]]="","okay",IF(VLOOKUP(BTT[[#This Row],[Subprozess
(optionale Auswahl)]],BPML[[Subprozess]:[Zugeordneter Hauptprozess]],3,FALSE)=BTT[[#This Row],[Hauptprozess
(Pflichtauswahl)]],"okay","falscher Subprozess"))</f>
        <v>okay</v>
      </c>
      <c r="AL359" t="str">
        <f>IF(aktives_Teilprojekt="Master","",IF(BTT[[#This Row],[Verantwortliches TP
(automatisch)]]=VLOOKUP(aktives_Teilprojekt,Teilprojekte[[Teilprojekte]:[Kürzel]],2,FALSE),"okay","Hauptprozess anderes TP"))</f>
        <v>okay</v>
      </c>
      <c r="AM3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59" s="10" t="str">
        <f>IFERROR(IF(BTT[[#This Row],[SAP-Modul
(Pflichtauswahl)]]&lt;&gt;VLOOKUP(BTT[[#This Row],[Verwendete Transaktion (Pflichtauswahl)]],Transaktionen[[Transaktionen]:[Modul]],3,FALSE),"Modul anders","okay"),"")</f>
        <v>okay</v>
      </c>
      <c r="AP359" s="10" t="str">
        <f>IFERROR(IF(COUNTIFS(BTT[Verwendete Transaktion (Pflichtauswahl)],BTT[[#This Row],[Verwendete Transaktion (Pflichtauswahl)]],BTT[SAP-Modul
(Pflichtauswahl)],"&lt;&gt;"&amp;BTT[[#This Row],[SAP-Modul
(Pflichtauswahl)]])&gt;0,"Modul anders","okay"),"")</f>
        <v>okay</v>
      </c>
      <c r="AQ359" s="10" t="str">
        <f>IFERROR(IF(COUNTIFS(BTT[Verwendete Transaktion (Pflichtauswahl)],BTT[[#This Row],[Verwendete Transaktion (Pflichtauswahl)]],BTT[Verantwortliches TP
(automatisch)],"&lt;&gt;"&amp;BTT[[#This Row],[Verantwortliches TP
(automatisch)]])&gt;0,"Transaktion mehrfach","okay"),"")</f>
        <v>okay</v>
      </c>
      <c r="AR359" s="10" t="str">
        <f>IFERROR(IF(COUNTIFS(BTT[Verwendete Transaktion (Pflichtauswahl)],BTT[[#This Row],[Verwendete Transaktion (Pflichtauswahl)]],BTT[Verantwortliches TP
(automatisch)],"&lt;&gt;"&amp;VLOOKUP(aktives_Teilprojekt,Teilprojekte[[Teilprojekte]:[Kürzel]],2,FALSE))&gt;0,"Transaktion mehrfach","okay"),"")</f>
        <v>okay</v>
      </c>
      <c r="AS359" s="10" t="s">
        <v>9984</v>
      </c>
      <c r="AT359" s="10"/>
    </row>
    <row r="360" spans="1:46" x14ac:dyDescent="0.25">
      <c r="A360" s="14" t="str">
        <f>IFERROR(IF(BTT[[#This Row],[Lfd Nr. 
(aus konsolidierter Datei)]]&lt;&gt;"",BTT[[#This Row],[Lfd Nr. 
(aus konsolidierter Datei)]],VLOOKUP(aktives_Teilprojekt,Teilprojekte[[Teilprojekte]:[Kürzel]],2,FALSE)&amp;ROW(BTT[[#This Row],[Lfd Nr.
(automatisch)]])-2),"")</f>
        <v>BLQ345</v>
      </c>
      <c r="B360" s="15" t="s">
        <v>52</v>
      </c>
      <c r="C360" s="15"/>
      <c r="E360" s="10" t="str">
        <f>IFERROR(IF(NOT(BTT[[#This Row],[Manuelle Änderung des Verantwortliches TP
(Auswahl - bei Bedarf)]]=""),BTT[[#This Row],[Manuelle Änderung des Verantwortliches TP
(Auswahl - bei Bedarf)]],VLOOKUP(BTT[[#This Row],[Hauptprozess
(Pflichtauswahl)]],Hauptprozesse[],3,FALSE)),"")</f>
        <v>BLQ</v>
      </c>
      <c r="H360" s="10" t="s">
        <v>6096</v>
      </c>
      <c r="I360" t="s">
        <v>3080</v>
      </c>
      <c r="J360" s="10" t="str">
        <f>IFERROR(VLOOKUP(BTT[[#This Row],[Verwendete Transaktion (Pflichtauswahl)]],Transaktionen[[Transaktionen]:[Langtext]],2,FALSE),"")</f>
        <v>Anzeigen    Planauftrag</v>
      </c>
      <c r="O360" t="s">
        <v>6052</v>
      </c>
      <c r="T360" t="s">
        <v>6060</v>
      </c>
      <c r="V360" s="10" t="str">
        <f>IFERROR(VLOOKUP(BTT[[#This Row],[Verwendetes Formular
(Auswahl falls relevant)]],Formulare[[Formularbezeichnung]:[Formularname (technisch)]],2,FALSE),"")</f>
        <v/>
      </c>
      <c r="X360" t="s">
        <v>6052</v>
      </c>
      <c r="Y360" s="4"/>
      <c r="AB360" t="s">
        <v>6052</v>
      </c>
      <c r="AD360" t="s">
        <v>6063</v>
      </c>
      <c r="AF360" t="s">
        <v>10188</v>
      </c>
      <c r="AI360" t="s">
        <v>6052</v>
      </c>
      <c r="AJ360" t="s">
        <v>6052</v>
      </c>
      <c r="AK360" s="10" t="str">
        <f>IF(BTT[[#This Row],[Subprozess
(optionale Auswahl)]]="","okay",IF(VLOOKUP(BTT[[#This Row],[Subprozess
(optionale Auswahl)]],BPML[[Subprozess]:[Zugeordneter Hauptprozess]],3,FALSE)=BTT[[#This Row],[Hauptprozess
(Pflichtauswahl)]],"okay","falscher Subprozess"))</f>
        <v>okay</v>
      </c>
      <c r="AL360" t="str">
        <f>IF(aktives_Teilprojekt="Master","",IF(BTT[[#This Row],[Verantwortliches TP
(automatisch)]]=VLOOKUP(aktives_Teilprojekt,Teilprojekte[[Teilprojekte]:[Kürzel]],2,FALSE),"okay","Hauptprozess anderes TP"))</f>
        <v>okay</v>
      </c>
      <c r="AM3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0" s="10" t="str">
        <f>IFERROR(IF(BTT[[#This Row],[SAP-Modul
(Pflichtauswahl)]]&lt;&gt;VLOOKUP(BTT[[#This Row],[Verwendete Transaktion (Pflichtauswahl)]],Transaktionen[[Transaktionen]:[Modul]],3,FALSE),"Modul anders","okay"),"")</f>
        <v>okay</v>
      </c>
      <c r="AP360" s="10" t="str">
        <f>IFERROR(IF(COUNTIFS(BTT[Verwendete Transaktion (Pflichtauswahl)],BTT[[#This Row],[Verwendete Transaktion (Pflichtauswahl)]],BTT[SAP-Modul
(Pflichtauswahl)],"&lt;&gt;"&amp;BTT[[#This Row],[SAP-Modul
(Pflichtauswahl)]])&gt;0,"Modul anders","okay"),"")</f>
        <v>okay</v>
      </c>
      <c r="AQ360" s="10" t="str">
        <f>IFERROR(IF(COUNTIFS(BTT[Verwendete Transaktion (Pflichtauswahl)],BTT[[#This Row],[Verwendete Transaktion (Pflichtauswahl)]],BTT[Verantwortliches TP
(automatisch)],"&lt;&gt;"&amp;BTT[[#This Row],[Verantwortliches TP
(automatisch)]])&gt;0,"Transaktion mehrfach","okay"),"")</f>
        <v>okay</v>
      </c>
      <c r="AR360" s="10" t="str">
        <f>IFERROR(IF(COUNTIFS(BTT[Verwendete Transaktion (Pflichtauswahl)],BTT[[#This Row],[Verwendete Transaktion (Pflichtauswahl)]],BTT[Verantwortliches TP
(automatisch)],"&lt;&gt;"&amp;VLOOKUP(aktives_Teilprojekt,Teilprojekte[[Teilprojekte]:[Kürzel]],2,FALSE))&gt;0,"Transaktion mehrfach","okay"),"")</f>
        <v>okay</v>
      </c>
      <c r="AS360" s="10" t="s">
        <v>9985</v>
      </c>
      <c r="AT360" s="10"/>
    </row>
    <row r="361" spans="1:46" x14ac:dyDescent="0.25">
      <c r="A361" s="14" t="str">
        <f>IFERROR(IF(BTT[[#This Row],[Lfd Nr. 
(aus konsolidierter Datei)]]&lt;&gt;"",BTT[[#This Row],[Lfd Nr. 
(aus konsolidierter Datei)]],VLOOKUP(aktives_Teilprojekt,Teilprojekte[[Teilprojekte]:[Kürzel]],2,FALSE)&amp;ROW(BTT[[#This Row],[Lfd Nr.
(automatisch)]])-2),"")</f>
        <v>BLQ346</v>
      </c>
      <c r="B361" s="15" t="s">
        <v>52</v>
      </c>
      <c r="C361" s="15"/>
      <c r="E361" s="10" t="str">
        <f>IFERROR(IF(NOT(BTT[[#This Row],[Manuelle Änderung des Verantwortliches TP
(Auswahl - bei Bedarf)]]=""),BTT[[#This Row],[Manuelle Änderung des Verantwortliches TP
(Auswahl - bei Bedarf)]],VLOOKUP(BTT[[#This Row],[Hauptprozess
(Pflichtauswahl)]],Hauptprozesse[],3,FALSE)),"")</f>
        <v>BLQ</v>
      </c>
      <c r="H361" s="10" t="s">
        <v>6096</v>
      </c>
      <c r="I361" t="s">
        <v>3082</v>
      </c>
      <c r="J361" s="10" t="str">
        <f>IFERROR(VLOOKUP(BTT[[#This Row],[Verwendete Transaktion (Pflichtauswahl)]],Transaktionen[[Transaktionen]:[Langtext]],2,FALSE),"")</f>
        <v>Einzelumsetzung Planauftrag</v>
      </c>
      <c r="O361" t="s">
        <v>6052</v>
      </c>
      <c r="T361" t="s">
        <v>6060</v>
      </c>
      <c r="V361" s="10" t="str">
        <f>IFERROR(VLOOKUP(BTT[[#This Row],[Verwendetes Formular
(Auswahl falls relevant)]],Formulare[[Formularbezeichnung]:[Formularname (technisch)]],2,FALSE),"")</f>
        <v/>
      </c>
      <c r="X361" t="s">
        <v>6052</v>
      </c>
      <c r="Y361" s="4"/>
      <c r="AB361" t="s">
        <v>6052</v>
      </c>
      <c r="AD361" t="s">
        <v>6063</v>
      </c>
      <c r="AF361" t="s">
        <v>6064</v>
      </c>
      <c r="AI361" t="s">
        <v>6052</v>
      </c>
      <c r="AJ361" t="s">
        <v>6052</v>
      </c>
      <c r="AK361" s="10" t="str">
        <f>IF(BTT[[#This Row],[Subprozess
(optionale Auswahl)]]="","okay",IF(VLOOKUP(BTT[[#This Row],[Subprozess
(optionale Auswahl)]],BPML[[Subprozess]:[Zugeordneter Hauptprozess]],3,FALSE)=BTT[[#This Row],[Hauptprozess
(Pflichtauswahl)]],"okay","falscher Subprozess"))</f>
        <v>okay</v>
      </c>
      <c r="AL361" t="str">
        <f>IF(aktives_Teilprojekt="Master","",IF(BTT[[#This Row],[Verantwortliches TP
(automatisch)]]=VLOOKUP(aktives_Teilprojekt,Teilprojekte[[Teilprojekte]:[Kürzel]],2,FALSE),"okay","Hauptprozess anderes TP"))</f>
        <v>okay</v>
      </c>
      <c r="AM3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1" s="10" t="str">
        <f>IFERROR(IF(BTT[[#This Row],[SAP-Modul
(Pflichtauswahl)]]&lt;&gt;VLOOKUP(BTT[[#This Row],[Verwendete Transaktion (Pflichtauswahl)]],Transaktionen[[Transaktionen]:[Modul]],3,FALSE),"Modul anders","okay"),"")</f>
        <v>okay</v>
      </c>
      <c r="AP361" s="10" t="str">
        <f>IFERROR(IF(COUNTIFS(BTT[Verwendete Transaktion (Pflichtauswahl)],BTT[[#This Row],[Verwendete Transaktion (Pflichtauswahl)]],BTT[SAP-Modul
(Pflichtauswahl)],"&lt;&gt;"&amp;BTT[[#This Row],[SAP-Modul
(Pflichtauswahl)]])&gt;0,"Modul anders","okay"),"")</f>
        <v>okay</v>
      </c>
      <c r="AQ361" s="10" t="str">
        <f>IFERROR(IF(COUNTIFS(BTT[Verwendete Transaktion (Pflichtauswahl)],BTT[[#This Row],[Verwendete Transaktion (Pflichtauswahl)]],BTT[Verantwortliches TP
(automatisch)],"&lt;&gt;"&amp;BTT[[#This Row],[Verantwortliches TP
(automatisch)]])&gt;0,"Transaktion mehrfach","okay"),"")</f>
        <v>okay</v>
      </c>
      <c r="AR361" s="10" t="str">
        <f>IFERROR(IF(COUNTIFS(BTT[Verwendete Transaktion (Pflichtauswahl)],BTT[[#This Row],[Verwendete Transaktion (Pflichtauswahl)]],BTT[Verantwortliches TP
(automatisch)],"&lt;&gt;"&amp;VLOOKUP(aktives_Teilprojekt,Teilprojekte[[Teilprojekte]:[Kürzel]],2,FALSE))&gt;0,"Transaktion mehrfach","okay"),"")</f>
        <v>okay</v>
      </c>
      <c r="AS361" s="10" t="s">
        <v>9986</v>
      </c>
      <c r="AT361" s="10"/>
    </row>
    <row r="362" spans="1:46" x14ac:dyDescent="0.25">
      <c r="A362" s="14" t="str">
        <f>IFERROR(IF(BTT[[#This Row],[Lfd Nr. 
(aus konsolidierter Datei)]]&lt;&gt;"",BTT[[#This Row],[Lfd Nr. 
(aus konsolidierter Datei)]],VLOOKUP(aktives_Teilprojekt,Teilprojekte[[Teilprojekte]:[Kürzel]],2,FALSE)&amp;ROW(BTT[[#This Row],[Lfd Nr.
(automatisch)]])-2),"")</f>
        <v>BLQ347</v>
      </c>
      <c r="B362" s="15" t="s">
        <v>52</v>
      </c>
      <c r="C362" s="15"/>
      <c r="E362" s="10" t="str">
        <f>IFERROR(IF(NOT(BTT[[#This Row],[Manuelle Änderung des Verantwortliches TP
(Auswahl - bei Bedarf)]]=""),BTT[[#This Row],[Manuelle Änderung des Verantwortliches TP
(Auswahl - bei Bedarf)]],VLOOKUP(BTT[[#This Row],[Hauptprozess
(Pflichtauswahl)]],Hauptprozesse[],3,FALSE)),"")</f>
        <v>BLQ</v>
      </c>
      <c r="H362" s="10" t="s">
        <v>6096</v>
      </c>
      <c r="I362" t="s">
        <v>3084</v>
      </c>
      <c r="J362" s="10" t="str">
        <f>IFERROR(VLOOKUP(BTT[[#This Row],[Verwendete Transaktion (Pflichtauswahl)]],Transaktionen[[Transaktionen]:[Langtext]],2,FALSE),"")</f>
        <v>Sammelumsetzung Planauftrag</v>
      </c>
      <c r="O362" t="s">
        <v>6052</v>
      </c>
      <c r="T362" t="s">
        <v>6060</v>
      </c>
      <c r="V362" s="10" t="str">
        <f>IFERROR(VLOOKUP(BTT[[#This Row],[Verwendetes Formular
(Auswahl falls relevant)]],Formulare[[Formularbezeichnung]:[Formularname (technisch)]],2,FALSE),"")</f>
        <v/>
      </c>
      <c r="X362" t="s">
        <v>6052</v>
      </c>
      <c r="Y362" s="4"/>
      <c r="AB362" t="s">
        <v>6052</v>
      </c>
      <c r="AD362" t="s">
        <v>6063</v>
      </c>
      <c r="AF362" t="s">
        <v>6064</v>
      </c>
      <c r="AI362" t="s">
        <v>6052</v>
      </c>
      <c r="AJ362" t="s">
        <v>6052</v>
      </c>
      <c r="AK362" s="10" t="str">
        <f>IF(BTT[[#This Row],[Subprozess
(optionale Auswahl)]]="","okay",IF(VLOOKUP(BTT[[#This Row],[Subprozess
(optionale Auswahl)]],BPML[[Subprozess]:[Zugeordneter Hauptprozess]],3,FALSE)=BTT[[#This Row],[Hauptprozess
(Pflichtauswahl)]],"okay","falscher Subprozess"))</f>
        <v>okay</v>
      </c>
      <c r="AL362" t="str">
        <f>IF(aktives_Teilprojekt="Master","",IF(BTT[[#This Row],[Verantwortliches TP
(automatisch)]]=VLOOKUP(aktives_Teilprojekt,Teilprojekte[[Teilprojekte]:[Kürzel]],2,FALSE),"okay","Hauptprozess anderes TP"))</f>
        <v>okay</v>
      </c>
      <c r="AM3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2" s="10" t="str">
        <f>IFERROR(IF(BTT[[#This Row],[SAP-Modul
(Pflichtauswahl)]]&lt;&gt;VLOOKUP(BTT[[#This Row],[Verwendete Transaktion (Pflichtauswahl)]],Transaktionen[[Transaktionen]:[Modul]],3,FALSE),"Modul anders","okay"),"")</f>
        <v>okay</v>
      </c>
      <c r="AP362" s="10" t="str">
        <f>IFERROR(IF(COUNTIFS(BTT[Verwendete Transaktion (Pflichtauswahl)],BTT[[#This Row],[Verwendete Transaktion (Pflichtauswahl)]],BTT[SAP-Modul
(Pflichtauswahl)],"&lt;&gt;"&amp;BTT[[#This Row],[SAP-Modul
(Pflichtauswahl)]])&gt;0,"Modul anders","okay"),"")</f>
        <v>okay</v>
      </c>
      <c r="AQ362" s="10" t="str">
        <f>IFERROR(IF(COUNTIFS(BTT[Verwendete Transaktion (Pflichtauswahl)],BTT[[#This Row],[Verwendete Transaktion (Pflichtauswahl)]],BTT[Verantwortliches TP
(automatisch)],"&lt;&gt;"&amp;BTT[[#This Row],[Verantwortliches TP
(automatisch)]])&gt;0,"Transaktion mehrfach","okay"),"")</f>
        <v>okay</v>
      </c>
      <c r="AR362" s="10" t="str">
        <f>IFERROR(IF(COUNTIFS(BTT[Verwendete Transaktion (Pflichtauswahl)],BTT[[#This Row],[Verwendete Transaktion (Pflichtauswahl)]],BTT[Verantwortliches TP
(automatisch)],"&lt;&gt;"&amp;VLOOKUP(aktives_Teilprojekt,Teilprojekte[[Teilprojekte]:[Kürzel]],2,FALSE))&gt;0,"Transaktion mehrfach","okay"),"")</f>
        <v>okay</v>
      </c>
      <c r="AS362" s="10" t="s">
        <v>9987</v>
      </c>
      <c r="AT362" s="10"/>
    </row>
    <row r="363" spans="1:46" x14ac:dyDescent="0.25">
      <c r="A363" s="14" t="str">
        <f>IFERROR(IF(BTT[[#This Row],[Lfd Nr. 
(aus konsolidierter Datei)]]&lt;&gt;"",BTT[[#This Row],[Lfd Nr. 
(aus konsolidierter Datei)]],VLOOKUP(aktives_Teilprojekt,Teilprojekte[[Teilprojekte]:[Kürzel]],2,FALSE)&amp;ROW(BTT[[#This Row],[Lfd Nr.
(automatisch)]])-2),"")</f>
        <v>BLQ348</v>
      </c>
      <c r="B363" s="15" t="s">
        <v>52</v>
      </c>
      <c r="C363" s="15"/>
      <c r="E363" s="10" t="str">
        <f>IFERROR(IF(NOT(BTT[[#This Row],[Manuelle Änderung des Verantwortliches TP
(Auswahl - bei Bedarf)]]=""),BTT[[#This Row],[Manuelle Änderung des Verantwortliches TP
(Auswahl - bei Bedarf)]],VLOOKUP(BTT[[#This Row],[Hauptprozess
(Pflichtauswahl)]],Hauptprozesse[],3,FALSE)),"")</f>
        <v>BLQ</v>
      </c>
      <c r="H363" s="10" t="s">
        <v>6096</v>
      </c>
      <c r="I363" t="s">
        <v>3086</v>
      </c>
      <c r="J363" s="10" t="str">
        <f>IFERROR(VLOOKUP(BTT[[#This Row],[Verwendete Transaktion (Pflichtauswahl)]],Transaktionen[[Transaktionen]:[Langtext]],2,FALSE),"")</f>
        <v>Sammelanzeige der Planaufträge</v>
      </c>
      <c r="O363" t="s">
        <v>6052</v>
      </c>
      <c r="T363" t="s">
        <v>6060</v>
      </c>
      <c r="V363" s="10" t="str">
        <f>IFERROR(VLOOKUP(BTT[[#This Row],[Verwendetes Formular
(Auswahl falls relevant)]],Formulare[[Formularbezeichnung]:[Formularname (technisch)]],2,FALSE),"")</f>
        <v/>
      </c>
      <c r="X363" t="s">
        <v>6052</v>
      </c>
      <c r="Y363" s="4"/>
      <c r="AB363" t="s">
        <v>6052</v>
      </c>
      <c r="AD363" t="s">
        <v>6063</v>
      </c>
      <c r="AF363" t="s">
        <v>8533</v>
      </c>
      <c r="AI363" t="s">
        <v>6052</v>
      </c>
      <c r="AJ363" t="s">
        <v>6052</v>
      </c>
      <c r="AK363" s="10" t="str">
        <f>IF(BTT[[#This Row],[Subprozess
(optionale Auswahl)]]="","okay",IF(VLOOKUP(BTT[[#This Row],[Subprozess
(optionale Auswahl)]],BPML[[Subprozess]:[Zugeordneter Hauptprozess]],3,FALSE)=BTT[[#This Row],[Hauptprozess
(Pflichtauswahl)]],"okay","falscher Subprozess"))</f>
        <v>okay</v>
      </c>
      <c r="AL363" t="str">
        <f>IF(aktives_Teilprojekt="Master","",IF(BTT[[#This Row],[Verantwortliches TP
(automatisch)]]=VLOOKUP(aktives_Teilprojekt,Teilprojekte[[Teilprojekte]:[Kürzel]],2,FALSE),"okay","Hauptprozess anderes TP"))</f>
        <v>okay</v>
      </c>
      <c r="AM3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3" s="10" t="str">
        <f>IFERROR(IF(BTT[[#This Row],[SAP-Modul
(Pflichtauswahl)]]&lt;&gt;VLOOKUP(BTT[[#This Row],[Verwendete Transaktion (Pflichtauswahl)]],Transaktionen[[Transaktionen]:[Modul]],3,FALSE),"Modul anders","okay"),"")</f>
        <v>okay</v>
      </c>
      <c r="AP363" s="10" t="str">
        <f>IFERROR(IF(COUNTIFS(BTT[Verwendete Transaktion (Pflichtauswahl)],BTT[[#This Row],[Verwendete Transaktion (Pflichtauswahl)]],BTT[SAP-Modul
(Pflichtauswahl)],"&lt;&gt;"&amp;BTT[[#This Row],[SAP-Modul
(Pflichtauswahl)]])&gt;0,"Modul anders","okay"),"")</f>
        <v>okay</v>
      </c>
      <c r="AQ363" s="10" t="str">
        <f>IFERROR(IF(COUNTIFS(BTT[Verwendete Transaktion (Pflichtauswahl)],BTT[[#This Row],[Verwendete Transaktion (Pflichtauswahl)]],BTT[Verantwortliches TP
(automatisch)],"&lt;&gt;"&amp;BTT[[#This Row],[Verantwortliches TP
(automatisch)]])&gt;0,"Transaktion mehrfach","okay"),"")</f>
        <v>okay</v>
      </c>
      <c r="AR363" s="10" t="str">
        <f>IFERROR(IF(COUNTIFS(BTT[Verwendete Transaktion (Pflichtauswahl)],BTT[[#This Row],[Verwendete Transaktion (Pflichtauswahl)]],BTT[Verantwortliches TP
(automatisch)],"&lt;&gt;"&amp;VLOOKUP(aktives_Teilprojekt,Teilprojekte[[Teilprojekte]:[Kürzel]],2,FALSE))&gt;0,"Transaktion mehrfach","okay"),"")</f>
        <v>okay</v>
      </c>
      <c r="AS363" s="10" t="s">
        <v>9988</v>
      </c>
      <c r="AT363" s="10"/>
    </row>
    <row r="364" spans="1:46" x14ac:dyDescent="0.25">
      <c r="A364" s="14" t="str">
        <f>IFERROR(IF(BTT[[#This Row],[Lfd Nr. 
(aus konsolidierter Datei)]]&lt;&gt;"",BTT[[#This Row],[Lfd Nr. 
(aus konsolidierter Datei)]],VLOOKUP(aktives_Teilprojekt,Teilprojekte[[Teilprojekte]:[Kürzel]],2,FALSE)&amp;ROW(BTT[[#This Row],[Lfd Nr.
(automatisch)]])-2),"")</f>
        <v>BLQ349</v>
      </c>
      <c r="B364" s="15" t="s">
        <v>52</v>
      </c>
      <c r="C364" s="15"/>
      <c r="E364" s="10" t="str">
        <f>IFERROR(IF(NOT(BTT[[#This Row],[Manuelle Änderung des Verantwortliches TP
(Auswahl - bei Bedarf)]]=""),BTT[[#This Row],[Manuelle Änderung des Verantwortliches TP
(Auswahl - bei Bedarf)]],VLOOKUP(BTT[[#This Row],[Hauptprozess
(Pflichtauswahl)]],Hauptprozesse[],3,FALSE)),"")</f>
        <v>BLQ</v>
      </c>
      <c r="H364" s="10" t="s">
        <v>6096</v>
      </c>
      <c r="I364" t="s">
        <v>3088</v>
      </c>
      <c r="J364" s="10" t="str">
        <f>IFERROR(VLOOKUP(BTT[[#This Row],[Verwendete Transaktion (Pflichtauswahl)]],Transaktionen[[Transaktionen]:[Langtext]],2,FALSE),"")</f>
        <v>Anzeigen Gesamtprimärbedarf</v>
      </c>
      <c r="O364" t="s">
        <v>6052</v>
      </c>
      <c r="T364" t="s">
        <v>6060</v>
      </c>
      <c r="V364" s="10" t="str">
        <f>IFERROR(VLOOKUP(BTT[[#This Row],[Verwendetes Formular
(Auswahl falls relevant)]],Formulare[[Formularbezeichnung]:[Formularname (technisch)]],2,FALSE),"")</f>
        <v/>
      </c>
      <c r="X364" t="s">
        <v>6052</v>
      </c>
      <c r="Y364" s="4"/>
      <c r="AB364" t="s">
        <v>6052</v>
      </c>
      <c r="AD364" t="s">
        <v>6063</v>
      </c>
      <c r="AF364" t="s">
        <v>6064</v>
      </c>
      <c r="AI364" t="s">
        <v>6052</v>
      </c>
      <c r="AJ364" t="s">
        <v>6052</v>
      </c>
      <c r="AK364" s="10" t="str">
        <f>IF(BTT[[#This Row],[Subprozess
(optionale Auswahl)]]="","okay",IF(VLOOKUP(BTT[[#This Row],[Subprozess
(optionale Auswahl)]],BPML[[Subprozess]:[Zugeordneter Hauptprozess]],3,FALSE)=BTT[[#This Row],[Hauptprozess
(Pflichtauswahl)]],"okay","falscher Subprozess"))</f>
        <v>okay</v>
      </c>
      <c r="AL364" t="str">
        <f>IF(aktives_Teilprojekt="Master","",IF(BTT[[#This Row],[Verantwortliches TP
(automatisch)]]=VLOOKUP(aktives_Teilprojekt,Teilprojekte[[Teilprojekte]:[Kürzel]],2,FALSE),"okay","Hauptprozess anderes TP"))</f>
        <v>okay</v>
      </c>
      <c r="AM3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4" s="10" t="str">
        <f>IFERROR(IF(BTT[[#This Row],[SAP-Modul
(Pflichtauswahl)]]&lt;&gt;VLOOKUP(BTT[[#This Row],[Verwendete Transaktion (Pflichtauswahl)]],Transaktionen[[Transaktionen]:[Modul]],3,FALSE),"Modul anders","okay"),"")</f>
        <v>okay</v>
      </c>
      <c r="AP364" s="10" t="str">
        <f>IFERROR(IF(COUNTIFS(BTT[Verwendete Transaktion (Pflichtauswahl)],BTT[[#This Row],[Verwendete Transaktion (Pflichtauswahl)]],BTT[SAP-Modul
(Pflichtauswahl)],"&lt;&gt;"&amp;BTT[[#This Row],[SAP-Modul
(Pflichtauswahl)]])&gt;0,"Modul anders","okay"),"")</f>
        <v>okay</v>
      </c>
      <c r="AQ364" s="10" t="str">
        <f>IFERROR(IF(COUNTIFS(BTT[Verwendete Transaktion (Pflichtauswahl)],BTT[[#This Row],[Verwendete Transaktion (Pflichtauswahl)]],BTT[Verantwortliches TP
(automatisch)],"&lt;&gt;"&amp;BTT[[#This Row],[Verantwortliches TP
(automatisch)]])&gt;0,"Transaktion mehrfach","okay"),"")</f>
        <v>okay</v>
      </c>
      <c r="AR364" s="10" t="str">
        <f>IFERROR(IF(COUNTIFS(BTT[Verwendete Transaktion (Pflichtauswahl)],BTT[[#This Row],[Verwendete Transaktion (Pflichtauswahl)]],BTT[Verantwortliches TP
(automatisch)],"&lt;&gt;"&amp;VLOOKUP(aktives_Teilprojekt,Teilprojekte[[Teilprojekte]:[Kürzel]],2,FALSE))&gt;0,"Transaktion mehrfach","okay"),"")</f>
        <v>okay</v>
      </c>
      <c r="AS364" s="10" t="s">
        <v>9989</v>
      </c>
      <c r="AT364" s="10"/>
    </row>
    <row r="365" spans="1:46" x14ac:dyDescent="0.25">
      <c r="A365" s="14" t="str">
        <f>IFERROR(IF(BTT[[#This Row],[Lfd Nr. 
(aus konsolidierter Datei)]]&lt;&gt;"",BTT[[#This Row],[Lfd Nr. 
(aus konsolidierter Datei)]],VLOOKUP(aktives_Teilprojekt,Teilprojekte[[Teilprojekte]:[Kürzel]],2,FALSE)&amp;ROW(BTT[[#This Row],[Lfd Nr.
(automatisch)]])-2),"")</f>
        <v>BLQ350</v>
      </c>
      <c r="B365" s="15" t="s">
        <v>52</v>
      </c>
      <c r="C365" s="15"/>
      <c r="E365" s="10" t="str">
        <f>IFERROR(IF(NOT(BTT[[#This Row],[Manuelle Änderung des Verantwortliches TP
(Auswahl - bei Bedarf)]]=""),BTT[[#This Row],[Manuelle Änderung des Verantwortliches TP
(Auswahl - bei Bedarf)]],VLOOKUP(BTT[[#This Row],[Hauptprozess
(Pflichtauswahl)]],Hauptprozesse[],3,FALSE)),"")</f>
        <v>BLQ</v>
      </c>
      <c r="H365" s="10" t="s">
        <v>6096</v>
      </c>
      <c r="I365" t="s">
        <v>3090</v>
      </c>
      <c r="J365" s="10" t="str">
        <f>IFERROR(VLOOKUP(BTT[[#This Row],[Verwendete Transaktion (Pflichtauswahl)]],Transaktionen[[Transaktionen]:[Langtext]],2,FALSE),"")</f>
        <v>MRP-Planung BATCH</v>
      </c>
      <c r="O365" t="s">
        <v>6052</v>
      </c>
      <c r="T365" t="s">
        <v>6060</v>
      </c>
      <c r="V365" s="10" t="str">
        <f>IFERROR(VLOOKUP(BTT[[#This Row],[Verwendetes Formular
(Auswahl falls relevant)]],Formulare[[Formularbezeichnung]:[Formularname (technisch)]],2,FALSE),"")</f>
        <v/>
      </c>
      <c r="X365" t="s">
        <v>6052</v>
      </c>
      <c r="Y365" s="4"/>
      <c r="AB365" t="s">
        <v>6052</v>
      </c>
      <c r="AD365" t="s">
        <v>6063</v>
      </c>
      <c r="AF365" t="s">
        <v>10168</v>
      </c>
      <c r="AI365" t="s">
        <v>6052</v>
      </c>
      <c r="AJ365" t="s">
        <v>6052</v>
      </c>
      <c r="AK365" s="10" t="str">
        <f>IF(BTT[[#This Row],[Subprozess
(optionale Auswahl)]]="","okay",IF(VLOOKUP(BTT[[#This Row],[Subprozess
(optionale Auswahl)]],BPML[[Subprozess]:[Zugeordneter Hauptprozess]],3,FALSE)=BTT[[#This Row],[Hauptprozess
(Pflichtauswahl)]],"okay","falscher Subprozess"))</f>
        <v>okay</v>
      </c>
      <c r="AL365" t="str">
        <f>IF(aktives_Teilprojekt="Master","",IF(BTT[[#This Row],[Verantwortliches TP
(automatisch)]]=VLOOKUP(aktives_Teilprojekt,Teilprojekte[[Teilprojekte]:[Kürzel]],2,FALSE),"okay","Hauptprozess anderes TP"))</f>
        <v>okay</v>
      </c>
      <c r="AM3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5" s="10" t="str">
        <f>IFERROR(IF(BTT[[#This Row],[SAP-Modul
(Pflichtauswahl)]]&lt;&gt;VLOOKUP(BTT[[#This Row],[Verwendete Transaktion (Pflichtauswahl)]],Transaktionen[[Transaktionen]:[Modul]],3,FALSE),"Modul anders","okay"),"")</f>
        <v>okay</v>
      </c>
      <c r="AP365" s="10" t="str">
        <f>IFERROR(IF(COUNTIFS(BTT[Verwendete Transaktion (Pflichtauswahl)],BTT[[#This Row],[Verwendete Transaktion (Pflichtauswahl)]],BTT[SAP-Modul
(Pflichtauswahl)],"&lt;&gt;"&amp;BTT[[#This Row],[SAP-Modul
(Pflichtauswahl)]])&gt;0,"Modul anders","okay"),"")</f>
        <v>okay</v>
      </c>
      <c r="AQ365" s="10" t="str">
        <f>IFERROR(IF(COUNTIFS(BTT[Verwendete Transaktion (Pflichtauswahl)],BTT[[#This Row],[Verwendete Transaktion (Pflichtauswahl)]],BTT[Verantwortliches TP
(automatisch)],"&lt;&gt;"&amp;BTT[[#This Row],[Verantwortliches TP
(automatisch)]])&gt;0,"Transaktion mehrfach","okay"),"")</f>
        <v>okay</v>
      </c>
      <c r="AR365" s="10" t="str">
        <f>IFERROR(IF(COUNTIFS(BTT[Verwendete Transaktion (Pflichtauswahl)],BTT[[#This Row],[Verwendete Transaktion (Pflichtauswahl)]],BTT[Verantwortliches TP
(automatisch)],"&lt;&gt;"&amp;VLOOKUP(aktives_Teilprojekt,Teilprojekte[[Teilprojekte]:[Kürzel]],2,FALSE))&gt;0,"Transaktion mehrfach","okay"),"")</f>
        <v>okay</v>
      </c>
      <c r="AS365" s="10" t="s">
        <v>9990</v>
      </c>
      <c r="AT365" s="10"/>
    </row>
    <row r="366" spans="1:46" x14ac:dyDescent="0.25">
      <c r="A366" s="14" t="str">
        <f>IFERROR(IF(BTT[[#This Row],[Lfd Nr. 
(aus konsolidierter Datei)]]&lt;&gt;"",BTT[[#This Row],[Lfd Nr. 
(aus konsolidierter Datei)]],VLOOKUP(aktives_Teilprojekt,Teilprojekte[[Teilprojekte]:[Kürzel]],2,FALSE)&amp;ROW(BTT[[#This Row],[Lfd Nr.
(automatisch)]])-2),"")</f>
        <v>BLQ351</v>
      </c>
      <c r="B366" s="15" t="s">
        <v>52</v>
      </c>
      <c r="C366" s="15"/>
      <c r="E366" s="10" t="str">
        <f>IFERROR(IF(NOT(BTT[[#This Row],[Manuelle Änderung des Verantwortliches TP
(Auswahl - bei Bedarf)]]=""),BTT[[#This Row],[Manuelle Änderung des Verantwortliches TP
(Auswahl - bei Bedarf)]],VLOOKUP(BTT[[#This Row],[Hauptprozess
(Pflichtauswahl)]],Hauptprozesse[],3,FALSE)),"")</f>
        <v>BLQ</v>
      </c>
      <c r="H366" s="10" t="s">
        <v>6096</v>
      </c>
      <c r="I366" t="s">
        <v>3092</v>
      </c>
      <c r="J366" s="10" t="str">
        <f>IFERROR(VLOOKUP(BTT[[#This Row],[Verwendete Transaktion (Pflichtauswahl)]],Transaktionen[[Transaktionen]:[Langtext]],2,FALSE),"")</f>
        <v>Start der MD07 über Report</v>
      </c>
      <c r="O366" t="s">
        <v>6052</v>
      </c>
      <c r="T366" t="s">
        <v>6060</v>
      </c>
      <c r="V366" s="10" t="str">
        <f>IFERROR(VLOOKUP(BTT[[#This Row],[Verwendetes Formular
(Auswahl falls relevant)]],Formulare[[Formularbezeichnung]:[Formularname (technisch)]],2,FALSE),"")</f>
        <v/>
      </c>
      <c r="X366" t="s">
        <v>6052</v>
      </c>
      <c r="Y366" s="4"/>
      <c r="AB366" t="s">
        <v>6052</v>
      </c>
      <c r="AD366" t="s">
        <v>6063</v>
      </c>
      <c r="AF366" t="s">
        <v>8533</v>
      </c>
      <c r="AI366" t="s">
        <v>6052</v>
      </c>
      <c r="AJ366" t="s">
        <v>6052</v>
      </c>
      <c r="AK366" s="10" t="str">
        <f>IF(BTT[[#This Row],[Subprozess
(optionale Auswahl)]]="","okay",IF(VLOOKUP(BTT[[#This Row],[Subprozess
(optionale Auswahl)]],BPML[[Subprozess]:[Zugeordneter Hauptprozess]],3,FALSE)=BTT[[#This Row],[Hauptprozess
(Pflichtauswahl)]],"okay","falscher Subprozess"))</f>
        <v>okay</v>
      </c>
      <c r="AL366" t="str">
        <f>IF(aktives_Teilprojekt="Master","",IF(BTT[[#This Row],[Verantwortliches TP
(automatisch)]]=VLOOKUP(aktives_Teilprojekt,Teilprojekte[[Teilprojekte]:[Kürzel]],2,FALSE),"okay","Hauptprozess anderes TP"))</f>
        <v>okay</v>
      </c>
      <c r="AM3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6" s="10" t="str">
        <f>IFERROR(IF(BTT[[#This Row],[SAP-Modul
(Pflichtauswahl)]]&lt;&gt;VLOOKUP(BTT[[#This Row],[Verwendete Transaktion (Pflichtauswahl)]],Transaktionen[[Transaktionen]:[Modul]],3,FALSE),"Modul anders","okay"),"")</f>
        <v>okay</v>
      </c>
      <c r="AP366" s="10" t="str">
        <f>IFERROR(IF(COUNTIFS(BTT[Verwendete Transaktion (Pflichtauswahl)],BTT[[#This Row],[Verwendete Transaktion (Pflichtauswahl)]],BTT[SAP-Modul
(Pflichtauswahl)],"&lt;&gt;"&amp;BTT[[#This Row],[SAP-Modul
(Pflichtauswahl)]])&gt;0,"Modul anders","okay"),"")</f>
        <v>okay</v>
      </c>
      <c r="AQ366" s="10" t="str">
        <f>IFERROR(IF(COUNTIFS(BTT[Verwendete Transaktion (Pflichtauswahl)],BTT[[#This Row],[Verwendete Transaktion (Pflichtauswahl)]],BTT[Verantwortliches TP
(automatisch)],"&lt;&gt;"&amp;BTT[[#This Row],[Verantwortliches TP
(automatisch)]])&gt;0,"Transaktion mehrfach","okay"),"")</f>
        <v>okay</v>
      </c>
      <c r="AR366" s="10" t="str">
        <f>IFERROR(IF(COUNTIFS(BTT[Verwendete Transaktion (Pflichtauswahl)],BTT[[#This Row],[Verwendete Transaktion (Pflichtauswahl)]],BTT[Verantwortliches TP
(automatisch)],"&lt;&gt;"&amp;VLOOKUP(aktives_Teilprojekt,Teilprojekte[[Teilprojekte]:[Kürzel]],2,FALSE))&gt;0,"Transaktion mehrfach","okay"),"")</f>
        <v>okay</v>
      </c>
      <c r="AS366" s="10" t="s">
        <v>9991</v>
      </c>
      <c r="AT366" s="10"/>
    </row>
    <row r="367" spans="1:46" x14ac:dyDescent="0.25">
      <c r="A367" s="14" t="str">
        <f>IFERROR(IF(BTT[[#This Row],[Lfd Nr. 
(aus konsolidierter Datei)]]&lt;&gt;"",BTT[[#This Row],[Lfd Nr. 
(aus konsolidierter Datei)]],VLOOKUP(aktives_Teilprojekt,Teilprojekte[[Teilprojekte]:[Kürzel]],2,FALSE)&amp;ROW(BTT[[#This Row],[Lfd Nr.
(automatisch)]])-2),"")</f>
        <v>BLQ352</v>
      </c>
      <c r="B367" s="15" t="s">
        <v>52</v>
      </c>
      <c r="C367" s="15"/>
      <c r="E367" s="10" t="str">
        <f>IFERROR(IF(NOT(BTT[[#This Row],[Manuelle Änderung des Verantwortliches TP
(Auswahl - bei Bedarf)]]=""),BTT[[#This Row],[Manuelle Änderung des Verantwortliches TP
(Auswahl - bei Bedarf)]],VLOOKUP(BTT[[#This Row],[Hauptprozess
(Pflichtauswahl)]],Hauptprozesse[],3,FALSE)),"")</f>
        <v>BLQ</v>
      </c>
      <c r="H367" s="10" t="s">
        <v>6096</v>
      </c>
      <c r="I367" t="s">
        <v>3094</v>
      </c>
      <c r="J367" s="10" t="str">
        <f>IFERROR(VLOOKUP(BTT[[#This Row],[Verwendete Transaktion (Pflichtauswahl)]],Transaktionen[[Transaktionen]:[Langtext]],2,FALSE),"")</f>
        <v>Dispositionslistendruck</v>
      </c>
      <c r="O367" t="s">
        <v>6052</v>
      </c>
      <c r="T367" t="s">
        <v>6060</v>
      </c>
      <c r="V367" s="10" t="str">
        <f>IFERROR(VLOOKUP(BTT[[#This Row],[Verwendetes Formular
(Auswahl falls relevant)]],Formulare[[Formularbezeichnung]:[Formularname (technisch)]],2,FALSE),"")</f>
        <v/>
      </c>
      <c r="X367" t="s">
        <v>6052</v>
      </c>
      <c r="Y367" s="4"/>
      <c r="AB367" t="s">
        <v>6052</v>
      </c>
      <c r="AD367" t="s">
        <v>6063</v>
      </c>
      <c r="AF367" t="s">
        <v>8533</v>
      </c>
      <c r="AI367" t="s">
        <v>6052</v>
      </c>
      <c r="AJ367" t="s">
        <v>6052</v>
      </c>
      <c r="AK367" s="10" t="str">
        <f>IF(BTT[[#This Row],[Subprozess
(optionale Auswahl)]]="","okay",IF(VLOOKUP(BTT[[#This Row],[Subprozess
(optionale Auswahl)]],BPML[[Subprozess]:[Zugeordneter Hauptprozess]],3,FALSE)=BTT[[#This Row],[Hauptprozess
(Pflichtauswahl)]],"okay","falscher Subprozess"))</f>
        <v>okay</v>
      </c>
      <c r="AL367" t="str">
        <f>IF(aktives_Teilprojekt="Master","",IF(BTT[[#This Row],[Verantwortliches TP
(automatisch)]]=VLOOKUP(aktives_Teilprojekt,Teilprojekte[[Teilprojekte]:[Kürzel]],2,FALSE),"okay","Hauptprozess anderes TP"))</f>
        <v>okay</v>
      </c>
      <c r="AM3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7" s="10" t="str">
        <f>IFERROR(IF(BTT[[#This Row],[SAP-Modul
(Pflichtauswahl)]]&lt;&gt;VLOOKUP(BTT[[#This Row],[Verwendete Transaktion (Pflichtauswahl)]],Transaktionen[[Transaktionen]:[Modul]],3,FALSE),"Modul anders","okay"),"")</f>
        <v>okay</v>
      </c>
      <c r="AP367" s="10" t="str">
        <f>IFERROR(IF(COUNTIFS(BTT[Verwendete Transaktion (Pflichtauswahl)],BTT[[#This Row],[Verwendete Transaktion (Pflichtauswahl)]],BTT[SAP-Modul
(Pflichtauswahl)],"&lt;&gt;"&amp;BTT[[#This Row],[SAP-Modul
(Pflichtauswahl)]])&gt;0,"Modul anders","okay"),"")</f>
        <v>okay</v>
      </c>
      <c r="AQ367" s="10" t="str">
        <f>IFERROR(IF(COUNTIFS(BTT[Verwendete Transaktion (Pflichtauswahl)],BTT[[#This Row],[Verwendete Transaktion (Pflichtauswahl)]],BTT[Verantwortliches TP
(automatisch)],"&lt;&gt;"&amp;BTT[[#This Row],[Verantwortliches TP
(automatisch)]])&gt;0,"Transaktion mehrfach","okay"),"")</f>
        <v>okay</v>
      </c>
      <c r="AR367" s="10" t="str">
        <f>IFERROR(IF(COUNTIFS(BTT[Verwendete Transaktion (Pflichtauswahl)],BTT[[#This Row],[Verwendete Transaktion (Pflichtauswahl)]],BTT[Verantwortliches TP
(automatisch)],"&lt;&gt;"&amp;VLOOKUP(aktives_Teilprojekt,Teilprojekte[[Teilprojekte]:[Kürzel]],2,FALSE))&gt;0,"Transaktion mehrfach","okay"),"")</f>
        <v>okay</v>
      </c>
      <c r="AS367" s="10" t="s">
        <v>9992</v>
      </c>
      <c r="AT367" s="10"/>
    </row>
    <row r="368" spans="1:46" x14ac:dyDescent="0.25">
      <c r="A368" s="14" t="str">
        <f>IFERROR(IF(BTT[[#This Row],[Lfd Nr. 
(aus konsolidierter Datei)]]&lt;&gt;"",BTT[[#This Row],[Lfd Nr. 
(aus konsolidierter Datei)]],VLOOKUP(aktives_Teilprojekt,Teilprojekte[[Teilprojekte]:[Kürzel]],2,FALSE)&amp;ROW(BTT[[#This Row],[Lfd Nr.
(automatisch)]])-2),"")</f>
        <v>BLQ353</v>
      </c>
      <c r="B368" s="15" t="s">
        <v>52</v>
      </c>
      <c r="C368" s="15"/>
      <c r="E368" s="10" t="str">
        <f>IFERROR(IF(NOT(BTT[[#This Row],[Manuelle Änderung des Verantwortliches TP
(Auswahl - bei Bedarf)]]=""),BTT[[#This Row],[Manuelle Änderung des Verantwortliches TP
(Auswahl - bei Bedarf)]],VLOOKUP(BTT[[#This Row],[Hauptprozess
(Pflichtauswahl)]],Hauptprozesse[],3,FALSE)),"")</f>
        <v>BLQ</v>
      </c>
      <c r="H368" s="10" t="s">
        <v>6096</v>
      </c>
      <c r="I368" t="s">
        <v>3096</v>
      </c>
      <c r="J368" s="10" t="str">
        <f>IFERROR(VLOOKUP(BTT[[#This Row],[Verwendete Transaktion (Pflichtauswahl)]],Transaktionen[[Transaktionen]:[Langtext]],2,FALSE),"")</f>
        <v>Mail an Disponent</v>
      </c>
      <c r="O368" t="s">
        <v>6052</v>
      </c>
      <c r="T368" t="s">
        <v>6060</v>
      </c>
      <c r="V368" s="10" t="str">
        <f>IFERROR(VLOOKUP(BTT[[#This Row],[Verwendetes Formular
(Auswahl falls relevant)]],Formulare[[Formularbezeichnung]:[Formularname (technisch)]],2,FALSE),"")</f>
        <v/>
      </c>
      <c r="X368" t="s">
        <v>6052</v>
      </c>
      <c r="Y368" s="4"/>
      <c r="AB368" t="s">
        <v>6052</v>
      </c>
      <c r="AD368" t="s">
        <v>6063</v>
      </c>
      <c r="AF368" t="s">
        <v>10162</v>
      </c>
      <c r="AI368" t="s">
        <v>6052</v>
      </c>
      <c r="AJ368" t="s">
        <v>6052</v>
      </c>
      <c r="AK368" s="10" t="str">
        <f>IF(BTT[[#This Row],[Subprozess
(optionale Auswahl)]]="","okay",IF(VLOOKUP(BTT[[#This Row],[Subprozess
(optionale Auswahl)]],BPML[[Subprozess]:[Zugeordneter Hauptprozess]],3,FALSE)=BTT[[#This Row],[Hauptprozess
(Pflichtauswahl)]],"okay","falscher Subprozess"))</f>
        <v>okay</v>
      </c>
      <c r="AL368" t="str">
        <f>IF(aktives_Teilprojekt="Master","",IF(BTT[[#This Row],[Verantwortliches TP
(automatisch)]]=VLOOKUP(aktives_Teilprojekt,Teilprojekte[[Teilprojekte]:[Kürzel]],2,FALSE),"okay","Hauptprozess anderes TP"))</f>
        <v>okay</v>
      </c>
      <c r="AM3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8" s="10" t="str">
        <f>IFERROR(IF(BTT[[#This Row],[SAP-Modul
(Pflichtauswahl)]]&lt;&gt;VLOOKUP(BTT[[#This Row],[Verwendete Transaktion (Pflichtauswahl)]],Transaktionen[[Transaktionen]:[Modul]],3,FALSE),"Modul anders","okay"),"")</f>
        <v>okay</v>
      </c>
      <c r="AP368" s="10" t="str">
        <f>IFERROR(IF(COUNTIFS(BTT[Verwendete Transaktion (Pflichtauswahl)],BTT[[#This Row],[Verwendete Transaktion (Pflichtauswahl)]],BTT[SAP-Modul
(Pflichtauswahl)],"&lt;&gt;"&amp;BTT[[#This Row],[SAP-Modul
(Pflichtauswahl)]])&gt;0,"Modul anders","okay"),"")</f>
        <v>okay</v>
      </c>
      <c r="AQ368" s="10" t="str">
        <f>IFERROR(IF(COUNTIFS(BTT[Verwendete Transaktion (Pflichtauswahl)],BTT[[#This Row],[Verwendete Transaktion (Pflichtauswahl)]],BTT[Verantwortliches TP
(automatisch)],"&lt;&gt;"&amp;BTT[[#This Row],[Verantwortliches TP
(automatisch)]])&gt;0,"Transaktion mehrfach","okay"),"")</f>
        <v>okay</v>
      </c>
      <c r="AR368" s="10" t="str">
        <f>IFERROR(IF(COUNTIFS(BTT[Verwendete Transaktion (Pflichtauswahl)],BTT[[#This Row],[Verwendete Transaktion (Pflichtauswahl)]],BTT[Verantwortliches TP
(automatisch)],"&lt;&gt;"&amp;VLOOKUP(aktives_Teilprojekt,Teilprojekte[[Teilprojekte]:[Kürzel]],2,FALSE))&gt;0,"Transaktion mehrfach","okay"),"")</f>
        <v>okay</v>
      </c>
      <c r="AS368" s="10" t="s">
        <v>9993</v>
      </c>
      <c r="AT368" s="10"/>
    </row>
    <row r="369" spans="1:46" x14ac:dyDescent="0.25">
      <c r="A369" s="14" t="str">
        <f>IFERROR(IF(BTT[[#This Row],[Lfd Nr. 
(aus konsolidierter Datei)]]&lt;&gt;"",BTT[[#This Row],[Lfd Nr. 
(aus konsolidierter Datei)]],VLOOKUP(aktives_Teilprojekt,Teilprojekte[[Teilprojekte]:[Kürzel]],2,FALSE)&amp;ROW(BTT[[#This Row],[Lfd Nr.
(automatisch)]])-2),"")</f>
        <v>BLQ354</v>
      </c>
      <c r="B369" s="15" t="s">
        <v>52</v>
      </c>
      <c r="C369" s="15"/>
      <c r="E369" s="10" t="str">
        <f>IFERROR(IF(NOT(BTT[[#This Row],[Manuelle Änderung des Verantwortliches TP
(Auswahl - bei Bedarf)]]=""),BTT[[#This Row],[Manuelle Änderung des Verantwortliches TP
(Auswahl - bei Bedarf)]],VLOOKUP(BTT[[#This Row],[Hauptprozess
(Pflichtauswahl)]],Hauptprozesse[],3,FALSE)),"")</f>
        <v>BLQ</v>
      </c>
      <c r="H369" s="10" t="s">
        <v>6038</v>
      </c>
      <c r="I369" t="s">
        <v>2956</v>
      </c>
      <c r="J369" s="10" t="str">
        <f>IFERROR(VLOOKUP(BTT[[#This Row],[Verwendete Transaktion (Pflichtauswahl)]],Transaktionen[[Transaktionen]:[Langtext]],2,FALSE),"")</f>
        <v>Materialbeleg ändern</v>
      </c>
      <c r="O369" t="s">
        <v>6052</v>
      </c>
      <c r="T369" t="s">
        <v>6060</v>
      </c>
      <c r="V369" s="10" t="str">
        <f>IFERROR(VLOOKUP(BTT[[#This Row],[Verwendetes Formular
(Auswahl falls relevant)]],Formulare[[Formularbezeichnung]:[Formularname (technisch)]],2,FALSE),"")</f>
        <v/>
      </c>
      <c r="X369" t="s">
        <v>6052</v>
      </c>
      <c r="Y369" s="4"/>
      <c r="AB369" t="s">
        <v>6051</v>
      </c>
      <c r="AD369" t="s">
        <v>6063</v>
      </c>
      <c r="AE369" t="s">
        <v>3295</v>
      </c>
      <c r="AF369" t="s">
        <v>3295</v>
      </c>
      <c r="AI369" t="s">
        <v>6052</v>
      </c>
      <c r="AJ369" t="s">
        <v>6052</v>
      </c>
      <c r="AK369" s="10" t="str">
        <f>IF(BTT[[#This Row],[Subprozess
(optionale Auswahl)]]="","okay",IF(VLOOKUP(BTT[[#This Row],[Subprozess
(optionale Auswahl)]],BPML[[Subprozess]:[Zugeordneter Hauptprozess]],3,FALSE)=BTT[[#This Row],[Hauptprozess
(Pflichtauswahl)]],"okay","falscher Subprozess"))</f>
        <v>okay</v>
      </c>
      <c r="AL369" t="str">
        <f>IF(aktives_Teilprojekt="Master","",IF(BTT[[#This Row],[Verantwortliches TP
(automatisch)]]=VLOOKUP(aktives_Teilprojekt,Teilprojekte[[Teilprojekte]:[Kürzel]],2,FALSE),"okay","Hauptprozess anderes TP"))</f>
        <v>okay</v>
      </c>
      <c r="AM3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69" s="10" t="str">
        <f>IFERROR(IF(BTT[[#This Row],[SAP-Modul
(Pflichtauswahl)]]&lt;&gt;VLOOKUP(BTT[[#This Row],[Verwendete Transaktion (Pflichtauswahl)]],Transaktionen[[Transaktionen]:[Modul]],3,FALSE),"Modul anders","okay"),"")</f>
        <v>okay</v>
      </c>
      <c r="AP369" s="10" t="str">
        <f>IFERROR(IF(COUNTIFS(BTT[Verwendete Transaktion (Pflichtauswahl)],BTT[[#This Row],[Verwendete Transaktion (Pflichtauswahl)]],BTT[SAP-Modul
(Pflichtauswahl)],"&lt;&gt;"&amp;BTT[[#This Row],[SAP-Modul
(Pflichtauswahl)]])&gt;0,"Modul anders","okay"),"")</f>
        <v>okay</v>
      </c>
      <c r="AQ369" s="10" t="str">
        <f>IFERROR(IF(COUNTIFS(BTT[Verwendete Transaktion (Pflichtauswahl)],BTT[[#This Row],[Verwendete Transaktion (Pflichtauswahl)]],BTT[Verantwortliches TP
(automatisch)],"&lt;&gt;"&amp;BTT[[#This Row],[Verantwortliches TP
(automatisch)]])&gt;0,"Transaktion mehrfach","okay"),"")</f>
        <v>okay</v>
      </c>
      <c r="AR369" s="10" t="str">
        <f>IFERROR(IF(COUNTIFS(BTT[Verwendete Transaktion (Pflichtauswahl)],BTT[[#This Row],[Verwendete Transaktion (Pflichtauswahl)]],BTT[Verantwortliches TP
(automatisch)],"&lt;&gt;"&amp;VLOOKUP(aktives_Teilprojekt,Teilprojekte[[Teilprojekte]:[Kürzel]],2,FALSE))&gt;0,"Transaktion mehrfach","okay"),"")</f>
        <v>okay</v>
      </c>
      <c r="AS369" s="10" t="s">
        <v>9994</v>
      </c>
      <c r="AT369" s="10"/>
    </row>
    <row r="370" spans="1:46" x14ac:dyDescent="0.25">
      <c r="A370" s="14" t="str">
        <f>IFERROR(IF(BTT[[#This Row],[Lfd Nr. 
(aus konsolidierter Datei)]]&lt;&gt;"",BTT[[#This Row],[Lfd Nr. 
(aus konsolidierter Datei)]],VLOOKUP(aktives_Teilprojekt,Teilprojekte[[Teilprojekte]:[Kürzel]],2,FALSE)&amp;ROW(BTT[[#This Row],[Lfd Nr.
(automatisch)]])-2),"")</f>
        <v>BLQ355</v>
      </c>
      <c r="B370" s="15" t="s">
        <v>52</v>
      </c>
      <c r="C370" s="15"/>
      <c r="E370" s="10" t="str">
        <f>IFERROR(IF(NOT(BTT[[#This Row],[Manuelle Änderung des Verantwortliches TP
(Auswahl - bei Bedarf)]]=""),BTT[[#This Row],[Manuelle Änderung des Verantwortliches TP
(Auswahl - bei Bedarf)]],VLOOKUP(BTT[[#This Row],[Hauptprozess
(Pflichtauswahl)]],Hauptprozesse[],3,FALSE)),"")</f>
        <v>BLQ</v>
      </c>
      <c r="H370" s="10" t="s">
        <v>6038</v>
      </c>
      <c r="I370" t="s">
        <v>2958</v>
      </c>
      <c r="J370" s="10" t="str">
        <f>IFERROR(VLOOKUP(BTT[[#This Row],[Verwendete Transaktion (Pflichtauswahl)]],Transaktionen[[Transaktionen]:[Langtext]],2,FALSE),"")</f>
        <v>Materialbeleg anzeigen</v>
      </c>
      <c r="O370" t="s">
        <v>6052</v>
      </c>
      <c r="T370" t="s">
        <v>6060</v>
      </c>
      <c r="V370" s="10" t="str">
        <f>IFERROR(VLOOKUP(BTT[[#This Row],[Verwendetes Formular
(Auswahl falls relevant)]],Formulare[[Formularbezeichnung]:[Formularname (technisch)]],2,FALSE),"")</f>
        <v/>
      </c>
      <c r="X370" t="s">
        <v>6052</v>
      </c>
      <c r="Y370" s="4"/>
      <c r="AB370" t="s">
        <v>6051</v>
      </c>
      <c r="AD370" t="s">
        <v>6063</v>
      </c>
      <c r="AE370" t="s">
        <v>3295</v>
      </c>
      <c r="AF370" t="s">
        <v>3295</v>
      </c>
      <c r="AI370" t="s">
        <v>6052</v>
      </c>
      <c r="AJ370" t="s">
        <v>6052</v>
      </c>
      <c r="AK370" s="10" t="str">
        <f>IF(BTT[[#This Row],[Subprozess
(optionale Auswahl)]]="","okay",IF(VLOOKUP(BTT[[#This Row],[Subprozess
(optionale Auswahl)]],BPML[[Subprozess]:[Zugeordneter Hauptprozess]],3,FALSE)=BTT[[#This Row],[Hauptprozess
(Pflichtauswahl)]],"okay","falscher Subprozess"))</f>
        <v>okay</v>
      </c>
      <c r="AL370" t="str">
        <f>IF(aktives_Teilprojekt="Master","",IF(BTT[[#This Row],[Verantwortliches TP
(automatisch)]]=VLOOKUP(aktives_Teilprojekt,Teilprojekte[[Teilprojekte]:[Kürzel]],2,FALSE),"okay","Hauptprozess anderes TP"))</f>
        <v>okay</v>
      </c>
      <c r="AM3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0" s="10" t="str">
        <f>IFERROR(IF(BTT[[#This Row],[SAP-Modul
(Pflichtauswahl)]]&lt;&gt;VLOOKUP(BTT[[#This Row],[Verwendete Transaktion (Pflichtauswahl)]],Transaktionen[[Transaktionen]:[Modul]],3,FALSE),"Modul anders","okay"),"")</f>
        <v>okay</v>
      </c>
      <c r="AP370" s="10" t="str">
        <f>IFERROR(IF(COUNTIFS(BTT[Verwendete Transaktion (Pflichtauswahl)],BTT[[#This Row],[Verwendete Transaktion (Pflichtauswahl)]],BTT[SAP-Modul
(Pflichtauswahl)],"&lt;&gt;"&amp;BTT[[#This Row],[SAP-Modul
(Pflichtauswahl)]])&gt;0,"Modul anders","okay"),"")</f>
        <v>okay</v>
      </c>
      <c r="AQ370" s="10" t="str">
        <f>IFERROR(IF(COUNTIFS(BTT[Verwendete Transaktion (Pflichtauswahl)],BTT[[#This Row],[Verwendete Transaktion (Pflichtauswahl)]],BTT[Verantwortliches TP
(automatisch)],"&lt;&gt;"&amp;BTT[[#This Row],[Verantwortliches TP
(automatisch)]])&gt;0,"Transaktion mehrfach","okay"),"")</f>
        <v>okay</v>
      </c>
      <c r="AR370" s="10" t="str">
        <f>IFERROR(IF(COUNTIFS(BTT[Verwendete Transaktion (Pflichtauswahl)],BTT[[#This Row],[Verwendete Transaktion (Pflichtauswahl)]],BTT[Verantwortliches TP
(automatisch)],"&lt;&gt;"&amp;VLOOKUP(aktives_Teilprojekt,Teilprojekte[[Teilprojekte]:[Kürzel]],2,FALSE))&gt;0,"Transaktion mehrfach","okay"),"")</f>
        <v>okay</v>
      </c>
      <c r="AS370" s="10" t="s">
        <v>9995</v>
      </c>
      <c r="AT370" s="10"/>
    </row>
    <row r="371" spans="1:46" x14ac:dyDescent="0.25">
      <c r="A371" s="14" t="str">
        <f>IFERROR(IF(BTT[[#This Row],[Lfd Nr. 
(aus konsolidierter Datei)]]&lt;&gt;"",BTT[[#This Row],[Lfd Nr. 
(aus konsolidierter Datei)]],VLOOKUP(aktives_Teilprojekt,Teilprojekte[[Teilprojekte]:[Kürzel]],2,FALSE)&amp;ROW(BTT[[#This Row],[Lfd Nr.
(automatisch)]])-2),"")</f>
        <v>BLQ356</v>
      </c>
      <c r="B371" s="15" t="s">
        <v>52</v>
      </c>
      <c r="C371" s="15"/>
      <c r="E371" s="10" t="str">
        <f>IFERROR(IF(NOT(BTT[[#This Row],[Manuelle Änderung des Verantwortliches TP
(Auswahl - bei Bedarf)]]=""),BTT[[#This Row],[Manuelle Änderung des Verantwortliches TP
(Auswahl - bei Bedarf)]],VLOOKUP(BTT[[#This Row],[Hauptprozess
(Pflichtauswahl)]],Hauptprozesse[],3,FALSE)),"")</f>
        <v>BLQ</v>
      </c>
      <c r="H371" s="10" t="s">
        <v>6038</v>
      </c>
      <c r="I371" t="s">
        <v>2959</v>
      </c>
      <c r="J371" s="10" t="str">
        <f>IFERROR(VLOOKUP(BTT[[#This Row],[Verwendete Transaktion (Pflichtauswahl)]],Transaktionen[[Transaktionen]:[Langtext]],2,FALSE),"")</f>
        <v>Warenentnahme</v>
      </c>
      <c r="O371" t="s">
        <v>6052</v>
      </c>
      <c r="T371" t="s">
        <v>6060</v>
      </c>
      <c r="V371" s="10" t="str">
        <f>IFERROR(VLOOKUP(BTT[[#This Row],[Verwendetes Formular
(Auswahl falls relevant)]],Formulare[[Formularbezeichnung]:[Formularname (technisch)]],2,FALSE),"")</f>
        <v/>
      </c>
      <c r="X371" t="s">
        <v>6052</v>
      </c>
      <c r="Y371" s="4"/>
      <c r="AB371" t="s">
        <v>6051</v>
      </c>
      <c r="AD371" t="s">
        <v>6063</v>
      </c>
      <c r="AE371" t="s">
        <v>3295</v>
      </c>
      <c r="AF371" t="s">
        <v>3295</v>
      </c>
      <c r="AI371" t="s">
        <v>6052</v>
      </c>
      <c r="AJ371" t="s">
        <v>6052</v>
      </c>
      <c r="AK371" s="10" t="str">
        <f>IF(BTT[[#This Row],[Subprozess
(optionale Auswahl)]]="","okay",IF(VLOOKUP(BTT[[#This Row],[Subprozess
(optionale Auswahl)]],BPML[[Subprozess]:[Zugeordneter Hauptprozess]],3,FALSE)=BTT[[#This Row],[Hauptprozess
(Pflichtauswahl)]],"okay","falscher Subprozess"))</f>
        <v>okay</v>
      </c>
      <c r="AL371" t="str">
        <f>IF(aktives_Teilprojekt="Master","",IF(BTT[[#This Row],[Verantwortliches TP
(automatisch)]]=VLOOKUP(aktives_Teilprojekt,Teilprojekte[[Teilprojekte]:[Kürzel]],2,FALSE),"okay","Hauptprozess anderes TP"))</f>
        <v>okay</v>
      </c>
      <c r="AM3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1" s="10" t="str">
        <f>IFERROR(IF(BTT[[#This Row],[SAP-Modul
(Pflichtauswahl)]]&lt;&gt;VLOOKUP(BTT[[#This Row],[Verwendete Transaktion (Pflichtauswahl)]],Transaktionen[[Transaktionen]:[Modul]],3,FALSE),"Modul anders","okay"),"")</f>
        <v>okay</v>
      </c>
      <c r="AP371" s="10" t="str">
        <f>IFERROR(IF(COUNTIFS(BTT[Verwendete Transaktion (Pflichtauswahl)],BTT[[#This Row],[Verwendete Transaktion (Pflichtauswahl)]],BTT[SAP-Modul
(Pflichtauswahl)],"&lt;&gt;"&amp;BTT[[#This Row],[SAP-Modul
(Pflichtauswahl)]])&gt;0,"Modul anders","okay"),"")</f>
        <v>okay</v>
      </c>
      <c r="AQ371" s="10" t="str">
        <f>IFERROR(IF(COUNTIFS(BTT[Verwendete Transaktion (Pflichtauswahl)],BTT[[#This Row],[Verwendete Transaktion (Pflichtauswahl)]],BTT[Verantwortliches TP
(automatisch)],"&lt;&gt;"&amp;BTT[[#This Row],[Verantwortliches TP
(automatisch)]])&gt;0,"Transaktion mehrfach","okay"),"")</f>
        <v>okay</v>
      </c>
      <c r="AR371" s="10" t="str">
        <f>IFERROR(IF(COUNTIFS(BTT[Verwendete Transaktion (Pflichtauswahl)],BTT[[#This Row],[Verwendete Transaktion (Pflichtauswahl)]],BTT[Verantwortliches TP
(automatisch)],"&lt;&gt;"&amp;VLOOKUP(aktives_Teilprojekt,Teilprojekte[[Teilprojekte]:[Kürzel]],2,FALSE))&gt;0,"Transaktion mehrfach","okay"),"")</f>
        <v>okay</v>
      </c>
      <c r="AS371" s="10" t="s">
        <v>9996</v>
      </c>
      <c r="AT371" s="10"/>
    </row>
    <row r="372" spans="1:46" x14ac:dyDescent="0.25">
      <c r="A372" s="14" t="str">
        <f>IFERROR(IF(BTT[[#This Row],[Lfd Nr. 
(aus konsolidierter Datei)]]&lt;&gt;"",BTT[[#This Row],[Lfd Nr. 
(aus konsolidierter Datei)]],VLOOKUP(aktives_Teilprojekt,Teilprojekte[[Teilprojekte]:[Kürzel]],2,FALSE)&amp;ROW(BTT[[#This Row],[Lfd Nr.
(automatisch)]])-2),"")</f>
        <v>BLQ357</v>
      </c>
      <c r="B372" s="15" t="s">
        <v>52</v>
      </c>
      <c r="C372" s="15"/>
      <c r="E372" s="10" t="str">
        <f>IFERROR(IF(NOT(BTT[[#This Row],[Manuelle Änderung des Verantwortliches TP
(Auswahl - bei Bedarf)]]=""),BTT[[#This Row],[Manuelle Änderung des Verantwortliches TP
(Auswahl - bei Bedarf)]],VLOOKUP(BTT[[#This Row],[Hauptprozess
(Pflichtauswahl)]],Hauptprozesse[],3,FALSE)),"")</f>
        <v>BLQ</v>
      </c>
      <c r="H372" s="10" t="s">
        <v>6038</v>
      </c>
      <c r="I372" t="s">
        <v>2961</v>
      </c>
      <c r="J372" s="10" t="str">
        <f>IFERROR(VLOOKUP(BTT[[#This Row],[Verwendete Transaktion (Pflichtauswahl)]],Transaktionen[[Transaktionen]:[Langtext]],2,FALSE),"")</f>
        <v>Umbuchung</v>
      </c>
      <c r="O372" t="s">
        <v>6052</v>
      </c>
      <c r="T372" t="s">
        <v>6060</v>
      </c>
      <c r="V372" s="10" t="str">
        <f>IFERROR(VLOOKUP(BTT[[#This Row],[Verwendetes Formular
(Auswahl falls relevant)]],Formulare[[Formularbezeichnung]:[Formularname (technisch)]],2,FALSE),"")</f>
        <v/>
      </c>
      <c r="X372" t="s">
        <v>6052</v>
      </c>
      <c r="Y372" s="4"/>
      <c r="AB372" t="s">
        <v>6051</v>
      </c>
      <c r="AD372" t="s">
        <v>6063</v>
      </c>
      <c r="AE372" t="s">
        <v>3295</v>
      </c>
      <c r="AF372" t="s">
        <v>3295</v>
      </c>
      <c r="AI372" t="s">
        <v>6052</v>
      </c>
      <c r="AJ372" t="s">
        <v>6052</v>
      </c>
      <c r="AK372" s="10" t="str">
        <f>IF(BTT[[#This Row],[Subprozess
(optionale Auswahl)]]="","okay",IF(VLOOKUP(BTT[[#This Row],[Subprozess
(optionale Auswahl)]],BPML[[Subprozess]:[Zugeordneter Hauptprozess]],3,FALSE)=BTT[[#This Row],[Hauptprozess
(Pflichtauswahl)]],"okay","falscher Subprozess"))</f>
        <v>okay</v>
      </c>
      <c r="AL372" t="str">
        <f>IF(aktives_Teilprojekt="Master","",IF(BTT[[#This Row],[Verantwortliches TP
(automatisch)]]=VLOOKUP(aktives_Teilprojekt,Teilprojekte[[Teilprojekte]:[Kürzel]],2,FALSE),"okay","Hauptprozess anderes TP"))</f>
        <v>okay</v>
      </c>
      <c r="AM3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2" s="10" t="str">
        <f>IFERROR(IF(BTT[[#This Row],[SAP-Modul
(Pflichtauswahl)]]&lt;&gt;VLOOKUP(BTT[[#This Row],[Verwendete Transaktion (Pflichtauswahl)]],Transaktionen[[Transaktionen]:[Modul]],3,FALSE),"Modul anders","okay"),"")</f>
        <v>okay</v>
      </c>
      <c r="AP372" s="10" t="str">
        <f>IFERROR(IF(COUNTIFS(BTT[Verwendete Transaktion (Pflichtauswahl)],BTT[[#This Row],[Verwendete Transaktion (Pflichtauswahl)]],BTT[SAP-Modul
(Pflichtauswahl)],"&lt;&gt;"&amp;BTT[[#This Row],[SAP-Modul
(Pflichtauswahl)]])&gt;0,"Modul anders","okay"),"")</f>
        <v>okay</v>
      </c>
      <c r="AQ372" s="10" t="str">
        <f>IFERROR(IF(COUNTIFS(BTT[Verwendete Transaktion (Pflichtauswahl)],BTT[[#This Row],[Verwendete Transaktion (Pflichtauswahl)]],BTT[Verantwortliches TP
(automatisch)],"&lt;&gt;"&amp;BTT[[#This Row],[Verantwortliches TP
(automatisch)]])&gt;0,"Transaktion mehrfach","okay"),"")</f>
        <v>okay</v>
      </c>
      <c r="AR372" s="10" t="str">
        <f>IFERROR(IF(COUNTIFS(BTT[Verwendete Transaktion (Pflichtauswahl)],BTT[[#This Row],[Verwendete Transaktion (Pflichtauswahl)]],BTT[Verantwortliches TP
(automatisch)],"&lt;&gt;"&amp;VLOOKUP(aktives_Teilprojekt,Teilprojekte[[Teilprojekte]:[Kürzel]],2,FALSE))&gt;0,"Transaktion mehrfach","okay"),"")</f>
        <v>okay</v>
      </c>
      <c r="AS372" s="10" t="s">
        <v>9997</v>
      </c>
      <c r="AT372" s="10"/>
    </row>
    <row r="373" spans="1:46" x14ac:dyDescent="0.25">
      <c r="A373" s="14" t="str">
        <f>IFERROR(IF(BTT[[#This Row],[Lfd Nr. 
(aus konsolidierter Datei)]]&lt;&gt;"",BTT[[#This Row],[Lfd Nr. 
(aus konsolidierter Datei)]],VLOOKUP(aktives_Teilprojekt,Teilprojekte[[Teilprojekte]:[Kürzel]],2,FALSE)&amp;ROW(BTT[[#This Row],[Lfd Nr.
(automatisch)]])-2),"")</f>
        <v>BLQ358</v>
      </c>
      <c r="B373" s="15" t="s">
        <v>52</v>
      </c>
      <c r="C373" s="15"/>
      <c r="E373" s="10" t="str">
        <f>IFERROR(IF(NOT(BTT[[#This Row],[Manuelle Änderung des Verantwortliches TP
(Auswahl - bei Bedarf)]]=""),BTT[[#This Row],[Manuelle Änderung des Verantwortliches TP
(Auswahl - bei Bedarf)]],VLOOKUP(BTT[[#This Row],[Hauptprozess
(Pflichtauswahl)]],Hauptprozesse[],3,FALSE)),"")</f>
        <v>BLQ</v>
      </c>
      <c r="H373" s="10" t="s">
        <v>6038</v>
      </c>
      <c r="I373" t="s">
        <v>2963</v>
      </c>
      <c r="J373" s="10" t="str">
        <f>IFERROR(VLOOKUP(BTT[[#This Row],[Verwendete Transaktion (Pflichtauswahl)]],Transaktionen[[Transaktionen]:[Langtext]],2,FALSE),"")</f>
        <v>Wareneingang Sonstige</v>
      </c>
      <c r="O373" t="s">
        <v>6052</v>
      </c>
      <c r="T373" t="s">
        <v>6060</v>
      </c>
      <c r="V373" s="10" t="str">
        <f>IFERROR(VLOOKUP(BTT[[#This Row],[Verwendetes Formular
(Auswahl falls relevant)]],Formulare[[Formularbezeichnung]:[Formularname (technisch)]],2,FALSE),"")</f>
        <v/>
      </c>
      <c r="X373" t="s">
        <v>6052</v>
      </c>
      <c r="Y373" s="4"/>
      <c r="AB373" t="s">
        <v>6051</v>
      </c>
      <c r="AD373" t="s">
        <v>6063</v>
      </c>
      <c r="AE373" t="s">
        <v>3295</v>
      </c>
      <c r="AF373" t="s">
        <v>3295</v>
      </c>
      <c r="AI373" t="s">
        <v>6052</v>
      </c>
      <c r="AJ373" t="s">
        <v>6052</v>
      </c>
      <c r="AK373" s="10" t="str">
        <f>IF(BTT[[#This Row],[Subprozess
(optionale Auswahl)]]="","okay",IF(VLOOKUP(BTT[[#This Row],[Subprozess
(optionale Auswahl)]],BPML[[Subprozess]:[Zugeordneter Hauptprozess]],3,FALSE)=BTT[[#This Row],[Hauptprozess
(Pflichtauswahl)]],"okay","falscher Subprozess"))</f>
        <v>okay</v>
      </c>
      <c r="AL373" t="str">
        <f>IF(aktives_Teilprojekt="Master","",IF(BTT[[#This Row],[Verantwortliches TP
(automatisch)]]=VLOOKUP(aktives_Teilprojekt,Teilprojekte[[Teilprojekte]:[Kürzel]],2,FALSE),"okay","Hauptprozess anderes TP"))</f>
        <v>okay</v>
      </c>
      <c r="AM3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3" s="10" t="str">
        <f>IFERROR(IF(BTT[[#This Row],[SAP-Modul
(Pflichtauswahl)]]&lt;&gt;VLOOKUP(BTT[[#This Row],[Verwendete Transaktion (Pflichtauswahl)]],Transaktionen[[Transaktionen]:[Modul]],3,FALSE),"Modul anders","okay"),"")</f>
        <v>okay</v>
      </c>
      <c r="AP373" s="10" t="str">
        <f>IFERROR(IF(COUNTIFS(BTT[Verwendete Transaktion (Pflichtauswahl)],BTT[[#This Row],[Verwendete Transaktion (Pflichtauswahl)]],BTT[SAP-Modul
(Pflichtauswahl)],"&lt;&gt;"&amp;BTT[[#This Row],[SAP-Modul
(Pflichtauswahl)]])&gt;0,"Modul anders","okay"),"")</f>
        <v>okay</v>
      </c>
      <c r="AQ373" s="10" t="str">
        <f>IFERROR(IF(COUNTIFS(BTT[Verwendete Transaktion (Pflichtauswahl)],BTT[[#This Row],[Verwendete Transaktion (Pflichtauswahl)]],BTT[Verantwortliches TP
(automatisch)],"&lt;&gt;"&amp;BTT[[#This Row],[Verantwortliches TP
(automatisch)]])&gt;0,"Transaktion mehrfach","okay"),"")</f>
        <v>okay</v>
      </c>
      <c r="AR373" s="10" t="str">
        <f>IFERROR(IF(COUNTIFS(BTT[Verwendete Transaktion (Pflichtauswahl)],BTT[[#This Row],[Verwendete Transaktion (Pflichtauswahl)]],BTT[Verantwortliches TP
(automatisch)],"&lt;&gt;"&amp;VLOOKUP(aktives_Teilprojekt,Teilprojekte[[Teilprojekte]:[Kürzel]],2,FALSE))&gt;0,"Transaktion mehrfach","okay"),"")</f>
        <v>okay</v>
      </c>
      <c r="AS373" s="10" t="s">
        <v>9998</v>
      </c>
      <c r="AT373" s="10"/>
    </row>
    <row r="374" spans="1:46" x14ac:dyDescent="0.25">
      <c r="A374" s="14" t="str">
        <f>IFERROR(IF(BTT[[#This Row],[Lfd Nr. 
(aus konsolidierter Datei)]]&lt;&gt;"",BTT[[#This Row],[Lfd Nr. 
(aus konsolidierter Datei)]],VLOOKUP(aktives_Teilprojekt,Teilprojekte[[Teilprojekte]:[Kürzel]],2,FALSE)&amp;ROW(BTT[[#This Row],[Lfd Nr.
(automatisch)]])-2),"")</f>
        <v>BLQ359</v>
      </c>
      <c r="B374" s="15" t="s">
        <v>52</v>
      </c>
      <c r="C374" s="15"/>
      <c r="D374" t="s">
        <v>10161</v>
      </c>
      <c r="E374" s="10" t="str">
        <f>IFERROR(IF(NOT(BTT[[#This Row],[Manuelle Änderung des Verantwortliches TP
(Auswahl - bei Bedarf)]]=""),BTT[[#This Row],[Manuelle Änderung des Verantwortliches TP
(Auswahl - bei Bedarf)]],VLOOKUP(BTT[[#This Row],[Hauptprozess
(Pflichtauswahl)]],Hauptprozesse[],3,FALSE)),"")</f>
        <v>BLQ</v>
      </c>
      <c r="H374" s="10" t="s">
        <v>6038</v>
      </c>
      <c r="I374" t="s">
        <v>2965</v>
      </c>
      <c r="J374" s="10" t="str">
        <f>IFERROR(VLOOKUP(BTT[[#This Row],[Verwendete Transaktion (Pflichtauswahl)]],Transaktionen[[Transaktionen]:[Langtext]],2,FALSE),"")</f>
        <v>Reservierung anlegen</v>
      </c>
      <c r="O374" t="s">
        <v>6052</v>
      </c>
      <c r="T374" t="s">
        <v>6060</v>
      </c>
      <c r="V374" s="10" t="str">
        <f>IFERROR(VLOOKUP(BTT[[#This Row],[Verwendetes Formular
(Auswahl falls relevant)]],Formulare[[Formularbezeichnung]:[Formularname (technisch)]],2,FALSE),"")</f>
        <v/>
      </c>
      <c r="X374" t="s">
        <v>6052</v>
      </c>
      <c r="Y374" s="4"/>
      <c r="AB374" t="s">
        <v>6052</v>
      </c>
      <c r="AD374" t="s">
        <v>6063</v>
      </c>
      <c r="AF374" t="s">
        <v>10160</v>
      </c>
      <c r="AI374" t="s">
        <v>6052</v>
      </c>
      <c r="AJ374" t="s">
        <v>6052</v>
      </c>
      <c r="AK374" s="10" t="str">
        <f>IF(BTT[[#This Row],[Subprozess
(optionale Auswahl)]]="","okay",IF(VLOOKUP(BTT[[#This Row],[Subprozess
(optionale Auswahl)]],BPML[[Subprozess]:[Zugeordneter Hauptprozess]],3,FALSE)=BTT[[#This Row],[Hauptprozess
(Pflichtauswahl)]],"okay","falscher Subprozess"))</f>
        <v>okay</v>
      </c>
      <c r="AL374" t="str">
        <f>IF(aktives_Teilprojekt="Master","",IF(BTT[[#This Row],[Verantwortliches TP
(automatisch)]]=VLOOKUP(aktives_Teilprojekt,Teilprojekte[[Teilprojekte]:[Kürzel]],2,FALSE),"okay","Hauptprozess anderes TP"))</f>
        <v>okay</v>
      </c>
      <c r="AM3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4" s="10" t="str">
        <f>IFERROR(IF(BTT[[#This Row],[SAP-Modul
(Pflichtauswahl)]]&lt;&gt;VLOOKUP(BTT[[#This Row],[Verwendete Transaktion (Pflichtauswahl)]],Transaktionen[[Transaktionen]:[Modul]],3,FALSE),"Modul anders","okay"),"")</f>
        <v>okay</v>
      </c>
      <c r="AP374" s="10" t="str">
        <f>IFERROR(IF(COUNTIFS(BTT[Verwendete Transaktion (Pflichtauswahl)],BTT[[#This Row],[Verwendete Transaktion (Pflichtauswahl)]],BTT[SAP-Modul
(Pflichtauswahl)],"&lt;&gt;"&amp;BTT[[#This Row],[SAP-Modul
(Pflichtauswahl)]])&gt;0,"Modul anders","okay"),"")</f>
        <v>okay</v>
      </c>
      <c r="AQ374" s="10" t="str">
        <f>IFERROR(IF(COUNTIFS(BTT[Verwendete Transaktion (Pflichtauswahl)],BTT[[#This Row],[Verwendete Transaktion (Pflichtauswahl)]],BTT[Verantwortliches TP
(automatisch)],"&lt;&gt;"&amp;BTT[[#This Row],[Verantwortliches TP
(automatisch)]])&gt;0,"Transaktion mehrfach","okay"),"")</f>
        <v>okay</v>
      </c>
      <c r="AR374" s="10" t="str">
        <f>IFERROR(IF(COUNTIFS(BTT[Verwendete Transaktion (Pflichtauswahl)],BTT[[#This Row],[Verwendete Transaktion (Pflichtauswahl)]],BTT[Verantwortliches TP
(automatisch)],"&lt;&gt;"&amp;VLOOKUP(aktives_Teilprojekt,Teilprojekte[[Teilprojekte]:[Kürzel]],2,FALSE))&gt;0,"Transaktion mehrfach","okay"),"")</f>
        <v>okay</v>
      </c>
      <c r="AS374" s="10" t="s">
        <v>9999</v>
      </c>
      <c r="AT374" s="10"/>
    </row>
    <row r="375" spans="1:46" x14ac:dyDescent="0.25">
      <c r="A375" s="14" t="str">
        <f>IFERROR(IF(BTT[[#This Row],[Lfd Nr. 
(aus konsolidierter Datei)]]&lt;&gt;"",BTT[[#This Row],[Lfd Nr. 
(aus konsolidierter Datei)]],VLOOKUP(aktives_Teilprojekt,Teilprojekte[[Teilprojekte]:[Kürzel]],2,FALSE)&amp;ROW(BTT[[#This Row],[Lfd Nr.
(automatisch)]])-2),"")</f>
        <v>BLQ360</v>
      </c>
      <c r="B375" s="15" t="s">
        <v>52</v>
      </c>
      <c r="C375" s="15"/>
      <c r="D375" t="s">
        <v>10161</v>
      </c>
      <c r="E375" s="10" t="str">
        <f>IFERROR(IF(NOT(BTT[[#This Row],[Manuelle Änderung des Verantwortliches TP
(Auswahl - bei Bedarf)]]=""),BTT[[#This Row],[Manuelle Änderung des Verantwortliches TP
(Auswahl - bei Bedarf)]],VLOOKUP(BTT[[#This Row],[Hauptprozess
(Pflichtauswahl)]],Hauptprozesse[],3,FALSE)),"")</f>
        <v>BLQ</v>
      </c>
      <c r="H375" s="10" t="s">
        <v>6038</v>
      </c>
      <c r="I375" t="s">
        <v>2967</v>
      </c>
      <c r="J375" s="10" t="str">
        <f>IFERROR(VLOOKUP(BTT[[#This Row],[Verwendete Transaktion (Pflichtauswahl)]],Transaktionen[[Transaktionen]:[Langtext]],2,FALSE),"")</f>
        <v>Reservierung ändern</v>
      </c>
      <c r="O375" t="s">
        <v>6052</v>
      </c>
      <c r="T375" t="s">
        <v>6060</v>
      </c>
      <c r="V375" s="10" t="str">
        <f>IFERROR(VLOOKUP(BTT[[#This Row],[Verwendetes Formular
(Auswahl falls relevant)]],Formulare[[Formularbezeichnung]:[Formularname (technisch)]],2,FALSE),"")</f>
        <v/>
      </c>
      <c r="X375" t="s">
        <v>6052</v>
      </c>
      <c r="Y375" s="4"/>
      <c r="AB375" t="s">
        <v>6052</v>
      </c>
      <c r="AD375" t="s">
        <v>6063</v>
      </c>
      <c r="AF375" t="s">
        <v>10160</v>
      </c>
      <c r="AI375" t="s">
        <v>6052</v>
      </c>
      <c r="AJ375" t="s">
        <v>6052</v>
      </c>
      <c r="AK375" s="10" t="str">
        <f>IF(BTT[[#This Row],[Subprozess
(optionale Auswahl)]]="","okay",IF(VLOOKUP(BTT[[#This Row],[Subprozess
(optionale Auswahl)]],BPML[[Subprozess]:[Zugeordneter Hauptprozess]],3,FALSE)=BTT[[#This Row],[Hauptprozess
(Pflichtauswahl)]],"okay","falscher Subprozess"))</f>
        <v>okay</v>
      </c>
      <c r="AL375" t="str">
        <f>IF(aktives_Teilprojekt="Master","",IF(BTT[[#This Row],[Verantwortliches TP
(automatisch)]]=VLOOKUP(aktives_Teilprojekt,Teilprojekte[[Teilprojekte]:[Kürzel]],2,FALSE),"okay","Hauptprozess anderes TP"))</f>
        <v>okay</v>
      </c>
      <c r="AM3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5" s="10" t="str">
        <f>IFERROR(IF(BTT[[#This Row],[SAP-Modul
(Pflichtauswahl)]]&lt;&gt;VLOOKUP(BTT[[#This Row],[Verwendete Transaktion (Pflichtauswahl)]],Transaktionen[[Transaktionen]:[Modul]],3,FALSE),"Modul anders","okay"),"")</f>
        <v>okay</v>
      </c>
      <c r="AP375" s="10" t="str">
        <f>IFERROR(IF(COUNTIFS(BTT[Verwendete Transaktion (Pflichtauswahl)],BTT[[#This Row],[Verwendete Transaktion (Pflichtauswahl)]],BTT[SAP-Modul
(Pflichtauswahl)],"&lt;&gt;"&amp;BTT[[#This Row],[SAP-Modul
(Pflichtauswahl)]])&gt;0,"Modul anders","okay"),"")</f>
        <v>okay</v>
      </c>
      <c r="AQ375" s="10" t="str">
        <f>IFERROR(IF(COUNTIFS(BTT[Verwendete Transaktion (Pflichtauswahl)],BTT[[#This Row],[Verwendete Transaktion (Pflichtauswahl)]],BTT[Verantwortliches TP
(automatisch)],"&lt;&gt;"&amp;BTT[[#This Row],[Verantwortliches TP
(automatisch)]])&gt;0,"Transaktion mehrfach","okay"),"")</f>
        <v>okay</v>
      </c>
      <c r="AR375" s="10" t="str">
        <f>IFERROR(IF(COUNTIFS(BTT[Verwendete Transaktion (Pflichtauswahl)],BTT[[#This Row],[Verwendete Transaktion (Pflichtauswahl)]],BTT[Verantwortliches TP
(automatisch)],"&lt;&gt;"&amp;VLOOKUP(aktives_Teilprojekt,Teilprojekte[[Teilprojekte]:[Kürzel]],2,FALSE))&gt;0,"Transaktion mehrfach","okay"),"")</f>
        <v>okay</v>
      </c>
      <c r="AS375" s="10" t="s">
        <v>10000</v>
      </c>
      <c r="AT375" s="10"/>
    </row>
    <row r="376" spans="1:46" x14ac:dyDescent="0.25">
      <c r="A376" s="14" t="str">
        <f>IFERROR(IF(BTT[[#This Row],[Lfd Nr. 
(aus konsolidierter Datei)]]&lt;&gt;"",BTT[[#This Row],[Lfd Nr. 
(aus konsolidierter Datei)]],VLOOKUP(aktives_Teilprojekt,Teilprojekte[[Teilprojekte]:[Kürzel]],2,FALSE)&amp;ROW(BTT[[#This Row],[Lfd Nr.
(automatisch)]])-2),"")</f>
        <v>BLQ361</v>
      </c>
      <c r="B376" s="15" t="s">
        <v>52</v>
      </c>
      <c r="C376" s="15"/>
      <c r="D376" t="s">
        <v>10161</v>
      </c>
      <c r="E376" s="10" t="str">
        <f>IFERROR(IF(NOT(BTT[[#This Row],[Manuelle Änderung des Verantwortliches TP
(Auswahl - bei Bedarf)]]=""),BTT[[#This Row],[Manuelle Änderung des Verantwortliches TP
(Auswahl - bei Bedarf)]],VLOOKUP(BTT[[#This Row],[Hauptprozess
(Pflichtauswahl)]],Hauptprozesse[],3,FALSE)),"")</f>
        <v>BLQ</v>
      </c>
      <c r="H376" s="10" t="s">
        <v>6038</v>
      </c>
      <c r="I376" t="s">
        <v>2969</v>
      </c>
      <c r="J376" s="10" t="str">
        <f>IFERROR(VLOOKUP(BTT[[#This Row],[Verwendete Transaktion (Pflichtauswahl)]],Transaktionen[[Transaktionen]:[Langtext]],2,FALSE),"")</f>
        <v>Reservierung anzeigen</v>
      </c>
      <c r="O376" t="s">
        <v>6052</v>
      </c>
      <c r="T376" t="s">
        <v>6060</v>
      </c>
      <c r="V376" s="10" t="str">
        <f>IFERROR(VLOOKUP(BTT[[#This Row],[Verwendetes Formular
(Auswahl falls relevant)]],Formulare[[Formularbezeichnung]:[Formularname (technisch)]],2,FALSE),"")</f>
        <v/>
      </c>
      <c r="X376" t="s">
        <v>6052</v>
      </c>
      <c r="Y376" s="4"/>
      <c r="AB376" t="s">
        <v>6052</v>
      </c>
      <c r="AD376" t="s">
        <v>6063</v>
      </c>
      <c r="AF376" t="s">
        <v>10160</v>
      </c>
      <c r="AI376" t="s">
        <v>6052</v>
      </c>
      <c r="AJ376" t="s">
        <v>6052</v>
      </c>
      <c r="AK376" s="10" t="str">
        <f>IF(BTT[[#This Row],[Subprozess
(optionale Auswahl)]]="","okay",IF(VLOOKUP(BTT[[#This Row],[Subprozess
(optionale Auswahl)]],BPML[[Subprozess]:[Zugeordneter Hauptprozess]],3,FALSE)=BTT[[#This Row],[Hauptprozess
(Pflichtauswahl)]],"okay","falscher Subprozess"))</f>
        <v>okay</v>
      </c>
      <c r="AL376" t="str">
        <f>IF(aktives_Teilprojekt="Master","",IF(BTT[[#This Row],[Verantwortliches TP
(automatisch)]]=VLOOKUP(aktives_Teilprojekt,Teilprojekte[[Teilprojekte]:[Kürzel]],2,FALSE),"okay","Hauptprozess anderes TP"))</f>
        <v>okay</v>
      </c>
      <c r="AM3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6" s="10" t="str">
        <f>IFERROR(IF(BTT[[#This Row],[SAP-Modul
(Pflichtauswahl)]]&lt;&gt;VLOOKUP(BTT[[#This Row],[Verwendete Transaktion (Pflichtauswahl)]],Transaktionen[[Transaktionen]:[Modul]],3,FALSE),"Modul anders","okay"),"")</f>
        <v>okay</v>
      </c>
      <c r="AP376" s="10" t="str">
        <f>IFERROR(IF(COUNTIFS(BTT[Verwendete Transaktion (Pflichtauswahl)],BTT[[#This Row],[Verwendete Transaktion (Pflichtauswahl)]],BTT[SAP-Modul
(Pflichtauswahl)],"&lt;&gt;"&amp;BTT[[#This Row],[SAP-Modul
(Pflichtauswahl)]])&gt;0,"Modul anders","okay"),"")</f>
        <v>okay</v>
      </c>
      <c r="AQ376" s="10" t="str">
        <f>IFERROR(IF(COUNTIFS(BTT[Verwendete Transaktion (Pflichtauswahl)],BTT[[#This Row],[Verwendete Transaktion (Pflichtauswahl)]],BTT[Verantwortliches TP
(automatisch)],"&lt;&gt;"&amp;BTT[[#This Row],[Verantwortliches TP
(automatisch)]])&gt;0,"Transaktion mehrfach","okay"),"")</f>
        <v>okay</v>
      </c>
      <c r="AR376" s="10" t="str">
        <f>IFERROR(IF(COUNTIFS(BTT[Verwendete Transaktion (Pflichtauswahl)],BTT[[#This Row],[Verwendete Transaktion (Pflichtauswahl)]],BTT[Verantwortliches TP
(automatisch)],"&lt;&gt;"&amp;VLOOKUP(aktives_Teilprojekt,Teilprojekte[[Teilprojekte]:[Kürzel]],2,FALSE))&gt;0,"Transaktion mehrfach","okay"),"")</f>
        <v>okay</v>
      </c>
      <c r="AS376" s="10" t="s">
        <v>10001</v>
      </c>
      <c r="AT376" s="10"/>
    </row>
    <row r="377" spans="1:46" x14ac:dyDescent="0.25">
      <c r="A377" s="14" t="str">
        <f>IFERROR(IF(BTT[[#This Row],[Lfd Nr. 
(aus konsolidierter Datei)]]&lt;&gt;"",BTT[[#This Row],[Lfd Nr. 
(aus konsolidierter Datei)]],VLOOKUP(aktives_Teilprojekt,Teilprojekte[[Teilprojekte]:[Kürzel]],2,FALSE)&amp;ROW(BTT[[#This Row],[Lfd Nr.
(automatisch)]])-2),"")</f>
        <v>BLQ362</v>
      </c>
      <c r="B377" s="15" t="s">
        <v>52</v>
      </c>
      <c r="C377" s="15"/>
      <c r="D377" t="s">
        <v>10161</v>
      </c>
      <c r="E377" s="10" t="str">
        <f>IFERROR(IF(NOT(BTT[[#This Row],[Manuelle Änderung des Verantwortliches TP
(Auswahl - bei Bedarf)]]=""),BTT[[#This Row],[Manuelle Änderung des Verantwortliches TP
(Auswahl - bei Bedarf)]],VLOOKUP(BTT[[#This Row],[Hauptprozess
(Pflichtauswahl)]],Hauptprozesse[],3,FALSE)),"")</f>
        <v>BLQ</v>
      </c>
      <c r="H377" s="10" t="s">
        <v>6038</v>
      </c>
      <c r="I377" t="s">
        <v>2971</v>
      </c>
      <c r="J377" s="10" t="str">
        <f>IFERROR(VLOOKUP(BTT[[#This Row],[Verwendete Transaktion (Pflichtauswahl)]],Transaktionen[[Transaktionen]:[Langtext]],2,FALSE),"")</f>
        <v>Reservierungsliste</v>
      </c>
      <c r="O377" t="s">
        <v>6052</v>
      </c>
      <c r="T377" t="s">
        <v>6060</v>
      </c>
      <c r="V377" s="10" t="str">
        <f>IFERROR(VLOOKUP(BTT[[#This Row],[Verwendetes Formular
(Auswahl falls relevant)]],Formulare[[Formularbezeichnung]:[Formularname (technisch)]],2,FALSE),"")</f>
        <v/>
      </c>
      <c r="X377" t="s">
        <v>6052</v>
      </c>
      <c r="Y377" s="4"/>
      <c r="AB377" t="s">
        <v>6052</v>
      </c>
      <c r="AD377" t="s">
        <v>6063</v>
      </c>
      <c r="AF377" t="s">
        <v>10160</v>
      </c>
      <c r="AI377" t="s">
        <v>6052</v>
      </c>
      <c r="AJ377" t="s">
        <v>6052</v>
      </c>
      <c r="AK377" s="10" t="str">
        <f>IF(BTT[[#This Row],[Subprozess
(optionale Auswahl)]]="","okay",IF(VLOOKUP(BTT[[#This Row],[Subprozess
(optionale Auswahl)]],BPML[[Subprozess]:[Zugeordneter Hauptprozess]],3,FALSE)=BTT[[#This Row],[Hauptprozess
(Pflichtauswahl)]],"okay","falscher Subprozess"))</f>
        <v>okay</v>
      </c>
      <c r="AL377" t="str">
        <f>IF(aktives_Teilprojekt="Master","",IF(BTT[[#This Row],[Verantwortliches TP
(automatisch)]]=VLOOKUP(aktives_Teilprojekt,Teilprojekte[[Teilprojekte]:[Kürzel]],2,FALSE),"okay","Hauptprozess anderes TP"))</f>
        <v>okay</v>
      </c>
      <c r="AM3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7" s="10" t="str">
        <f>IFERROR(IF(BTT[[#This Row],[SAP-Modul
(Pflichtauswahl)]]&lt;&gt;VLOOKUP(BTT[[#This Row],[Verwendete Transaktion (Pflichtauswahl)]],Transaktionen[[Transaktionen]:[Modul]],3,FALSE),"Modul anders","okay"),"")</f>
        <v>okay</v>
      </c>
      <c r="AP377" s="10" t="str">
        <f>IFERROR(IF(COUNTIFS(BTT[Verwendete Transaktion (Pflichtauswahl)],BTT[[#This Row],[Verwendete Transaktion (Pflichtauswahl)]],BTT[SAP-Modul
(Pflichtauswahl)],"&lt;&gt;"&amp;BTT[[#This Row],[SAP-Modul
(Pflichtauswahl)]])&gt;0,"Modul anders","okay"),"")</f>
        <v>okay</v>
      </c>
      <c r="AQ377" s="10" t="str">
        <f>IFERROR(IF(COUNTIFS(BTT[Verwendete Transaktion (Pflichtauswahl)],BTT[[#This Row],[Verwendete Transaktion (Pflichtauswahl)]],BTT[Verantwortliches TP
(automatisch)],"&lt;&gt;"&amp;BTT[[#This Row],[Verantwortliches TP
(automatisch)]])&gt;0,"Transaktion mehrfach","okay"),"")</f>
        <v>okay</v>
      </c>
      <c r="AR377" s="10" t="str">
        <f>IFERROR(IF(COUNTIFS(BTT[Verwendete Transaktion (Pflichtauswahl)],BTT[[#This Row],[Verwendete Transaktion (Pflichtauswahl)]],BTT[Verantwortliches TP
(automatisch)],"&lt;&gt;"&amp;VLOOKUP(aktives_Teilprojekt,Teilprojekte[[Teilprojekte]:[Kürzel]],2,FALSE))&gt;0,"Transaktion mehrfach","okay"),"")</f>
        <v>okay</v>
      </c>
      <c r="AS377" s="10" t="s">
        <v>10002</v>
      </c>
      <c r="AT377" s="10"/>
    </row>
    <row r="378" spans="1:46" x14ac:dyDescent="0.25">
      <c r="A378" s="14" t="str">
        <f>IFERROR(IF(BTT[[#This Row],[Lfd Nr. 
(aus konsolidierter Datei)]]&lt;&gt;"",BTT[[#This Row],[Lfd Nr. 
(aus konsolidierter Datei)]],VLOOKUP(aktives_Teilprojekt,Teilprojekte[[Teilprojekte]:[Kürzel]],2,FALSE)&amp;ROW(BTT[[#This Row],[Lfd Nr.
(automatisch)]])-2),"")</f>
        <v>BLQ363</v>
      </c>
      <c r="B378" s="15" t="s">
        <v>52</v>
      </c>
      <c r="C378" s="15"/>
      <c r="D378" t="s">
        <v>10161</v>
      </c>
      <c r="E378" s="10" t="str">
        <f>IFERROR(IF(NOT(BTT[[#This Row],[Manuelle Änderung des Verantwortliches TP
(Auswahl - bei Bedarf)]]=""),BTT[[#This Row],[Manuelle Änderung des Verantwortliches TP
(Auswahl - bei Bedarf)]],VLOOKUP(BTT[[#This Row],[Hauptprozess
(Pflichtauswahl)]],Hauptprozesse[],3,FALSE)),"")</f>
        <v>BLQ</v>
      </c>
      <c r="H378" s="10" t="s">
        <v>6038</v>
      </c>
      <c r="I378" t="s">
        <v>2973</v>
      </c>
      <c r="J378" s="10" t="str">
        <f>IFERROR(VLOOKUP(BTT[[#This Row],[Verwendete Transaktion (Pflichtauswahl)]],Transaktionen[[Transaktionen]:[Langtext]],2,FALSE),"")</f>
        <v>Reservierungsliste</v>
      </c>
      <c r="O378" t="s">
        <v>6052</v>
      </c>
      <c r="T378" t="s">
        <v>6060</v>
      </c>
      <c r="V378" s="10" t="str">
        <f>IFERROR(VLOOKUP(BTT[[#This Row],[Verwendetes Formular
(Auswahl falls relevant)]],Formulare[[Formularbezeichnung]:[Formularname (technisch)]],2,FALSE),"")</f>
        <v/>
      </c>
      <c r="X378" t="s">
        <v>6052</v>
      </c>
      <c r="Y378" s="4"/>
      <c r="AB378" t="s">
        <v>6052</v>
      </c>
      <c r="AD378" t="s">
        <v>6063</v>
      </c>
      <c r="AF378" t="s">
        <v>10160</v>
      </c>
      <c r="AI378" t="s">
        <v>6052</v>
      </c>
      <c r="AJ378" t="s">
        <v>6052</v>
      </c>
      <c r="AK378" s="10" t="str">
        <f>IF(BTT[[#This Row],[Subprozess
(optionale Auswahl)]]="","okay",IF(VLOOKUP(BTT[[#This Row],[Subprozess
(optionale Auswahl)]],BPML[[Subprozess]:[Zugeordneter Hauptprozess]],3,FALSE)=BTT[[#This Row],[Hauptprozess
(Pflichtauswahl)]],"okay","falscher Subprozess"))</f>
        <v>okay</v>
      </c>
      <c r="AL378" t="str">
        <f>IF(aktives_Teilprojekt="Master","",IF(BTT[[#This Row],[Verantwortliches TP
(automatisch)]]=VLOOKUP(aktives_Teilprojekt,Teilprojekte[[Teilprojekte]:[Kürzel]],2,FALSE),"okay","Hauptprozess anderes TP"))</f>
        <v>okay</v>
      </c>
      <c r="AM3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8" s="10" t="str">
        <f>IFERROR(IF(BTT[[#This Row],[SAP-Modul
(Pflichtauswahl)]]&lt;&gt;VLOOKUP(BTT[[#This Row],[Verwendete Transaktion (Pflichtauswahl)]],Transaktionen[[Transaktionen]:[Modul]],3,FALSE),"Modul anders","okay"),"")</f>
        <v>okay</v>
      </c>
      <c r="AP378" s="10" t="str">
        <f>IFERROR(IF(COUNTIFS(BTT[Verwendete Transaktion (Pflichtauswahl)],BTT[[#This Row],[Verwendete Transaktion (Pflichtauswahl)]],BTT[SAP-Modul
(Pflichtauswahl)],"&lt;&gt;"&amp;BTT[[#This Row],[SAP-Modul
(Pflichtauswahl)]])&gt;0,"Modul anders","okay"),"")</f>
        <v>okay</v>
      </c>
      <c r="AQ378" s="10" t="str">
        <f>IFERROR(IF(COUNTIFS(BTT[Verwendete Transaktion (Pflichtauswahl)],BTT[[#This Row],[Verwendete Transaktion (Pflichtauswahl)]],BTT[Verantwortliches TP
(automatisch)],"&lt;&gt;"&amp;BTT[[#This Row],[Verantwortliches TP
(automatisch)]])&gt;0,"Transaktion mehrfach","okay"),"")</f>
        <v>okay</v>
      </c>
      <c r="AR378" s="10" t="str">
        <f>IFERROR(IF(COUNTIFS(BTT[Verwendete Transaktion (Pflichtauswahl)],BTT[[#This Row],[Verwendete Transaktion (Pflichtauswahl)]],BTT[Verantwortliches TP
(automatisch)],"&lt;&gt;"&amp;VLOOKUP(aktives_Teilprojekt,Teilprojekte[[Teilprojekte]:[Kürzel]],2,FALSE))&gt;0,"Transaktion mehrfach","okay"),"")</f>
        <v>okay</v>
      </c>
      <c r="AS378" s="10" t="s">
        <v>10003</v>
      </c>
      <c r="AT378" s="10"/>
    </row>
    <row r="379" spans="1:46" x14ac:dyDescent="0.25">
      <c r="A379" s="14" t="str">
        <f>IFERROR(IF(BTT[[#This Row],[Lfd Nr. 
(aus konsolidierter Datei)]]&lt;&gt;"",BTT[[#This Row],[Lfd Nr. 
(aus konsolidierter Datei)]],VLOOKUP(aktives_Teilprojekt,Teilprojekte[[Teilprojekte]:[Kürzel]],2,FALSE)&amp;ROW(BTT[[#This Row],[Lfd Nr.
(automatisch)]])-2),"")</f>
        <v>BLQ364</v>
      </c>
      <c r="B379" s="15" t="s">
        <v>52</v>
      </c>
      <c r="C379" s="15"/>
      <c r="E379" s="10" t="str">
        <f>IFERROR(IF(NOT(BTT[[#This Row],[Manuelle Änderung des Verantwortliches TP
(Auswahl - bei Bedarf)]]=""),BTT[[#This Row],[Manuelle Änderung des Verantwortliches TP
(Auswahl - bei Bedarf)]],VLOOKUP(BTT[[#This Row],[Hauptprozess
(Pflichtauswahl)]],Hauptprozesse[],3,FALSE)),"")</f>
        <v>BLQ</v>
      </c>
      <c r="H379" s="10" t="s">
        <v>6038</v>
      </c>
      <c r="I379" t="s">
        <v>2974</v>
      </c>
      <c r="J379" s="10" t="str">
        <f>IFERROR(VLOOKUP(BTT[[#This Row],[Verwendete Transaktion (Pflichtauswahl)]],Transaktionen[[Transaktionen]:[Langtext]],2,FALSE),"")</f>
        <v>Wareneingang zum Fertigungsauftrag</v>
      </c>
      <c r="O379" t="s">
        <v>6052</v>
      </c>
      <c r="T379" t="s">
        <v>6060</v>
      </c>
      <c r="V379" s="10" t="str">
        <f>IFERROR(VLOOKUP(BTT[[#This Row],[Verwendetes Formular
(Auswahl falls relevant)]],Formulare[[Formularbezeichnung]:[Formularname (technisch)]],2,FALSE),"")</f>
        <v/>
      </c>
      <c r="X379" t="s">
        <v>6052</v>
      </c>
      <c r="Y379" s="4"/>
      <c r="AB379" t="s">
        <v>6052</v>
      </c>
      <c r="AD379" t="s">
        <v>6063</v>
      </c>
      <c r="AF379" t="s">
        <v>6064</v>
      </c>
      <c r="AI379" t="s">
        <v>6052</v>
      </c>
      <c r="AJ379" t="s">
        <v>6052</v>
      </c>
      <c r="AK379" s="10" t="str">
        <f>IF(BTT[[#This Row],[Subprozess
(optionale Auswahl)]]="","okay",IF(VLOOKUP(BTT[[#This Row],[Subprozess
(optionale Auswahl)]],BPML[[Subprozess]:[Zugeordneter Hauptprozess]],3,FALSE)=BTT[[#This Row],[Hauptprozess
(Pflichtauswahl)]],"okay","falscher Subprozess"))</f>
        <v>okay</v>
      </c>
      <c r="AL379" t="str">
        <f>IF(aktives_Teilprojekt="Master","",IF(BTT[[#This Row],[Verantwortliches TP
(automatisch)]]=VLOOKUP(aktives_Teilprojekt,Teilprojekte[[Teilprojekte]:[Kürzel]],2,FALSE),"okay","Hauptprozess anderes TP"))</f>
        <v>okay</v>
      </c>
      <c r="AM3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79" s="10" t="str">
        <f>IFERROR(IF(BTT[[#This Row],[SAP-Modul
(Pflichtauswahl)]]&lt;&gt;VLOOKUP(BTT[[#This Row],[Verwendete Transaktion (Pflichtauswahl)]],Transaktionen[[Transaktionen]:[Modul]],3,FALSE),"Modul anders","okay"),"")</f>
        <v>okay</v>
      </c>
      <c r="AP379" s="10" t="str">
        <f>IFERROR(IF(COUNTIFS(BTT[Verwendete Transaktion (Pflichtauswahl)],BTT[[#This Row],[Verwendete Transaktion (Pflichtauswahl)]],BTT[SAP-Modul
(Pflichtauswahl)],"&lt;&gt;"&amp;BTT[[#This Row],[SAP-Modul
(Pflichtauswahl)]])&gt;0,"Modul anders","okay"),"")</f>
        <v>okay</v>
      </c>
      <c r="AQ379" s="10" t="str">
        <f>IFERROR(IF(COUNTIFS(BTT[Verwendete Transaktion (Pflichtauswahl)],BTT[[#This Row],[Verwendete Transaktion (Pflichtauswahl)]],BTT[Verantwortliches TP
(automatisch)],"&lt;&gt;"&amp;BTT[[#This Row],[Verantwortliches TP
(automatisch)]])&gt;0,"Transaktion mehrfach","okay"),"")</f>
        <v>okay</v>
      </c>
      <c r="AR379" s="10" t="str">
        <f>IFERROR(IF(COUNTIFS(BTT[Verwendete Transaktion (Pflichtauswahl)],BTT[[#This Row],[Verwendete Transaktion (Pflichtauswahl)]],BTT[Verantwortliches TP
(automatisch)],"&lt;&gt;"&amp;VLOOKUP(aktives_Teilprojekt,Teilprojekte[[Teilprojekte]:[Kürzel]],2,FALSE))&gt;0,"Transaktion mehrfach","okay"),"")</f>
        <v>okay</v>
      </c>
      <c r="AS379" s="10" t="s">
        <v>10004</v>
      </c>
      <c r="AT379" s="10"/>
    </row>
    <row r="380" spans="1:46" x14ac:dyDescent="0.25">
      <c r="A380" s="14" t="str">
        <f>IFERROR(IF(BTT[[#This Row],[Lfd Nr. 
(aus konsolidierter Datei)]]&lt;&gt;"",BTT[[#This Row],[Lfd Nr. 
(aus konsolidierter Datei)]],VLOOKUP(aktives_Teilprojekt,Teilprojekte[[Teilprojekte]:[Kürzel]],2,FALSE)&amp;ROW(BTT[[#This Row],[Lfd Nr.
(automatisch)]])-2),"")</f>
        <v>BLQ365</v>
      </c>
      <c r="B380" s="15" t="s">
        <v>52</v>
      </c>
      <c r="C380" s="15"/>
      <c r="E380" s="10" t="str">
        <f>IFERROR(IF(NOT(BTT[[#This Row],[Manuelle Änderung des Verantwortliches TP
(Auswahl - bei Bedarf)]]=""),BTT[[#This Row],[Manuelle Änderung des Verantwortliches TP
(Auswahl - bei Bedarf)]],VLOOKUP(BTT[[#This Row],[Hauptprozess
(Pflichtauswahl)]],Hauptprozesse[],3,FALSE)),"")</f>
        <v>BLQ</v>
      </c>
      <c r="H380" s="10" t="s">
        <v>6038</v>
      </c>
      <c r="I380" t="s">
        <v>2976</v>
      </c>
      <c r="J380" s="10" t="str">
        <f>IFERROR(VLOOKUP(BTT[[#This Row],[Verwendete Transaktion (Pflichtauswahl)]],Transaktionen[[Transaktionen]:[Langtext]],2,FALSE),"")</f>
        <v>Materialbelegliste</v>
      </c>
      <c r="O380" t="s">
        <v>6052</v>
      </c>
      <c r="T380" t="s">
        <v>6060</v>
      </c>
      <c r="V380" s="10" t="str">
        <f>IFERROR(VLOOKUP(BTT[[#This Row],[Verwendetes Formular
(Auswahl falls relevant)]],Formulare[[Formularbezeichnung]:[Formularname (technisch)]],2,FALSE),"")</f>
        <v/>
      </c>
      <c r="X380" t="s">
        <v>6052</v>
      </c>
      <c r="Y380" s="4"/>
      <c r="AB380" t="s">
        <v>6052</v>
      </c>
      <c r="AD380" t="s">
        <v>6063</v>
      </c>
      <c r="AF380" t="s">
        <v>10186</v>
      </c>
      <c r="AI380" t="s">
        <v>6052</v>
      </c>
      <c r="AJ380" t="s">
        <v>6052</v>
      </c>
      <c r="AK380" s="10" t="str">
        <f>IF(BTT[[#This Row],[Subprozess
(optionale Auswahl)]]="","okay",IF(VLOOKUP(BTT[[#This Row],[Subprozess
(optionale Auswahl)]],BPML[[Subprozess]:[Zugeordneter Hauptprozess]],3,FALSE)=BTT[[#This Row],[Hauptprozess
(Pflichtauswahl)]],"okay","falscher Subprozess"))</f>
        <v>okay</v>
      </c>
      <c r="AL380" t="str">
        <f>IF(aktives_Teilprojekt="Master","",IF(BTT[[#This Row],[Verantwortliches TP
(automatisch)]]=VLOOKUP(aktives_Teilprojekt,Teilprojekte[[Teilprojekte]:[Kürzel]],2,FALSE),"okay","Hauptprozess anderes TP"))</f>
        <v>okay</v>
      </c>
      <c r="AM3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0" s="10" t="str">
        <f>IFERROR(IF(BTT[[#This Row],[SAP-Modul
(Pflichtauswahl)]]&lt;&gt;VLOOKUP(BTT[[#This Row],[Verwendete Transaktion (Pflichtauswahl)]],Transaktionen[[Transaktionen]:[Modul]],3,FALSE),"Modul anders","okay"),"")</f>
        <v>okay</v>
      </c>
      <c r="AP380" s="10" t="str">
        <f>IFERROR(IF(COUNTIFS(BTT[Verwendete Transaktion (Pflichtauswahl)],BTT[[#This Row],[Verwendete Transaktion (Pflichtauswahl)]],BTT[SAP-Modul
(Pflichtauswahl)],"&lt;&gt;"&amp;BTT[[#This Row],[SAP-Modul
(Pflichtauswahl)]])&gt;0,"Modul anders","okay"),"")</f>
        <v>okay</v>
      </c>
      <c r="AQ380" s="10" t="str">
        <f>IFERROR(IF(COUNTIFS(BTT[Verwendete Transaktion (Pflichtauswahl)],BTT[[#This Row],[Verwendete Transaktion (Pflichtauswahl)]],BTT[Verantwortliches TP
(automatisch)],"&lt;&gt;"&amp;BTT[[#This Row],[Verantwortliches TP
(automatisch)]])&gt;0,"Transaktion mehrfach","okay"),"")</f>
        <v>okay</v>
      </c>
      <c r="AR380" s="10" t="str">
        <f>IFERROR(IF(COUNTIFS(BTT[Verwendete Transaktion (Pflichtauswahl)],BTT[[#This Row],[Verwendete Transaktion (Pflichtauswahl)]],BTT[Verantwortliches TP
(automatisch)],"&lt;&gt;"&amp;VLOOKUP(aktives_Teilprojekt,Teilprojekte[[Teilprojekte]:[Kürzel]],2,FALSE))&gt;0,"Transaktion mehrfach","okay"),"")</f>
        <v>okay</v>
      </c>
      <c r="AS380" s="10" t="s">
        <v>10005</v>
      </c>
      <c r="AT380" s="10"/>
    </row>
    <row r="381" spans="1:46" x14ac:dyDescent="0.25">
      <c r="A381" s="14" t="str">
        <f>IFERROR(IF(BTT[[#This Row],[Lfd Nr. 
(aus konsolidierter Datei)]]&lt;&gt;"",BTT[[#This Row],[Lfd Nr. 
(aus konsolidierter Datei)]],VLOOKUP(aktives_Teilprojekt,Teilprojekte[[Teilprojekte]:[Kürzel]],2,FALSE)&amp;ROW(BTT[[#This Row],[Lfd Nr.
(automatisch)]])-2),"")</f>
        <v>BLQ366</v>
      </c>
      <c r="B381" s="15" t="s">
        <v>52</v>
      </c>
      <c r="C381" s="15"/>
      <c r="E381" s="10" t="str">
        <f>IFERROR(IF(NOT(BTT[[#This Row],[Manuelle Änderung des Verantwortliches TP
(Auswahl - bei Bedarf)]]=""),BTT[[#This Row],[Manuelle Änderung des Verantwortliches TP
(Auswahl - bei Bedarf)]],VLOOKUP(BTT[[#This Row],[Hauptprozess
(Pflichtauswahl)]],Hauptprozesse[],3,FALSE)),"")</f>
        <v>BLQ</v>
      </c>
      <c r="H381" s="10" t="s">
        <v>6038</v>
      </c>
      <c r="I381" t="s">
        <v>2977</v>
      </c>
      <c r="J381" s="10" t="str">
        <f>IFERROR(VLOOKUP(BTT[[#This Row],[Verwendete Transaktion (Pflichtauswahl)]],Transaktionen[[Transaktionen]:[Langtext]],2,FALSE),"")</f>
        <v>Lagerbestandsliste</v>
      </c>
      <c r="O381" t="s">
        <v>6052</v>
      </c>
      <c r="T381" t="s">
        <v>6060</v>
      </c>
      <c r="V381" s="10" t="str">
        <f>IFERROR(VLOOKUP(BTT[[#This Row],[Verwendetes Formular
(Auswahl falls relevant)]],Formulare[[Formularbezeichnung]:[Formularname (technisch)]],2,FALSE),"")</f>
        <v/>
      </c>
      <c r="X381" t="s">
        <v>6052</v>
      </c>
      <c r="Y381" s="4"/>
      <c r="AB381" t="s">
        <v>6052</v>
      </c>
      <c r="AD381" t="s">
        <v>6063</v>
      </c>
      <c r="AF381" t="s">
        <v>10194</v>
      </c>
      <c r="AI381" t="s">
        <v>6052</v>
      </c>
      <c r="AJ381" t="s">
        <v>6052</v>
      </c>
      <c r="AK381" s="10" t="str">
        <f>IF(BTT[[#This Row],[Subprozess
(optionale Auswahl)]]="","okay",IF(VLOOKUP(BTT[[#This Row],[Subprozess
(optionale Auswahl)]],BPML[[Subprozess]:[Zugeordneter Hauptprozess]],3,FALSE)=BTT[[#This Row],[Hauptprozess
(Pflichtauswahl)]],"okay","falscher Subprozess"))</f>
        <v>okay</v>
      </c>
      <c r="AL381" t="str">
        <f>IF(aktives_Teilprojekt="Master","",IF(BTT[[#This Row],[Verantwortliches TP
(automatisch)]]=VLOOKUP(aktives_Teilprojekt,Teilprojekte[[Teilprojekte]:[Kürzel]],2,FALSE),"okay","Hauptprozess anderes TP"))</f>
        <v>okay</v>
      </c>
      <c r="AM3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1" s="10" t="str">
        <f>IFERROR(IF(BTT[[#This Row],[SAP-Modul
(Pflichtauswahl)]]&lt;&gt;VLOOKUP(BTT[[#This Row],[Verwendete Transaktion (Pflichtauswahl)]],Transaktionen[[Transaktionen]:[Modul]],3,FALSE),"Modul anders","okay"),"")</f>
        <v>okay</v>
      </c>
      <c r="AP381" s="10" t="str">
        <f>IFERROR(IF(COUNTIFS(BTT[Verwendete Transaktion (Pflichtauswahl)],BTT[[#This Row],[Verwendete Transaktion (Pflichtauswahl)]],BTT[SAP-Modul
(Pflichtauswahl)],"&lt;&gt;"&amp;BTT[[#This Row],[SAP-Modul
(Pflichtauswahl)]])&gt;0,"Modul anders","okay"),"")</f>
        <v>okay</v>
      </c>
      <c r="AQ381" s="10" t="str">
        <f>IFERROR(IF(COUNTIFS(BTT[Verwendete Transaktion (Pflichtauswahl)],BTT[[#This Row],[Verwendete Transaktion (Pflichtauswahl)]],BTT[Verantwortliches TP
(automatisch)],"&lt;&gt;"&amp;BTT[[#This Row],[Verantwortliches TP
(automatisch)]])&gt;0,"Transaktion mehrfach","okay"),"")</f>
        <v>okay</v>
      </c>
      <c r="AR381" s="10" t="str">
        <f>IFERROR(IF(COUNTIFS(BTT[Verwendete Transaktion (Pflichtauswahl)],BTT[[#This Row],[Verwendete Transaktion (Pflichtauswahl)]],BTT[Verantwortliches TP
(automatisch)],"&lt;&gt;"&amp;VLOOKUP(aktives_Teilprojekt,Teilprojekte[[Teilprojekte]:[Kürzel]],2,FALSE))&gt;0,"Transaktion mehrfach","okay"),"")</f>
        <v>okay</v>
      </c>
      <c r="AS381" s="10" t="s">
        <v>10006</v>
      </c>
      <c r="AT381" s="10"/>
    </row>
    <row r="382" spans="1:46" x14ac:dyDescent="0.25">
      <c r="A382" s="14" t="str">
        <f>IFERROR(IF(BTT[[#This Row],[Lfd Nr. 
(aus konsolidierter Datei)]]&lt;&gt;"",BTT[[#This Row],[Lfd Nr. 
(aus konsolidierter Datei)]],VLOOKUP(aktives_Teilprojekt,Teilprojekte[[Teilprojekte]:[Kürzel]],2,FALSE)&amp;ROW(BTT[[#This Row],[Lfd Nr.
(automatisch)]])-2),"")</f>
        <v>BLQ367</v>
      </c>
      <c r="B382" s="15" t="s">
        <v>52</v>
      </c>
      <c r="C382" s="15"/>
      <c r="E382" s="10" t="str">
        <f>IFERROR(IF(NOT(BTT[[#This Row],[Manuelle Änderung des Verantwortliches TP
(Auswahl - bei Bedarf)]]=""),BTT[[#This Row],[Manuelle Änderung des Verantwortliches TP
(Auswahl - bei Bedarf)]],VLOOKUP(BTT[[#This Row],[Hauptprozess
(Pflichtauswahl)]],Hauptprozesse[],3,FALSE)),"")</f>
        <v>BLQ</v>
      </c>
      <c r="H382" s="10" t="s">
        <v>6038</v>
      </c>
      <c r="I382" t="s">
        <v>2979</v>
      </c>
      <c r="J382" s="10" t="str">
        <f>IFERROR(VLOOKUP(BTT[[#This Row],[Verwendete Transaktion (Pflichtauswahl)]],Transaktionen[[Transaktionen]:[Langtext]],2,FALSE),"")</f>
        <v>Werksverfügbarkeit anzeigen</v>
      </c>
      <c r="O382" t="s">
        <v>6052</v>
      </c>
      <c r="T382" t="s">
        <v>6060</v>
      </c>
      <c r="V382" s="10" t="str">
        <f>IFERROR(VLOOKUP(BTT[[#This Row],[Verwendetes Formular
(Auswahl falls relevant)]],Formulare[[Formularbezeichnung]:[Formularname (technisch)]],2,FALSE),"")</f>
        <v/>
      </c>
      <c r="X382" t="s">
        <v>6052</v>
      </c>
      <c r="Y382" s="4"/>
      <c r="AB382" t="s">
        <v>6052</v>
      </c>
      <c r="AD382" t="s">
        <v>6063</v>
      </c>
      <c r="AF382" t="s">
        <v>10195</v>
      </c>
      <c r="AI382" t="s">
        <v>6052</v>
      </c>
      <c r="AJ382" t="s">
        <v>6052</v>
      </c>
      <c r="AK382" s="10" t="str">
        <f>IF(BTT[[#This Row],[Subprozess
(optionale Auswahl)]]="","okay",IF(VLOOKUP(BTT[[#This Row],[Subprozess
(optionale Auswahl)]],BPML[[Subprozess]:[Zugeordneter Hauptprozess]],3,FALSE)=BTT[[#This Row],[Hauptprozess
(Pflichtauswahl)]],"okay","falscher Subprozess"))</f>
        <v>okay</v>
      </c>
      <c r="AL382" t="str">
        <f>IF(aktives_Teilprojekt="Master","",IF(BTT[[#This Row],[Verantwortliches TP
(automatisch)]]=VLOOKUP(aktives_Teilprojekt,Teilprojekte[[Teilprojekte]:[Kürzel]],2,FALSE),"okay","Hauptprozess anderes TP"))</f>
        <v>okay</v>
      </c>
      <c r="AM3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2" s="10" t="str">
        <f>IFERROR(IF(BTT[[#This Row],[SAP-Modul
(Pflichtauswahl)]]&lt;&gt;VLOOKUP(BTT[[#This Row],[Verwendete Transaktion (Pflichtauswahl)]],Transaktionen[[Transaktionen]:[Modul]],3,FALSE),"Modul anders","okay"),"")</f>
        <v>okay</v>
      </c>
      <c r="AP382" s="10" t="str">
        <f>IFERROR(IF(COUNTIFS(BTT[Verwendete Transaktion (Pflichtauswahl)],BTT[[#This Row],[Verwendete Transaktion (Pflichtauswahl)]],BTT[SAP-Modul
(Pflichtauswahl)],"&lt;&gt;"&amp;BTT[[#This Row],[SAP-Modul
(Pflichtauswahl)]])&gt;0,"Modul anders","okay"),"")</f>
        <v>okay</v>
      </c>
      <c r="AQ382" s="10" t="str">
        <f>IFERROR(IF(COUNTIFS(BTT[Verwendete Transaktion (Pflichtauswahl)],BTT[[#This Row],[Verwendete Transaktion (Pflichtauswahl)]],BTT[Verantwortliches TP
(automatisch)],"&lt;&gt;"&amp;BTT[[#This Row],[Verantwortliches TP
(automatisch)]])&gt;0,"Transaktion mehrfach","okay"),"")</f>
        <v>okay</v>
      </c>
      <c r="AR382" s="10" t="str">
        <f>IFERROR(IF(COUNTIFS(BTT[Verwendete Transaktion (Pflichtauswahl)],BTT[[#This Row],[Verwendete Transaktion (Pflichtauswahl)]],BTT[Verantwortliches TP
(automatisch)],"&lt;&gt;"&amp;VLOOKUP(aktives_Teilprojekt,Teilprojekte[[Teilprojekte]:[Kürzel]],2,FALSE))&gt;0,"Transaktion mehrfach","okay"),"")</f>
        <v>okay</v>
      </c>
      <c r="AS382" s="10" t="s">
        <v>10007</v>
      </c>
      <c r="AT382" s="10"/>
    </row>
    <row r="383" spans="1:46" x14ac:dyDescent="0.25">
      <c r="A383" s="14" t="str">
        <f>IFERROR(IF(BTT[[#This Row],[Lfd Nr. 
(aus konsolidierter Datei)]]&lt;&gt;"",BTT[[#This Row],[Lfd Nr. 
(aus konsolidierter Datei)]],VLOOKUP(aktives_Teilprojekt,Teilprojekte[[Teilprojekte]:[Kürzel]],2,FALSE)&amp;ROW(BTT[[#This Row],[Lfd Nr.
(automatisch)]])-2),"")</f>
        <v>BLQ368</v>
      </c>
      <c r="B383" s="15" t="s">
        <v>52</v>
      </c>
      <c r="C383" s="15"/>
      <c r="E383" s="10" t="str">
        <f>IFERROR(IF(NOT(BTT[[#This Row],[Manuelle Änderung des Verantwortliches TP
(Auswahl - bei Bedarf)]]=""),BTT[[#This Row],[Manuelle Änderung des Verantwortliches TP
(Auswahl - bei Bedarf)]],VLOOKUP(BTT[[#This Row],[Hauptprozess
(Pflichtauswahl)]],Hauptprozesse[],3,FALSE)),"")</f>
        <v>BLQ</v>
      </c>
      <c r="H383" s="10" t="s">
        <v>6038</v>
      </c>
      <c r="I383" t="s">
        <v>2981</v>
      </c>
      <c r="J383" s="10" t="str">
        <f>IFERROR(VLOOKUP(BTT[[#This Row],[Verwendete Transaktion (Pflichtauswahl)]],Transaktionen[[Transaktionen]:[Langtext]],2,FALSE),"")</f>
        <v>Bestände zum Buchungsdatum</v>
      </c>
      <c r="O383" t="s">
        <v>6052</v>
      </c>
      <c r="T383" t="s">
        <v>6060</v>
      </c>
      <c r="V383" s="10" t="str">
        <f>IFERROR(VLOOKUP(BTT[[#This Row],[Verwendetes Formular
(Auswahl falls relevant)]],Formulare[[Formularbezeichnung]:[Formularname (technisch)]],2,FALSE),"")</f>
        <v/>
      </c>
      <c r="X383" t="s">
        <v>6052</v>
      </c>
      <c r="Y383" s="4"/>
      <c r="AB383" t="s">
        <v>6052</v>
      </c>
      <c r="AD383" t="s">
        <v>6063</v>
      </c>
      <c r="AF383" t="s">
        <v>10196</v>
      </c>
      <c r="AI383" t="s">
        <v>6052</v>
      </c>
      <c r="AJ383" t="s">
        <v>6052</v>
      </c>
      <c r="AK383" s="10" t="str">
        <f>IF(BTT[[#This Row],[Subprozess
(optionale Auswahl)]]="","okay",IF(VLOOKUP(BTT[[#This Row],[Subprozess
(optionale Auswahl)]],BPML[[Subprozess]:[Zugeordneter Hauptprozess]],3,FALSE)=BTT[[#This Row],[Hauptprozess
(Pflichtauswahl)]],"okay","falscher Subprozess"))</f>
        <v>okay</v>
      </c>
      <c r="AL383" t="str">
        <f>IF(aktives_Teilprojekt="Master","",IF(BTT[[#This Row],[Verantwortliches TP
(automatisch)]]=VLOOKUP(aktives_Teilprojekt,Teilprojekte[[Teilprojekte]:[Kürzel]],2,FALSE),"okay","Hauptprozess anderes TP"))</f>
        <v>okay</v>
      </c>
      <c r="AM3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3" s="10" t="str">
        <f>IFERROR(IF(BTT[[#This Row],[SAP-Modul
(Pflichtauswahl)]]&lt;&gt;VLOOKUP(BTT[[#This Row],[Verwendete Transaktion (Pflichtauswahl)]],Transaktionen[[Transaktionen]:[Modul]],3,FALSE),"Modul anders","okay"),"")</f>
        <v>okay</v>
      </c>
      <c r="AP383" s="10" t="str">
        <f>IFERROR(IF(COUNTIFS(BTT[Verwendete Transaktion (Pflichtauswahl)],BTT[[#This Row],[Verwendete Transaktion (Pflichtauswahl)]],BTT[SAP-Modul
(Pflichtauswahl)],"&lt;&gt;"&amp;BTT[[#This Row],[SAP-Modul
(Pflichtauswahl)]])&gt;0,"Modul anders","okay"),"")</f>
        <v>okay</v>
      </c>
      <c r="AQ383" s="10" t="str">
        <f>IFERROR(IF(COUNTIFS(BTT[Verwendete Transaktion (Pflichtauswahl)],BTT[[#This Row],[Verwendete Transaktion (Pflichtauswahl)]],BTT[Verantwortliches TP
(automatisch)],"&lt;&gt;"&amp;BTT[[#This Row],[Verantwortliches TP
(automatisch)]])&gt;0,"Transaktion mehrfach","okay"),"")</f>
        <v>okay</v>
      </c>
      <c r="AR383" s="10" t="str">
        <f>IFERROR(IF(COUNTIFS(BTT[Verwendete Transaktion (Pflichtauswahl)],BTT[[#This Row],[Verwendete Transaktion (Pflichtauswahl)]],BTT[Verantwortliches TP
(automatisch)],"&lt;&gt;"&amp;VLOOKUP(aktives_Teilprojekt,Teilprojekte[[Teilprojekte]:[Kürzel]],2,FALSE))&gt;0,"Transaktion mehrfach","okay"),"")</f>
        <v>okay</v>
      </c>
      <c r="AS383" s="10" t="s">
        <v>10008</v>
      </c>
      <c r="AT383" s="10"/>
    </row>
    <row r="384" spans="1:46" x14ac:dyDescent="0.25">
      <c r="A384" s="14" t="str">
        <f>IFERROR(IF(BTT[[#This Row],[Lfd Nr. 
(aus konsolidierter Datei)]]&lt;&gt;"",BTT[[#This Row],[Lfd Nr. 
(aus konsolidierter Datei)]],VLOOKUP(aktives_Teilprojekt,Teilprojekte[[Teilprojekte]:[Kürzel]],2,FALSE)&amp;ROW(BTT[[#This Row],[Lfd Nr.
(automatisch)]])-2),"")</f>
        <v>BLQ369</v>
      </c>
      <c r="B384" s="15" t="s">
        <v>52</v>
      </c>
      <c r="C384" s="15"/>
      <c r="E384" s="10" t="str">
        <f>IFERROR(IF(NOT(BTT[[#This Row],[Manuelle Änderung des Verantwortliches TP
(Auswahl - bei Bedarf)]]=""),BTT[[#This Row],[Manuelle Änderung des Verantwortliches TP
(Auswahl - bei Bedarf)]],VLOOKUP(BTT[[#This Row],[Hauptprozess
(Pflichtauswahl)]],Hauptprozesse[],3,FALSE)),"")</f>
        <v>BLQ</v>
      </c>
      <c r="H384" s="10" t="s">
        <v>6038</v>
      </c>
      <c r="I384" t="s">
        <v>2982</v>
      </c>
      <c r="J384" s="10" t="str">
        <f>IFERROR(VLOOKUP(BTT[[#This Row],[Verwendete Transaktion (Pflichtauswahl)]],Transaktionen[[Transaktionen]:[Langtext]],2,FALSE),"")</f>
        <v>Bestandswertliste: Saldendarstellung</v>
      </c>
      <c r="O384" t="s">
        <v>6052</v>
      </c>
      <c r="T384" t="s">
        <v>6060</v>
      </c>
      <c r="V384" s="10" t="str">
        <f>IFERROR(VLOOKUP(BTT[[#This Row],[Verwendetes Formular
(Auswahl falls relevant)]],Formulare[[Formularbezeichnung]:[Formularname (technisch)]],2,FALSE),"")</f>
        <v/>
      </c>
      <c r="X384" t="s">
        <v>6052</v>
      </c>
      <c r="Y384" s="4"/>
      <c r="AB384" t="s">
        <v>6052</v>
      </c>
      <c r="AD384" t="s">
        <v>6063</v>
      </c>
      <c r="AF384" t="s">
        <v>10197</v>
      </c>
      <c r="AI384" t="s">
        <v>6052</v>
      </c>
      <c r="AJ384" t="s">
        <v>6052</v>
      </c>
      <c r="AK384" s="10" t="str">
        <f>IF(BTT[[#This Row],[Subprozess
(optionale Auswahl)]]="","okay",IF(VLOOKUP(BTT[[#This Row],[Subprozess
(optionale Auswahl)]],BPML[[Subprozess]:[Zugeordneter Hauptprozess]],3,FALSE)=BTT[[#This Row],[Hauptprozess
(Pflichtauswahl)]],"okay","falscher Subprozess"))</f>
        <v>okay</v>
      </c>
      <c r="AL384" t="str">
        <f>IF(aktives_Teilprojekt="Master","",IF(BTT[[#This Row],[Verantwortliches TP
(automatisch)]]=VLOOKUP(aktives_Teilprojekt,Teilprojekte[[Teilprojekte]:[Kürzel]],2,FALSE),"okay","Hauptprozess anderes TP"))</f>
        <v>okay</v>
      </c>
      <c r="AM3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4" s="10" t="str">
        <f>IFERROR(IF(BTT[[#This Row],[SAP-Modul
(Pflichtauswahl)]]&lt;&gt;VLOOKUP(BTT[[#This Row],[Verwendete Transaktion (Pflichtauswahl)]],Transaktionen[[Transaktionen]:[Modul]],3,FALSE),"Modul anders","okay"),"")</f>
        <v>okay</v>
      </c>
      <c r="AP384" s="10" t="str">
        <f>IFERROR(IF(COUNTIFS(BTT[Verwendete Transaktion (Pflichtauswahl)],BTT[[#This Row],[Verwendete Transaktion (Pflichtauswahl)]],BTT[SAP-Modul
(Pflichtauswahl)],"&lt;&gt;"&amp;BTT[[#This Row],[SAP-Modul
(Pflichtauswahl)]])&gt;0,"Modul anders","okay"),"")</f>
        <v>okay</v>
      </c>
      <c r="AQ384" s="10" t="str">
        <f>IFERROR(IF(COUNTIFS(BTT[Verwendete Transaktion (Pflichtauswahl)],BTT[[#This Row],[Verwendete Transaktion (Pflichtauswahl)]],BTT[Verantwortliches TP
(automatisch)],"&lt;&gt;"&amp;BTT[[#This Row],[Verantwortliches TP
(automatisch)]])&gt;0,"Transaktion mehrfach","okay"),"")</f>
        <v>okay</v>
      </c>
      <c r="AR384" s="10" t="str">
        <f>IFERROR(IF(COUNTIFS(BTT[Verwendete Transaktion (Pflichtauswahl)],BTT[[#This Row],[Verwendete Transaktion (Pflichtauswahl)]],BTT[Verantwortliches TP
(automatisch)],"&lt;&gt;"&amp;VLOOKUP(aktives_Teilprojekt,Teilprojekte[[Teilprojekte]:[Kürzel]],2,FALSE))&gt;0,"Transaktion mehrfach","okay"),"")</f>
        <v>okay</v>
      </c>
      <c r="AS384" s="10" t="s">
        <v>10009</v>
      </c>
      <c r="AT384" s="10"/>
    </row>
    <row r="385" spans="1:46" x14ac:dyDescent="0.25">
      <c r="A385" s="14" t="str">
        <f>IFERROR(IF(BTT[[#This Row],[Lfd Nr. 
(aus konsolidierter Datei)]]&lt;&gt;"",BTT[[#This Row],[Lfd Nr. 
(aus konsolidierter Datei)]],VLOOKUP(aktives_Teilprojekt,Teilprojekte[[Teilprojekte]:[Kürzel]],2,FALSE)&amp;ROW(BTT[[#This Row],[Lfd Nr.
(automatisch)]])-2),"")</f>
        <v>BLQ370</v>
      </c>
      <c r="B385" s="15" t="s">
        <v>52</v>
      </c>
      <c r="C385" s="15"/>
      <c r="E385" s="10" t="str">
        <f>IFERROR(IF(NOT(BTT[[#This Row],[Manuelle Änderung des Verantwortliches TP
(Auswahl - bei Bedarf)]]=""),BTT[[#This Row],[Manuelle Änderung des Verantwortliches TP
(Auswahl - bei Bedarf)]],VLOOKUP(BTT[[#This Row],[Hauptprozess
(Pflichtauswahl)]],Hauptprozesse[],3,FALSE)),"")</f>
        <v>BLQ</v>
      </c>
      <c r="H385" s="10" t="s">
        <v>6038</v>
      </c>
      <c r="I385" t="s">
        <v>2984</v>
      </c>
      <c r="J385" s="10" t="str">
        <f>IFERROR(VLOOKUP(BTT[[#This Row],[Verwendete Transaktion (Pflichtauswahl)]],Transaktionen[[Transaktionen]:[Langtext]],2,FALSE),"")</f>
        <v>Transitbestand Bk</v>
      </c>
      <c r="O385" t="s">
        <v>6052</v>
      </c>
      <c r="T385" t="s">
        <v>6060</v>
      </c>
      <c r="V385" s="10" t="str">
        <f>IFERROR(VLOOKUP(BTT[[#This Row],[Verwendetes Formular
(Auswahl falls relevant)]],Formulare[[Formularbezeichnung]:[Formularname (technisch)]],2,FALSE),"")</f>
        <v/>
      </c>
      <c r="X385" t="s">
        <v>6052</v>
      </c>
      <c r="Y385" s="4"/>
      <c r="AB385" t="s">
        <v>6052</v>
      </c>
      <c r="AD385" t="s">
        <v>6063</v>
      </c>
      <c r="AF385" t="s">
        <v>10198</v>
      </c>
      <c r="AI385" t="s">
        <v>6052</v>
      </c>
      <c r="AJ385" t="s">
        <v>6052</v>
      </c>
      <c r="AK385" s="10" t="str">
        <f>IF(BTT[[#This Row],[Subprozess
(optionale Auswahl)]]="","okay",IF(VLOOKUP(BTT[[#This Row],[Subprozess
(optionale Auswahl)]],BPML[[Subprozess]:[Zugeordneter Hauptprozess]],3,FALSE)=BTT[[#This Row],[Hauptprozess
(Pflichtauswahl)]],"okay","falscher Subprozess"))</f>
        <v>okay</v>
      </c>
      <c r="AL385" t="str">
        <f>IF(aktives_Teilprojekt="Master","",IF(BTT[[#This Row],[Verantwortliches TP
(automatisch)]]=VLOOKUP(aktives_Teilprojekt,Teilprojekte[[Teilprojekte]:[Kürzel]],2,FALSE),"okay","Hauptprozess anderes TP"))</f>
        <v>okay</v>
      </c>
      <c r="AM3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5" s="10" t="str">
        <f>IFERROR(IF(BTT[[#This Row],[SAP-Modul
(Pflichtauswahl)]]&lt;&gt;VLOOKUP(BTT[[#This Row],[Verwendete Transaktion (Pflichtauswahl)]],Transaktionen[[Transaktionen]:[Modul]],3,FALSE),"Modul anders","okay"),"")</f>
        <v>okay</v>
      </c>
      <c r="AP385" s="10" t="str">
        <f>IFERROR(IF(COUNTIFS(BTT[Verwendete Transaktion (Pflichtauswahl)],BTT[[#This Row],[Verwendete Transaktion (Pflichtauswahl)]],BTT[SAP-Modul
(Pflichtauswahl)],"&lt;&gt;"&amp;BTT[[#This Row],[SAP-Modul
(Pflichtauswahl)]])&gt;0,"Modul anders","okay"),"")</f>
        <v>okay</v>
      </c>
      <c r="AQ385" s="10" t="str">
        <f>IFERROR(IF(COUNTIFS(BTT[Verwendete Transaktion (Pflichtauswahl)],BTT[[#This Row],[Verwendete Transaktion (Pflichtauswahl)]],BTT[Verantwortliches TP
(automatisch)],"&lt;&gt;"&amp;BTT[[#This Row],[Verantwortliches TP
(automatisch)]])&gt;0,"Transaktion mehrfach","okay"),"")</f>
        <v>okay</v>
      </c>
      <c r="AR385" s="10" t="str">
        <f>IFERROR(IF(COUNTIFS(BTT[Verwendete Transaktion (Pflichtauswahl)],BTT[[#This Row],[Verwendete Transaktion (Pflichtauswahl)]],BTT[Verantwortliches TP
(automatisch)],"&lt;&gt;"&amp;VLOOKUP(aktives_Teilprojekt,Teilprojekte[[Teilprojekte]:[Kürzel]],2,FALSE))&gt;0,"Transaktion mehrfach","okay"),"")</f>
        <v>okay</v>
      </c>
      <c r="AS385" s="10" t="s">
        <v>10010</v>
      </c>
      <c r="AT385" s="10"/>
    </row>
    <row r="386" spans="1:46" x14ac:dyDescent="0.25">
      <c r="A386" s="14" t="str">
        <f>IFERROR(IF(BTT[[#This Row],[Lfd Nr. 
(aus konsolidierter Datei)]]&lt;&gt;"",BTT[[#This Row],[Lfd Nr. 
(aus konsolidierter Datei)]],VLOOKUP(aktives_Teilprojekt,Teilprojekte[[Teilprojekte]:[Kürzel]],2,FALSE)&amp;ROW(BTT[[#This Row],[Lfd Nr.
(automatisch)]])-2),"")</f>
        <v>BLQ371</v>
      </c>
      <c r="B386" s="15" t="s">
        <v>52</v>
      </c>
      <c r="C386" s="15"/>
      <c r="E386" s="10" t="str">
        <f>IFERROR(IF(NOT(BTT[[#This Row],[Manuelle Änderung des Verantwortliches TP
(Auswahl - bei Bedarf)]]=""),BTT[[#This Row],[Manuelle Änderung des Verantwortliches TP
(Auswahl - bei Bedarf)]],VLOOKUP(BTT[[#This Row],[Hauptprozess
(Pflichtauswahl)]],Hauptprozesse[],3,FALSE)),"")</f>
        <v>BLQ</v>
      </c>
      <c r="H386" s="10" t="s">
        <v>6038</v>
      </c>
      <c r="I386" t="s">
        <v>2986</v>
      </c>
      <c r="J386" s="10" t="str">
        <f>IFERROR(VLOOKUP(BTT[[#This Row],[Verwendete Transaktion (Pflichtauswahl)]],Transaktionen[[Transaktionen]:[Langtext]],2,FALSE),"")</f>
        <v>Nachrichtenbearb. für Materialbelege</v>
      </c>
      <c r="O386" t="s">
        <v>6052</v>
      </c>
      <c r="T386" t="s">
        <v>6060</v>
      </c>
      <c r="V386" s="10" t="str">
        <f>IFERROR(VLOOKUP(BTT[[#This Row],[Verwendetes Formular
(Auswahl falls relevant)]],Formulare[[Formularbezeichnung]:[Formularname (technisch)]],2,FALSE),"")</f>
        <v/>
      </c>
      <c r="X386" t="s">
        <v>6052</v>
      </c>
      <c r="Y386" s="4"/>
      <c r="AB386" t="s">
        <v>6052</v>
      </c>
      <c r="AD386" t="s">
        <v>6063</v>
      </c>
      <c r="AF386" t="s">
        <v>10186</v>
      </c>
      <c r="AI386" t="s">
        <v>6052</v>
      </c>
      <c r="AJ386" t="s">
        <v>6052</v>
      </c>
      <c r="AK386" s="10" t="str">
        <f>IF(BTT[[#This Row],[Subprozess
(optionale Auswahl)]]="","okay",IF(VLOOKUP(BTT[[#This Row],[Subprozess
(optionale Auswahl)]],BPML[[Subprozess]:[Zugeordneter Hauptprozess]],3,FALSE)=BTT[[#This Row],[Hauptprozess
(Pflichtauswahl)]],"okay","falscher Subprozess"))</f>
        <v>okay</v>
      </c>
      <c r="AL386" t="str">
        <f>IF(aktives_Teilprojekt="Master","",IF(BTT[[#This Row],[Verantwortliches TP
(automatisch)]]=VLOOKUP(aktives_Teilprojekt,Teilprojekte[[Teilprojekte]:[Kürzel]],2,FALSE),"okay","Hauptprozess anderes TP"))</f>
        <v>okay</v>
      </c>
      <c r="AM3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6" s="10" t="str">
        <f>IFERROR(IF(BTT[[#This Row],[SAP-Modul
(Pflichtauswahl)]]&lt;&gt;VLOOKUP(BTT[[#This Row],[Verwendete Transaktion (Pflichtauswahl)]],Transaktionen[[Transaktionen]:[Modul]],3,FALSE),"Modul anders","okay"),"")</f>
        <v>okay</v>
      </c>
      <c r="AP386" s="10" t="str">
        <f>IFERROR(IF(COUNTIFS(BTT[Verwendete Transaktion (Pflichtauswahl)],BTT[[#This Row],[Verwendete Transaktion (Pflichtauswahl)]],BTT[SAP-Modul
(Pflichtauswahl)],"&lt;&gt;"&amp;BTT[[#This Row],[SAP-Modul
(Pflichtauswahl)]])&gt;0,"Modul anders","okay"),"")</f>
        <v>okay</v>
      </c>
      <c r="AQ386" s="10" t="str">
        <f>IFERROR(IF(COUNTIFS(BTT[Verwendete Transaktion (Pflichtauswahl)],BTT[[#This Row],[Verwendete Transaktion (Pflichtauswahl)]],BTT[Verantwortliches TP
(automatisch)],"&lt;&gt;"&amp;BTT[[#This Row],[Verantwortliches TP
(automatisch)]])&gt;0,"Transaktion mehrfach","okay"),"")</f>
        <v>okay</v>
      </c>
      <c r="AR386" s="10" t="str">
        <f>IFERROR(IF(COUNTIFS(BTT[Verwendete Transaktion (Pflichtauswahl)],BTT[[#This Row],[Verwendete Transaktion (Pflichtauswahl)]],BTT[Verantwortliches TP
(automatisch)],"&lt;&gt;"&amp;VLOOKUP(aktives_Teilprojekt,Teilprojekte[[Teilprojekte]:[Kürzel]],2,FALSE))&gt;0,"Transaktion mehrfach","okay"),"")</f>
        <v>okay</v>
      </c>
      <c r="AS386" s="10" t="s">
        <v>10011</v>
      </c>
      <c r="AT386" s="10"/>
    </row>
    <row r="387" spans="1:46" x14ac:dyDescent="0.25">
      <c r="A387" s="14" t="str">
        <f>IFERROR(IF(BTT[[#This Row],[Lfd Nr. 
(aus konsolidierter Datei)]]&lt;&gt;"",BTT[[#This Row],[Lfd Nr. 
(aus konsolidierter Datei)]],VLOOKUP(aktives_Teilprojekt,Teilprojekte[[Teilprojekte]:[Kürzel]],2,FALSE)&amp;ROW(BTT[[#This Row],[Lfd Nr.
(automatisch)]])-2),"")</f>
        <v>BLQ372</v>
      </c>
      <c r="B387" s="15" t="s">
        <v>52</v>
      </c>
      <c r="C387" s="15"/>
      <c r="E387" s="10" t="str">
        <f>IFERROR(IF(NOT(BTT[[#This Row],[Manuelle Änderung des Verantwortliches TP
(Auswahl - bei Bedarf)]]=""),BTT[[#This Row],[Manuelle Änderung des Verantwortliches TP
(Auswahl - bei Bedarf)]],VLOOKUP(BTT[[#This Row],[Hauptprozess
(Pflichtauswahl)]],Hauptprozesse[],3,FALSE)),"")</f>
        <v>BLQ</v>
      </c>
      <c r="H387" s="10" t="s">
        <v>6038</v>
      </c>
      <c r="I387" t="s">
        <v>2988</v>
      </c>
      <c r="J387" s="10" t="str">
        <f>IFERROR(VLOOKUP(BTT[[#This Row],[Verwendete Transaktion (Pflichtauswahl)]],Transaktionen[[Transaktionen]:[Langtext]],2,FALSE),"")</f>
        <v>Materialbelege Archiv lesen</v>
      </c>
      <c r="O387" t="s">
        <v>6052</v>
      </c>
      <c r="T387" t="s">
        <v>6060</v>
      </c>
      <c r="V387" s="10" t="str">
        <f>IFERROR(VLOOKUP(BTT[[#This Row],[Verwendetes Formular
(Auswahl falls relevant)]],Formulare[[Formularbezeichnung]:[Formularname (technisch)]],2,FALSE),"")</f>
        <v/>
      </c>
      <c r="X387" t="s">
        <v>6052</v>
      </c>
      <c r="Y387" s="4"/>
      <c r="AB387" t="s">
        <v>6052</v>
      </c>
      <c r="AD387" t="s">
        <v>6063</v>
      </c>
      <c r="AF387" t="s">
        <v>6064</v>
      </c>
      <c r="AI387" t="s">
        <v>6052</v>
      </c>
      <c r="AJ387" t="s">
        <v>6052</v>
      </c>
      <c r="AK387" s="10" t="str">
        <f>IF(BTT[[#This Row],[Subprozess
(optionale Auswahl)]]="","okay",IF(VLOOKUP(BTT[[#This Row],[Subprozess
(optionale Auswahl)]],BPML[[Subprozess]:[Zugeordneter Hauptprozess]],3,FALSE)=BTT[[#This Row],[Hauptprozess
(Pflichtauswahl)]],"okay","falscher Subprozess"))</f>
        <v>okay</v>
      </c>
      <c r="AL387" t="str">
        <f>IF(aktives_Teilprojekt="Master","",IF(BTT[[#This Row],[Verantwortliches TP
(automatisch)]]=VLOOKUP(aktives_Teilprojekt,Teilprojekte[[Teilprojekte]:[Kürzel]],2,FALSE),"okay","Hauptprozess anderes TP"))</f>
        <v>okay</v>
      </c>
      <c r="AM3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7" s="10" t="str">
        <f>IFERROR(IF(BTT[[#This Row],[SAP-Modul
(Pflichtauswahl)]]&lt;&gt;VLOOKUP(BTT[[#This Row],[Verwendete Transaktion (Pflichtauswahl)]],Transaktionen[[Transaktionen]:[Modul]],3,FALSE),"Modul anders","okay"),"")</f>
        <v>okay</v>
      </c>
      <c r="AP387" s="10" t="str">
        <f>IFERROR(IF(COUNTIFS(BTT[Verwendete Transaktion (Pflichtauswahl)],BTT[[#This Row],[Verwendete Transaktion (Pflichtauswahl)]],BTT[SAP-Modul
(Pflichtauswahl)],"&lt;&gt;"&amp;BTT[[#This Row],[SAP-Modul
(Pflichtauswahl)]])&gt;0,"Modul anders","okay"),"")</f>
        <v>okay</v>
      </c>
      <c r="AQ387" s="10" t="str">
        <f>IFERROR(IF(COUNTIFS(BTT[Verwendete Transaktion (Pflichtauswahl)],BTT[[#This Row],[Verwendete Transaktion (Pflichtauswahl)]],BTT[Verantwortliches TP
(automatisch)],"&lt;&gt;"&amp;BTT[[#This Row],[Verantwortliches TP
(automatisch)]])&gt;0,"Transaktion mehrfach","okay"),"")</f>
        <v>okay</v>
      </c>
      <c r="AR387" s="10" t="str">
        <f>IFERROR(IF(COUNTIFS(BTT[Verwendete Transaktion (Pflichtauswahl)],BTT[[#This Row],[Verwendete Transaktion (Pflichtauswahl)]],BTT[Verantwortliches TP
(automatisch)],"&lt;&gt;"&amp;VLOOKUP(aktives_Teilprojekt,Teilprojekte[[Teilprojekte]:[Kürzel]],2,FALSE))&gt;0,"Transaktion mehrfach","okay"),"")</f>
        <v>okay</v>
      </c>
      <c r="AS387" s="10" t="s">
        <v>10012</v>
      </c>
      <c r="AT387" s="10"/>
    </row>
    <row r="388" spans="1:46" x14ac:dyDescent="0.25">
      <c r="A388" s="14" t="str">
        <f>IFERROR(IF(BTT[[#This Row],[Lfd Nr. 
(aus konsolidierter Datei)]]&lt;&gt;"",BTT[[#This Row],[Lfd Nr. 
(aus konsolidierter Datei)]],VLOOKUP(aktives_Teilprojekt,Teilprojekte[[Teilprojekte]:[Kürzel]],2,FALSE)&amp;ROW(BTT[[#This Row],[Lfd Nr.
(automatisch)]])-2),"")</f>
        <v>BLQ373</v>
      </c>
      <c r="B388" s="15" t="s">
        <v>52</v>
      </c>
      <c r="C388" s="15"/>
      <c r="E388" s="10" t="str">
        <f>IFERROR(IF(NOT(BTT[[#This Row],[Manuelle Änderung des Verantwortliches TP
(Auswahl - bei Bedarf)]]=""),BTT[[#This Row],[Manuelle Änderung des Verantwortliches TP
(Auswahl - bei Bedarf)]],VLOOKUP(BTT[[#This Row],[Hauptprozess
(Pflichtauswahl)]],Hauptprozesse[],3,FALSE)),"")</f>
        <v>BLQ</v>
      </c>
      <c r="H388" s="10" t="s">
        <v>6038</v>
      </c>
      <c r="I388" t="s">
        <v>2990</v>
      </c>
      <c r="J388" s="10" t="str">
        <f>IFERROR(VLOOKUP(BTT[[#This Row],[Verwendete Transaktion (Pflichtauswahl)]],Transaktionen[[Transaktionen]:[Langtext]],2,FALSE),"")</f>
        <v>Bewerteten Sonderbestand anzeigen</v>
      </c>
      <c r="O388" t="s">
        <v>6052</v>
      </c>
      <c r="T388" t="s">
        <v>6060</v>
      </c>
      <c r="V388" s="10" t="str">
        <f>IFERROR(VLOOKUP(BTT[[#This Row],[Verwendetes Formular
(Auswahl falls relevant)]],Formulare[[Formularbezeichnung]:[Formularname (technisch)]],2,FALSE),"")</f>
        <v/>
      </c>
      <c r="X388" t="s">
        <v>6052</v>
      </c>
      <c r="Y388" s="4"/>
      <c r="AB388" t="s">
        <v>6052</v>
      </c>
      <c r="AD388" t="s">
        <v>6063</v>
      </c>
      <c r="AF388" t="s">
        <v>10199</v>
      </c>
      <c r="AI388" t="s">
        <v>6052</v>
      </c>
      <c r="AJ388" t="s">
        <v>6052</v>
      </c>
      <c r="AK388" s="10" t="str">
        <f>IF(BTT[[#This Row],[Subprozess
(optionale Auswahl)]]="","okay",IF(VLOOKUP(BTT[[#This Row],[Subprozess
(optionale Auswahl)]],BPML[[Subprozess]:[Zugeordneter Hauptprozess]],3,FALSE)=BTT[[#This Row],[Hauptprozess
(Pflichtauswahl)]],"okay","falscher Subprozess"))</f>
        <v>okay</v>
      </c>
      <c r="AL388" t="str">
        <f>IF(aktives_Teilprojekt="Master","",IF(BTT[[#This Row],[Verantwortliches TP
(automatisch)]]=VLOOKUP(aktives_Teilprojekt,Teilprojekte[[Teilprojekte]:[Kürzel]],2,FALSE),"okay","Hauptprozess anderes TP"))</f>
        <v>okay</v>
      </c>
      <c r="AM3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8" s="10" t="str">
        <f>IFERROR(IF(BTT[[#This Row],[SAP-Modul
(Pflichtauswahl)]]&lt;&gt;VLOOKUP(BTT[[#This Row],[Verwendete Transaktion (Pflichtauswahl)]],Transaktionen[[Transaktionen]:[Modul]],3,FALSE),"Modul anders","okay"),"")</f>
        <v>okay</v>
      </c>
      <c r="AP388" s="10" t="str">
        <f>IFERROR(IF(COUNTIFS(BTT[Verwendete Transaktion (Pflichtauswahl)],BTT[[#This Row],[Verwendete Transaktion (Pflichtauswahl)]],BTT[SAP-Modul
(Pflichtauswahl)],"&lt;&gt;"&amp;BTT[[#This Row],[SAP-Modul
(Pflichtauswahl)]])&gt;0,"Modul anders","okay"),"")</f>
        <v>okay</v>
      </c>
      <c r="AQ388" s="10" t="str">
        <f>IFERROR(IF(COUNTIFS(BTT[Verwendete Transaktion (Pflichtauswahl)],BTT[[#This Row],[Verwendete Transaktion (Pflichtauswahl)]],BTT[Verantwortliches TP
(automatisch)],"&lt;&gt;"&amp;BTT[[#This Row],[Verantwortliches TP
(automatisch)]])&gt;0,"Transaktion mehrfach","okay"),"")</f>
        <v>okay</v>
      </c>
      <c r="AR388" s="10" t="str">
        <f>IFERROR(IF(COUNTIFS(BTT[Verwendete Transaktion (Pflichtauswahl)],BTT[[#This Row],[Verwendete Transaktion (Pflichtauswahl)]],BTT[Verantwortliches TP
(automatisch)],"&lt;&gt;"&amp;VLOOKUP(aktives_Teilprojekt,Teilprojekte[[Teilprojekte]:[Kürzel]],2,FALSE))&gt;0,"Transaktion mehrfach","okay"),"")</f>
        <v>okay</v>
      </c>
      <c r="AS388" s="10" t="s">
        <v>10013</v>
      </c>
      <c r="AT388" s="10"/>
    </row>
    <row r="389" spans="1:46" x14ac:dyDescent="0.25">
      <c r="A389" s="14" t="str">
        <f>IFERROR(IF(BTT[[#This Row],[Lfd Nr. 
(aus konsolidierter Datei)]]&lt;&gt;"",BTT[[#This Row],[Lfd Nr. 
(aus konsolidierter Datei)]],VLOOKUP(aktives_Teilprojekt,Teilprojekte[[Teilprojekte]:[Kürzel]],2,FALSE)&amp;ROW(BTT[[#This Row],[Lfd Nr.
(automatisch)]])-2),"")</f>
        <v>BLQ374</v>
      </c>
      <c r="B389" s="15" t="s">
        <v>52</v>
      </c>
      <c r="C389" s="15"/>
      <c r="E389" s="10" t="str">
        <f>IFERROR(IF(NOT(BTT[[#This Row],[Manuelle Änderung des Verantwortliches TP
(Auswahl - bei Bedarf)]]=""),BTT[[#This Row],[Manuelle Änderung des Verantwortliches TP
(Auswahl - bei Bedarf)]],VLOOKUP(BTT[[#This Row],[Hauptprozess
(Pflichtauswahl)]],Hauptprozesse[],3,FALSE)),"")</f>
        <v>BLQ</v>
      </c>
      <c r="H389" s="10" t="s">
        <v>6038</v>
      </c>
      <c r="I389" t="s">
        <v>2992</v>
      </c>
      <c r="J389" s="10" t="str">
        <f>IFERROR(VLOOKUP(BTT[[#This Row],[Verwendete Transaktion (Pflichtauswahl)]],Transaktionen[[Transaktionen]:[Langtext]],2,FALSE),"")</f>
        <v>MatBeleg zum Grund der Bewegung anz.</v>
      </c>
      <c r="O389" t="s">
        <v>6052</v>
      </c>
      <c r="T389" t="s">
        <v>6060</v>
      </c>
      <c r="V389" s="10" t="str">
        <f>IFERROR(VLOOKUP(BTT[[#This Row],[Verwendetes Formular
(Auswahl falls relevant)]],Formulare[[Formularbezeichnung]:[Formularname (technisch)]],2,FALSE),"")</f>
        <v/>
      </c>
      <c r="X389" t="s">
        <v>6052</v>
      </c>
      <c r="Y389" s="4"/>
      <c r="AB389" t="s">
        <v>6052</v>
      </c>
      <c r="AD389" t="s">
        <v>6063</v>
      </c>
      <c r="AF389" t="s">
        <v>10202</v>
      </c>
      <c r="AI389" t="s">
        <v>6052</v>
      </c>
      <c r="AJ389" t="s">
        <v>6052</v>
      </c>
      <c r="AK389" s="10" t="str">
        <f>IF(BTT[[#This Row],[Subprozess
(optionale Auswahl)]]="","okay",IF(VLOOKUP(BTT[[#This Row],[Subprozess
(optionale Auswahl)]],BPML[[Subprozess]:[Zugeordneter Hauptprozess]],3,FALSE)=BTT[[#This Row],[Hauptprozess
(Pflichtauswahl)]],"okay","falscher Subprozess"))</f>
        <v>okay</v>
      </c>
      <c r="AL389" t="str">
        <f>IF(aktives_Teilprojekt="Master","",IF(BTT[[#This Row],[Verantwortliches TP
(automatisch)]]=VLOOKUP(aktives_Teilprojekt,Teilprojekte[[Teilprojekte]:[Kürzel]],2,FALSE),"okay","Hauptprozess anderes TP"))</f>
        <v>okay</v>
      </c>
      <c r="AM3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89" s="10" t="str">
        <f>IFERROR(IF(BTT[[#This Row],[SAP-Modul
(Pflichtauswahl)]]&lt;&gt;VLOOKUP(BTT[[#This Row],[Verwendete Transaktion (Pflichtauswahl)]],Transaktionen[[Transaktionen]:[Modul]],3,FALSE),"Modul anders","okay"),"")</f>
        <v>okay</v>
      </c>
      <c r="AP389" s="10" t="str">
        <f>IFERROR(IF(COUNTIFS(BTT[Verwendete Transaktion (Pflichtauswahl)],BTT[[#This Row],[Verwendete Transaktion (Pflichtauswahl)]],BTT[SAP-Modul
(Pflichtauswahl)],"&lt;&gt;"&amp;BTT[[#This Row],[SAP-Modul
(Pflichtauswahl)]])&gt;0,"Modul anders","okay"),"")</f>
        <v>okay</v>
      </c>
      <c r="AQ389" s="10" t="str">
        <f>IFERROR(IF(COUNTIFS(BTT[Verwendete Transaktion (Pflichtauswahl)],BTT[[#This Row],[Verwendete Transaktion (Pflichtauswahl)]],BTT[Verantwortliches TP
(automatisch)],"&lt;&gt;"&amp;BTT[[#This Row],[Verantwortliches TP
(automatisch)]])&gt;0,"Transaktion mehrfach","okay"),"")</f>
        <v>okay</v>
      </c>
      <c r="AR389" s="10" t="str">
        <f>IFERROR(IF(COUNTIFS(BTT[Verwendete Transaktion (Pflichtauswahl)],BTT[[#This Row],[Verwendete Transaktion (Pflichtauswahl)]],BTT[Verantwortliches TP
(automatisch)],"&lt;&gt;"&amp;VLOOKUP(aktives_Teilprojekt,Teilprojekte[[Teilprojekte]:[Kürzel]],2,FALSE))&gt;0,"Transaktion mehrfach","okay"),"")</f>
        <v>okay</v>
      </c>
      <c r="AS389" s="10" t="s">
        <v>10014</v>
      </c>
      <c r="AT389" s="10"/>
    </row>
    <row r="390" spans="1:46" x14ac:dyDescent="0.25">
      <c r="A390" s="14" t="str">
        <f>IFERROR(IF(BTT[[#This Row],[Lfd Nr. 
(aus konsolidierter Datei)]]&lt;&gt;"",BTT[[#This Row],[Lfd Nr. 
(aus konsolidierter Datei)]],VLOOKUP(aktives_Teilprojekt,Teilprojekte[[Teilprojekte]:[Kürzel]],2,FALSE)&amp;ROW(BTT[[#This Row],[Lfd Nr.
(automatisch)]])-2),"")</f>
        <v>BLQ375</v>
      </c>
      <c r="B390" s="15" t="s">
        <v>52</v>
      </c>
      <c r="C390" s="15"/>
      <c r="E390" s="10" t="str">
        <f>IFERROR(IF(NOT(BTT[[#This Row],[Manuelle Änderung des Verantwortliches TP
(Auswahl - bei Bedarf)]]=""),BTT[[#This Row],[Manuelle Änderung des Verantwortliches TP
(Auswahl - bei Bedarf)]],VLOOKUP(BTT[[#This Row],[Hauptprozess
(Pflichtauswahl)]],Hauptprozesse[],3,FALSE)),"")</f>
        <v>BLQ</v>
      </c>
      <c r="H390" s="10" t="s">
        <v>6038</v>
      </c>
      <c r="I390" t="s">
        <v>2994</v>
      </c>
      <c r="J390" s="10" t="str">
        <f>IFERROR(VLOOKUP(BTT[[#This Row],[Verwendete Transaktion (Pflichtauswahl)]],Transaktionen[[Transaktionen]:[Langtext]],2,FALSE),"")</f>
        <v>Rücklieferung zum Materialbeleg</v>
      </c>
      <c r="O390" t="s">
        <v>6052</v>
      </c>
      <c r="T390" t="s">
        <v>6060</v>
      </c>
      <c r="V390" s="10" t="str">
        <f>IFERROR(VLOOKUP(BTT[[#This Row],[Verwendetes Formular
(Auswahl falls relevant)]],Formulare[[Formularbezeichnung]:[Formularname (technisch)]],2,FALSE),"")</f>
        <v/>
      </c>
      <c r="X390" t="s">
        <v>6052</v>
      </c>
      <c r="Y390" s="4"/>
      <c r="AB390" t="s">
        <v>6052</v>
      </c>
      <c r="AD390" t="s">
        <v>6063</v>
      </c>
      <c r="AF390" t="s">
        <v>8533</v>
      </c>
      <c r="AI390" t="s">
        <v>6052</v>
      </c>
      <c r="AJ390" t="s">
        <v>6052</v>
      </c>
      <c r="AK390" s="10" t="str">
        <f>IF(BTT[[#This Row],[Subprozess
(optionale Auswahl)]]="","okay",IF(VLOOKUP(BTT[[#This Row],[Subprozess
(optionale Auswahl)]],BPML[[Subprozess]:[Zugeordneter Hauptprozess]],3,FALSE)=BTT[[#This Row],[Hauptprozess
(Pflichtauswahl)]],"okay","falscher Subprozess"))</f>
        <v>okay</v>
      </c>
      <c r="AL390" t="str">
        <f>IF(aktives_Teilprojekt="Master","",IF(BTT[[#This Row],[Verantwortliches TP
(automatisch)]]=VLOOKUP(aktives_Teilprojekt,Teilprojekte[[Teilprojekte]:[Kürzel]],2,FALSE),"okay","Hauptprozess anderes TP"))</f>
        <v>okay</v>
      </c>
      <c r="AM3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0" s="10" t="str">
        <f>IFERROR(IF(BTT[[#This Row],[SAP-Modul
(Pflichtauswahl)]]&lt;&gt;VLOOKUP(BTT[[#This Row],[Verwendete Transaktion (Pflichtauswahl)]],Transaktionen[[Transaktionen]:[Modul]],3,FALSE),"Modul anders","okay"),"")</f>
        <v>okay</v>
      </c>
      <c r="AP390" s="10" t="str">
        <f>IFERROR(IF(COUNTIFS(BTT[Verwendete Transaktion (Pflichtauswahl)],BTT[[#This Row],[Verwendete Transaktion (Pflichtauswahl)]],BTT[SAP-Modul
(Pflichtauswahl)],"&lt;&gt;"&amp;BTT[[#This Row],[SAP-Modul
(Pflichtauswahl)]])&gt;0,"Modul anders","okay"),"")</f>
        <v>okay</v>
      </c>
      <c r="AQ390" s="10" t="str">
        <f>IFERROR(IF(COUNTIFS(BTT[Verwendete Transaktion (Pflichtauswahl)],BTT[[#This Row],[Verwendete Transaktion (Pflichtauswahl)]],BTT[Verantwortliches TP
(automatisch)],"&lt;&gt;"&amp;BTT[[#This Row],[Verantwortliches TP
(automatisch)]])&gt;0,"Transaktion mehrfach","okay"),"")</f>
        <v>okay</v>
      </c>
      <c r="AR390" s="10" t="str">
        <f>IFERROR(IF(COUNTIFS(BTT[Verwendete Transaktion (Pflichtauswahl)],BTT[[#This Row],[Verwendete Transaktion (Pflichtauswahl)]],BTT[Verantwortliches TP
(automatisch)],"&lt;&gt;"&amp;VLOOKUP(aktives_Teilprojekt,Teilprojekte[[Teilprojekte]:[Kürzel]],2,FALSE))&gt;0,"Transaktion mehrfach","okay"),"")</f>
        <v>okay</v>
      </c>
      <c r="AS390" s="10" t="s">
        <v>10015</v>
      </c>
      <c r="AT390" s="10"/>
    </row>
    <row r="391" spans="1:46" x14ac:dyDescent="0.25">
      <c r="A391" s="14" t="str">
        <f>IFERROR(IF(BTT[[#This Row],[Lfd Nr. 
(aus konsolidierter Datei)]]&lt;&gt;"",BTT[[#This Row],[Lfd Nr. 
(aus konsolidierter Datei)]],VLOOKUP(aktives_Teilprojekt,Teilprojekte[[Teilprojekte]:[Kürzel]],2,FALSE)&amp;ROW(BTT[[#This Row],[Lfd Nr.
(automatisch)]])-2),"")</f>
        <v>BLQ376</v>
      </c>
      <c r="B391" s="15" t="s">
        <v>52</v>
      </c>
      <c r="C391" s="15"/>
      <c r="E391" s="10" t="str">
        <f>IFERROR(IF(NOT(BTT[[#This Row],[Manuelle Änderung des Verantwortliches TP
(Auswahl - bei Bedarf)]]=""),BTT[[#This Row],[Manuelle Änderung des Verantwortliches TP
(Auswahl - bei Bedarf)]],VLOOKUP(BTT[[#This Row],[Hauptprozess
(Pflichtauswahl)]],Hauptprozesse[],3,FALSE)),"")</f>
        <v>BLQ</v>
      </c>
      <c r="H391" s="10" t="s">
        <v>6038</v>
      </c>
      <c r="I391" t="s">
        <v>2996</v>
      </c>
      <c r="J391" s="10" t="str">
        <f>IFERROR(VLOOKUP(BTT[[#This Row],[Verwendete Transaktion (Pflichtauswahl)]],Transaktionen[[Transaktionen]:[Langtext]],2,FALSE),"")</f>
        <v>Materialbeleg kopieren</v>
      </c>
      <c r="O391" t="s">
        <v>6052</v>
      </c>
      <c r="T391" t="s">
        <v>6060</v>
      </c>
      <c r="V391" s="10" t="str">
        <f>IFERROR(VLOOKUP(BTT[[#This Row],[Verwendetes Formular
(Auswahl falls relevant)]],Formulare[[Formularbezeichnung]:[Formularname (technisch)]],2,FALSE),"")</f>
        <v/>
      </c>
      <c r="X391" t="s">
        <v>6052</v>
      </c>
      <c r="Y391" s="4"/>
      <c r="AB391" t="s">
        <v>6052</v>
      </c>
      <c r="AD391" t="s">
        <v>6063</v>
      </c>
      <c r="AF391" t="s">
        <v>8533</v>
      </c>
      <c r="AI391" t="s">
        <v>6052</v>
      </c>
      <c r="AJ391" t="s">
        <v>6052</v>
      </c>
      <c r="AK391" s="10" t="str">
        <f>IF(BTT[[#This Row],[Subprozess
(optionale Auswahl)]]="","okay",IF(VLOOKUP(BTT[[#This Row],[Subprozess
(optionale Auswahl)]],BPML[[Subprozess]:[Zugeordneter Hauptprozess]],3,FALSE)=BTT[[#This Row],[Hauptprozess
(Pflichtauswahl)]],"okay","falscher Subprozess"))</f>
        <v>okay</v>
      </c>
      <c r="AL391" t="str">
        <f>IF(aktives_Teilprojekt="Master","",IF(BTT[[#This Row],[Verantwortliches TP
(automatisch)]]=VLOOKUP(aktives_Teilprojekt,Teilprojekte[[Teilprojekte]:[Kürzel]],2,FALSE),"okay","Hauptprozess anderes TP"))</f>
        <v>okay</v>
      </c>
      <c r="AM3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1" s="10" t="str">
        <f>IFERROR(IF(BTT[[#This Row],[SAP-Modul
(Pflichtauswahl)]]&lt;&gt;VLOOKUP(BTT[[#This Row],[Verwendete Transaktion (Pflichtauswahl)]],Transaktionen[[Transaktionen]:[Modul]],3,FALSE),"Modul anders","okay"),"")</f>
        <v>okay</v>
      </c>
      <c r="AP391" s="10" t="str">
        <f>IFERROR(IF(COUNTIFS(BTT[Verwendete Transaktion (Pflichtauswahl)],BTT[[#This Row],[Verwendete Transaktion (Pflichtauswahl)]],BTT[SAP-Modul
(Pflichtauswahl)],"&lt;&gt;"&amp;BTT[[#This Row],[SAP-Modul
(Pflichtauswahl)]])&gt;0,"Modul anders","okay"),"")</f>
        <v>okay</v>
      </c>
      <c r="AQ391" s="10" t="str">
        <f>IFERROR(IF(COUNTIFS(BTT[Verwendete Transaktion (Pflichtauswahl)],BTT[[#This Row],[Verwendete Transaktion (Pflichtauswahl)]],BTT[Verantwortliches TP
(automatisch)],"&lt;&gt;"&amp;BTT[[#This Row],[Verantwortliches TP
(automatisch)]])&gt;0,"Transaktion mehrfach","okay"),"")</f>
        <v>okay</v>
      </c>
      <c r="AR391" s="10" t="str">
        <f>IFERROR(IF(COUNTIFS(BTT[Verwendete Transaktion (Pflichtauswahl)],BTT[[#This Row],[Verwendete Transaktion (Pflichtauswahl)]],BTT[Verantwortliches TP
(automatisch)],"&lt;&gt;"&amp;VLOOKUP(aktives_Teilprojekt,Teilprojekte[[Teilprojekte]:[Kürzel]],2,FALSE))&gt;0,"Transaktion mehrfach","okay"),"")</f>
        <v>okay</v>
      </c>
      <c r="AS391" s="10" t="s">
        <v>10016</v>
      </c>
      <c r="AT391" s="10"/>
    </row>
    <row r="392" spans="1:46" x14ac:dyDescent="0.25">
      <c r="A392" s="14" t="str">
        <f>IFERROR(IF(BTT[[#This Row],[Lfd Nr. 
(aus konsolidierter Datei)]]&lt;&gt;"",BTT[[#This Row],[Lfd Nr. 
(aus konsolidierter Datei)]],VLOOKUP(aktives_Teilprojekt,Teilprojekte[[Teilprojekte]:[Kürzel]],2,FALSE)&amp;ROW(BTT[[#This Row],[Lfd Nr.
(automatisch)]])-2),"")</f>
        <v>BLQ377</v>
      </c>
      <c r="B392" s="15" t="s">
        <v>52</v>
      </c>
      <c r="C392" s="15"/>
      <c r="E392" s="10" t="str">
        <f>IFERROR(IF(NOT(BTT[[#This Row],[Manuelle Änderung des Verantwortliches TP
(Auswahl - bei Bedarf)]]=""),BTT[[#This Row],[Manuelle Änderung des Verantwortliches TP
(Auswahl - bei Bedarf)]],VLOOKUP(BTT[[#This Row],[Hauptprozess
(Pflichtauswahl)]],Hauptprozesse[],3,FALSE)),"")</f>
        <v>BLQ</v>
      </c>
      <c r="H392" s="10" t="s">
        <v>6038</v>
      </c>
      <c r="I392" t="s">
        <v>2998</v>
      </c>
      <c r="J392" s="10" t="str">
        <f>IFERROR(VLOOKUP(BTT[[#This Row],[Verwendete Transaktion (Pflichtauswahl)]],Transaktionen[[Transaktionen]:[Langtext]],2,FALSE),"")</f>
        <v>Stornierte Materialbelege anzeigen</v>
      </c>
      <c r="O392" t="s">
        <v>6052</v>
      </c>
      <c r="T392" t="s">
        <v>6060</v>
      </c>
      <c r="V392" s="10" t="str">
        <f>IFERROR(VLOOKUP(BTT[[#This Row],[Verwendetes Formular
(Auswahl falls relevant)]],Formulare[[Formularbezeichnung]:[Formularname (technisch)]],2,FALSE),"")</f>
        <v/>
      </c>
      <c r="X392" t="s">
        <v>6052</v>
      </c>
      <c r="Y392" s="4"/>
      <c r="AB392" t="s">
        <v>6052</v>
      </c>
      <c r="AD392" t="s">
        <v>6063</v>
      </c>
      <c r="AF392" t="s">
        <v>6064</v>
      </c>
      <c r="AI392" t="s">
        <v>6052</v>
      </c>
      <c r="AJ392" t="s">
        <v>6052</v>
      </c>
      <c r="AK392" s="10" t="str">
        <f>IF(BTT[[#This Row],[Subprozess
(optionale Auswahl)]]="","okay",IF(VLOOKUP(BTT[[#This Row],[Subprozess
(optionale Auswahl)]],BPML[[Subprozess]:[Zugeordneter Hauptprozess]],3,FALSE)=BTT[[#This Row],[Hauptprozess
(Pflichtauswahl)]],"okay","falscher Subprozess"))</f>
        <v>okay</v>
      </c>
      <c r="AL392" t="str">
        <f>IF(aktives_Teilprojekt="Master","",IF(BTT[[#This Row],[Verantwortliches TP
(automatisch)]]=VLOOKUP(aktives_Teilprojekt,Teilprojekte[[Teilprojekte]:[Kürzel]],2,FALSE),"okay","Hauptprozess anderes TP"))</f>
        <v>okay</v>
      </c>
      <c r="AM3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2" s="10" t="str">
        <f>IFERROR(IF(BTT[[#This Row],[SAP-Modul
(Pflichtauswahl)]]&lt;&gt;VLOOKUP(BTT[[#This Row],[Verwendete Transaktion (Pflichtauswahl)]],Transaktionen[[Transaktionen]:[Modul]],3,FALSE),"Modul anders","okay"),"")</f>
        <v>okay</v>
      </c>
      <c r="AP392" s="10" t="str">
        <f>IFERROR(IF(COUNTIFS(BTT[Verwendete Transaktion (Pflichtauswahl)],BTT[[#This Row],[Verwendete Transaktion (Pflichtauswahl)]],BTT[SAP-Modul
(Pflichtauswahl)],"&lt;&gt;"&amp;BTT[[#This Row],[SAP-Modul
(Pflichtauswahl)]])&gt;0,"Modul anders","okay"),"")</f>
        <v>okay</v>
      </c>
      <c r="AQ392" s="10" t="str">
        <f>IFERROR(IF(COUNTIFS(BTT[Verwendete Transaktion (Pflichtauswahl)],BTT[[#This Row],[Verwendete Transaktion (Pflichtauswahl)]],BTT[Verantwortliches TP
(automatisch)],"&lt;&gt;"&amp;BTT[[#This Row],[Verantwortliches TP
(automatisch)]])&gt;0,"Transaktion mehrfach","okay"),"")</f>
        <v>okay</v>
      </c>
      <c r="AR392" s="10" t="str">
        <f>IFERROR(IF(COUNTIFS(BTT[Verwendete Transaktion (Pflichtauswahl)],BTT[[#This Row],[Verwendete Transaktion (Pflichtauswahl)]],BTT[Verantwortliches TP
(automatisch)],"&lt;&gt;"&amp;VLOOKUP(aktives_Teilprojekt,Teilprojekte[[Teilprojekte]:[Kürzel]],2,FALSE))&gt;0,"Transaktion mehrfach","okay"),"")</f>
        <v>okay</v>
      </c>
      <c r="AS392" s="10" t="s">
        <v>10017</v>
      </c>
      <c r="AT392" s="10"/>
    </row>
    <row r="393" spans="1:46" x14ac:dyDescent="0.25">
      <c r="A393" s="14" t="str">
        <f>IFERROR(IF(BTT[[#This Row],[Lfd Nr. 
(aus konsolidierter Datei)]]&lt;&gt;"",BTT[[#This Row],[Lfd Nr. 
(aus konsolidierter Datei)]],VLOOKUP(aktives_Teilprojekt,Teilprojekte[[Teilprojekte]:[Kürzel]],2,FALSE)&amp;ROW(BTT[[#This Row],[Lfd Nr.
(automatisch)]])-2),"")</f>
        <v>BLQ378</v>
      </c>
      <c r="B393" s="15" t="s">
        <v>52</v>
      </c>
      <c r="C393" s="15"/>
      <c r="E393" s="10" t="str">
        <f>IFERROR(IF(NOT(BTT[[#This Row],[Manuelle Änderung des Verantwortliches TP
(Auswahl - bei Bedarf)]]=""),BTT[[#This Row],[Manuelle Änderung des Verantwortliches TP
(Auswahl - bei Bedarf)]],VLOOKUP(BTT[[#This Row],[Hauptprozess
(Pflichtauswahl)]],Hauptprozesse[],3,FALSE)),"")</f>
        <v>BLQ</v>
      </c>
      <c r="H393" s="10" t="s">
        <v>6038</v>
      </c>
      <c r="I393" t="s">
        <v>3000</v>
      </c>
      <c r="J393" s="10" t="str">
        <f>IFERROR(VLOOKUP(BTT[[#This Row],[Verwendete Transaktion (Pflichtauswahl)]],Transaktionen[[Transaktionen]:[Langtext]],2,FALSE),"")</f>
        <v>Materialbeleg stornieren</v>
      </c>
      <c r="O393" t="s">
        <v>6052</v>
      </c>
      <c r="T393" t="s">
        <v>6060</v>
      </c>
      <c r="V393" s="10" t="str">
        <f>IFERROR(VLOOKUP(BTT[[#This Row],[Verwendetes Formular
(Auswahl falls relevant)]],Formulare[[Formularbezeichnung]:[Formularname (technisch)]],2,FALSE),"")</f>
        <v/>
      </c>
      <c r="X393" t="s">
        <v>6052</v>
      </c>
      <c r="Y393" s="4"/>
      <c r="AB393" t="s">
        <v>6052</v>
      </c>
      <c r="AD393" t="s">
        <v>6063</v>
      </c>
      <c r="AF393" t="s">
        <v>10186</v>
      </c>
      <c r="AI393" t="s">
        <v>6052</v>
      </c>
      <c r="AJ393" t="s">
        <v>6052</v>
      </c>
      <c r="AK393" s="10" t="str">
        <f>IF(BTT[[#This Row],[Subprozess
(optionale Auswahl)]]="","okay",IF(VLOOKUP(BTT[[#This Row],[Subprozess
(optionale Auswahl)]],BPML[[Subprozess]:[Zugeordneter Hauptprozess]],3,FALSE)=BTT[[#This Row],[Hauptprozess
(Pflichtauswahl)]],"okay","falscher Subprozess"))</f>
        <v>okay</v>
      </c>
      <c r="AL393" t="str">
        <f>IF(aktives_Teilprojekt="Master","",IF(BTT[[#This Row],[Verantwortliches TP
(automatisch)]]=VLOOKUP(aktives_Teilprojekt,Teilprojekte[[Teilprojekte]:[Kürzel]],2,FALSE),"okay","Hauptprozess anderes TP"))</f>
        <v>okay</v>
      </c>
      <c r="AM3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3" s="10" t="str">
        <f>IFERROR(IF(BTT[[#This Row],[SAP-Modul
(Pflichtauswahl)]]&lt;&gt;VLOOKUP(BTT[[#This Row],[Verwendete Transaktion (Pflichtauswahl)]],Transaktionen[[Transaktionen]:[Modul]],3,FALSE),"Modul anders","okay"),"")</f>
        <v>okay</v>
      </c>
      <c r="AP393" s="10" t="str">
        <f>IFERROR(IF(COUNTIFS(BTT[Verwendete Transaktion (Pflichtauswahl)],BTT[[#This Row],[Verwendete Transaktion (Pflichtauswahl)]],BTT[SAP-Modul
(Pflichtauswahl)],"&lt;&gt;"&amp;BTT[[#This Row],[SAP-Modul
(Pflichtauswahl)]])&gt;0,"Modul anders","okay"),"")</f>
        <v>okay</v>
      </c>
      <c r="AQ393" s="10" t="str">
        <f>IFERROR(IF(COUNTIFS(BTT[Verwendete Transaktion (Pflichtauswahl)],BTT[[#This Row],[Verwendete Transaktion (Pflichtauswahl)]],BTT[Verantwortliches TP
(automatisch)],"&lt;&gt;"&amp;BTT[[#This Row],[Verantwortliches TP
(automatisch)]])&gt;0,"Transaktion mehrfach","okay"),"")</f>
        <v>okay</v>
      </c>
      <c r="AR393" s="10" t="str">
        <f>IFERROR(IF(COUNTIFS(BTT[Verwendete Transaktion (Pflichtauswahl)],BTT[[#This Row],[Verwendete Transaktion (Pflichtauswahl)]],BTT[Verantwortliches TP
(automatisch)],"&lt;&gt;"&amp;VLOOKUP(aktives_Teilprojekt,Teilprojekte[[Teilprojekte]:[Kürzel]],2,FALSE))&gt;0,"Transaktion mehrfach","okay"),"")</f>
        <v>okay</v>
      </c>
      <c r="AS393" s="10" t="s">
        <v>10018</v>
      </c>
      <c r="AT393" s="10"/>
    </row>
    <row r="394" spans="1:46" x14ac:dyDescent="0.25">
      <c r="A394" s="14" t="str">
        <f>IFERROR(IF(BTT[[#This Row],[Lfd Nr. 
(aus konsolidierter Datei)]]&lt;&gt;"",BTT[[#This Row],[Lfd Nr. 
(aus konsolidierter Datei)]],VLOOKUP(aktives_Teilprojekt,Teilprojekte[[Teilprojekte]:[Kürzel]],2,FALSE)&amp;ROW(BTT[[#This Row],[Lfd Nr.
(automatisch)]])-2),"")</f>
        <v>BLQ379</v>
      </c>
      <c r="B394" s="15" t="s">
        <v>52</v>
      </c>
      <c r="C394" s="15"/>
      <c r="E394" s="10" t="str">
        <f>IFERROR(IF(NOT(BTT[[#This Row],[Manuelle Änderung des Verantwortliches TP
(Auswahl - bei Bedarf)]]=""),BTT[[#This Row],[Manuelle Änderung des Verantwortliches TP
(Auswahl - bei Bedarf)]],VLOOKUP(BTT[[#This Row],[Hauptprozess
(Pflichtauswahl)]],Hauptprozesse[],3,FALSE)),"")</f>
        <v>BLQ</v>
      </c>
      <c r="H394" s="10" t="s">
        <v>6038</v>
      </c>
      <c r="I394" t="s">
        <v>3002</v>
      </c>
      <c r="J394" s="10" t="str">
        <f>IFERROR(VLOOKUP(BTT[[#This Row],[Verwendete Transaktion (Pflichtauswahl)]],Transaktionen[[Transaktionen]:[Langtext]],2,FALSE),"")</f>
        <v>Verwaltungsprogramm: Reservierungen</v>
      </c>
      <c r="O394" t="s">
        <v>6052</v>
      </c>
      <c r="T394" t="s">
        <v>6060</v>
      </c>
      <c r="V394" s="10" t="str">
        <f>IFERROR(VLOOKUP(BTT[[#This Row],[Verwendetes Formular
(Auswahl falls relevant)]],Formulare[[Formularbezeichnung]:[Formularname (technisch)]],2,FALSE),"")</f>
        <v/>
      </c>
      <c r="X394" t="s">
        <v>6052</v>
      </c>
      <c r="Y394" s="4"/>
      <c r="AB394" t="s">
        <v>6052</v>
      </c>
      <c r="AD394" t="s">
        <v>6063</v>
      </c>
      <c r="AF394" t="s">
        <v>6064</v>
      </c>
      <c r="AI394" t="s">
        <v>6052</v>
      </c>
      <c r="AJ394" t="s">
        <v>6052</v>
      </c>
      <c r="AK394" s="10" t="str">
        <f>IF(BTT[[#This Row],[Subprozess
(optionale Auswahl)]]="","okay",IF(VLOOKUP(BTT[[#This Row],[Subprozess
(optionale Auswahl)]],BPML[[Subprozess]:[Zugeordneter Hauptprozess]],3,FALSE)=BTT[[#This Row],[Hauptprozess
(Pflichtauswahl)]],"okay","falscher Subprozess"))</f>
        <v>okay</v>
      </c>
      <c r="AL394" t="str">
        <f>IF(aktives_Teilprojekt="Master","",IF(BTT[[#This Row],[Verantwortliches TP
(automatisch)]]=VLOOKUP(aktives_Teilprojekt,Teilprojekte[[Teilprojekte]:[Kürzel]],2,FALSE),"okay","Hauptprozess anderes TP"))</f>
        <v>okay</v>
      </c>
      <c r="AM39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4" s="10" t="str">
        <f>IFERROR(IF(BTT[[#This Row],[SAP-Modul
(Pflichtauswahl)]]&lt;&gt;VLOOKUP(BTT[[#This Row],[Verwendete Transaktion (Pflichtauswahl)]],Transaktionen[[Transaktionen]:[Modul]],3,FALSE),"Modul anders","okay"),"")</f>
        <v>okay</v>
      </c>
      <c r="AP394" s="10" t="str">
        <f>IFERROR(IF(COUNTIFS(BTT[Verwendete Transaktion (Pflichtauswahl)],BTT[[#This Row],[Verwendete Transaktion (Pflichtauswahl)]],BTT[SAP-Modul
(Pflichtauswahl)],"&lt;&gt;"&amp;BTT[[#This Row],[SAP-Modul
(Pflichtauswahl)]])&gt;0,"Modul anders","okay"),"")</f>
        <v>okay</v>
      </c>
      <c r="AQ394" s="10" t="str">
        <f>IFERROR(IF(COUNTIFS(BTT[Verwendete Transaktion (Pflichtauswahl)],BTT[[#This Row],[Verwendete Transaktion (Pflichtauswahl)]],BTT[Verantwortliches TP
(automatisch)],"&lt;&gt;"&amp;BTT[[#This Row],[Verantwortliches TP
(automatisch)]])&gt;0,"Transaktion mehrfach","okay"),"")</f>
        <v>okay</v>
      </c>
      <c r="AR394" s="10" t="str">
        <f>IFERROR(IF(COUNTIFS(BTT[Verwendete Transaktion (Pflichtauswahl)],BTT[[#This Row],[Verwendete Transaktion (Pflichtauswahl)]],BTT[Verantwortliches TP
(automatisch)],"&lt;&gt;"&amp;VLOOKUP(aktives_Teilprojekt,Teilprojekte[[Teilprojekte]:[Kürzel]],2,FALSE))&gt;0,"Transaktion mehrfach","okay"),"")</f>
        <v>okay</v>
      </c>
      <c r="AS394" s="10" t="s">
        <v>10019</v>
      </c>
      <c r="AT394" s="10"/>
    </row>
    <row r="395" spans="1:46" x14ac:dyDescent="0.25">
      <c r="A395" s="14" t="str">
        <f>IFERROR(IF(BTT[[#This Row],[Lfd Nr. 
(aus konsolidierter Datei)]]&lt;&gt;"",BTT[[#This Row],[Lfd Nr. 
(aus konsolidierter Datei)]],VLOOKUP(aktives_Teilprojekt,Teilprojekte[[Teilprojekte]:[Kürzel]],2,FALSE)&amp;ROW(BTT[[#This Row],[Lfd Nr.
(automatisch)]])-2),"")</f>
        <v>BLQ380</v>
      </c>
      <c r="B395" s="15" t="s">
        <v>53</v>
      </c>
      <c r="C395" s="15"/>
      <c r="E395" s="10" t="str">
        <f>IFERROR(IF(NOT(BTT[[#This Row],[Manuelle Änderung des Verantwortliches TP
(Auswahl - bei Bedarf)]]=""),BTT[[#This Row],[Manuelle Änderung des Verantwortliches TP
(Auswahl - bei Bedarf)]],VLOOKUP(BTT[[#This Row],[Hauptprozess
(Pflichtauswahl)]],Hauptprozesse[],3,FALSE)),"")</f>
        <v>BLQ</v>
      </c>
      <c r="H395" s="10" t="s">
        <v>6041</v>
      </c>
      <c r="I395" t="s">
        <v>2506</v>
      </c>
      <c r="J395" s="10" t="str">
        <f>IFERROR(VLOOKUP(BTT[[#This Row],[Verwendete Transaktion (Pflichtauswahl)]],Transaktionen[[Transaktionen]:[Langtext]],2,FALSE),"")</f>
        <v>Liste Warenbewegungen zum Auftrag</v>
      </c>
      <c r="O395" t="s">
        <v>6052</v>
      </c>
      <c r="T395" t="s">
        <v>6060</v>
      </c>
      <c r="V395" s="10" t="str">
        <f>IFERROR(VLOOKUP(BTT[[#This Row],[Verwendetes Formular
(Auswahl falls relevant)]],Formulare[[Formularbezeichnung]:[Formularname (technisch)]],2,FALSE),"")</f>
        <v/>
      </c>
      <c r="X395" t="s">
        <v>6052</v>
      </c>
      <c r="Y395" s="4"/>
      <c r="AB395" t="s">
        <v>6052</v>
      </c>
      <c r="AD395" t="s">
        <v>6063</v>
      </c>
      <c r="AF395" t="s">
        <v>6064</v>
      </c>
      <c r="AI395" t="s">
        <v>6052</v>
      </c>
      <c r="AJ395" t="s">
        <v>6052</v>
      </c>
      <c r="AK395" s="10" t="str">
        <f>IF(BTT[[#This Row],[Subprozess
(optionale Auswahl)]]="","okay",IF(VLOOKUP(BTT[[#This Row],[Subprozess
(optionale Auswahl)]],BPML[[Subprozess]:[Zugeordneter Hauptprozess]],3,FALSE)=BTT[[#This Row],[Hauptprozess
(Pflichtauswahl)]],"okay","falscher Subprozess"))</f>
        <v>okay</v>
      </c>
      <c r="AL395" t="str">
        <f>IF(aktives_Teilprojekt="Master","",IF(BTT[[#This Row],[Verantwortliches TP
(automatisch)]]=VLOOKUP(aktives_Teilprojekt,Teilprojekte[[Teilprojekte]:[Kürzel]],2,FALSE),"okay","Hauptprozess anderes TP"))</f>
        <v>okay</v>
      </c>
      <c r="AM39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5" s="10" t="str">
        <f>IFERROR(IF(BTT[[#This Row],[SAP-Modul
(Pflichtauswahl)]]&lt;&gt;VLOOKUP(BTT[[#This Row],[Verwendete Transaktion (Pflichtauswahl)]],Transaktionen[[Transaktionen]:[Modul]],3,FALSE),"Modul anders","okay"),"")</f>
        <v>okay</v>
      </c>
      <c r="AP395" s="10" t="str">
        <f>IFERROR(IF(COUNTIFS(BTT[Verwendete Transaktion (Pflichtauswahl)],BTT[[#This Row],[Verwendete Transaktion (Pflichtauswahl)]],BTT[SAP-Modul
(Pflichtauswahl)],"&lt;&gt;"&amp;BTT[[#This Row],[SAP-Modul
(Pflichtauswahl)]])&gt;0,"Modul anders","okay"),"")</f>
        <v>okay</v>
      </c>
      <c r="AQ395" s="10" t="str">
        <f>IFERROR(IF(COUNTIFS(BTT[Verwendete Transaktion (Pflichtauswahl)],BTT[[#This Row],[Verwendete Transaktion (Pflichtauswahl)]],BTT[Verantwortliches TP
(automatisch)],"&lt;&gt;"&amp;BTT[[#This Row],[Verantwortliches TP
(automatisch)]])&gt;0,"Transaktion mehrfach","okay"),"")</f>
        <v>okay</v>
      </c>
      <c r="AR395" s="10" t="str">
        <f>IFERROR(IF(COUNTIFS(BTT[Verwendete Transaktion (Pflichtauswahl)],BTT[[#This Row],[Verwendete Transaktion (Pflichtauswahl)]],BTT[Verantwortliches TP
(automatisch)],"&lt;&gt;"&amp;VLOOKUP(aktives_Teilprojekt,Teilprojekte[[Teilprojekte]:[Kürzel]],2,FALSE))&gt;0,"Transaktion mehrfach","okay"),"")</f>
        <v>okay</v>
      </c>
      <c r="AS395" s="10" t="s">
        <v>10020</v>
      </c>
      <c r="AT395" s="10"/>
    </row>
    <row r="396" spans="1:46" x14ac:dyDescent="0.25">
      <c r="A396" s="14" t="str">
        <f>IFERROR(IF(BTT[[#This Row],[Lfd Nr. 
(aus konsolidierter Datei)]]&lt;&gt;"",BTT[[#This Row],[Lfd Nr. 
(aus konsolidierter Datei)]],VLOOKUP(aktives_Teilprojekt,Teilprojekte[[Teilprojekte]:[Kürzel]],2,FALSE)&amp;ROW(BTT[[#This Row],[Lfd Nr.
(automatisch)]])-2),"")</f>
        <v>BLQ381</v>
      </c>
      <c r="B396" s="15" t="s">
        <v>53</v>
      </c>
      <c r="C396" s="15"/>
      <c r="D396" t="s">
        <v>9634</v>
      </c>
      <c r="E396" s="10" t="str">
        <f>IFERROR(IF(NOT(BTT[[#This Row],[Manuelle Änderung des Verantwortliches TP
(Auswahl - bei Bedarf)]]=""),BTT[[#This Row],[Manuelle Änderung des Verantwortliches TP
(Auswahl - bei Bedarf)]],VLOOKUP(BTT[[#This Row],[Hauptprozess
(Pflichtauswahl)]],Hauptprozesse[],3,FALSE)),"")</f>
        <v>BLQ</v>
      </c>
      <c r="H396" s="10" t="s">
        <v>6041</v>
      </c>
      <c r="I396" t="s">
        <v>2446</v>
      </c>
      <c r="J396" s="10" t="str">
        <f>IFERROR(VLOOKUP(BTT[[#This Row],[Verwendete Transaktion (Pflichtauswahl)]],Transaktionen[[Transaktionen]:[Langtext]],2,FALSE),"")</f>
        <v>MatSerialNr anlegen</v>
      </c>
      <c r="O396" t="s">
        <v>6052</v>
      </c>
      <c r="T396" t="s">
        <v>6060</v>
      </c>
      <c r="V396" s="10" t="str">
        <f>IFERROR(VLOOKUP(BTT[[#This Row],[Verwendetes Formular
(Auswahl falls relevant)]],Formulare[[Formularbezeichnung]:[Formularname (technisch)]],2,FALSE),"")</f>
        <v/>
      </c>
      <c r="X396" t="s">
        <v>6052</v>
      </c>
      <c r="Y396" s="4"/>
      <c r="AB396" t="s">
        <v>6052</v>
      </c>
      <c r="AD396" t="s">
        <v>6063</v>
      </c>
      <c r="AF396" t="s">
        <v>10201</v>
      </c>
      <c r="AI396" t="s">
        <v>6052</v>
      </c>
      <c r="AJ396" t="s">
        <v>6052</v>
      </c>
      <c r="AK396" s="10" t="str">
        <f>IF(BTT[[#This Row],[Subprozess
(optionale Auswahl)]]="","okay",IF(VLOOKUP(BTT[[#This Row],[Subprozess
(optionale Auswahl)]],BPML[[Subprozess]:[Zugeordneter Hauptprozess]],3,FALSE)=BTT[[#This Row],[Hauptprozess
(Pflichtauswahl)]],"okay","falscher Subprozess"))</f>
        <v>okay</v>
      </c>
      <c r="AL396" t="str">
        <f>IF(aktives_Teilprojekt="Master","",IF(BTT[[#This Row],[Verantwortliches TP
(automatisch)]]=VLOOKUP(aktives_Teilprojekt,Teilprojekte[[Teilprojekte]:[Kürzel]],2,FALSE),"okay","Hauptprozess anderes TP"))</f>
        <v>okay</v>
      </c>
      <c r="AM39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6" s="10" t="str">
        <f>IFERROR(IF(BTT[[#This Row],[SAP-Modul
(Pflichtauswahl)]]&lt;&gt;VLOOKUP(BTT[[#This Row],[Verwendete Transaktion (Pflichtauswahl)]],Transaktionen[[Transaktionen]:[Modul]],3,FALSE),"Modul anders","okay"),"")</f>
        <v>okay</v>
      </c>
      <c r="AP396" s="10" t="str">
        <f>IFERROR(IF(COUNTIFS(BTT[Verwendete Transaktion (Pflichtauswahl)],BTT[[#This Row],[Verwendete Transaktion (Pflichtauswahl)]],BTT[SAP-Modul
(Pflichtauswahl)],"&lt;&gt;"&amp;BTT[[#This Row],[SAP-Modul
(Pflichtauswahl)]])&gt;0,"Modul anders","okay"),"")</f>
        <v>okay</v>
      </c>
      <c r="AQ396" s="10" t="str">
        <f>IFERROR(IF(COUNTIFS(BTT[Verwendete Transaktion (Pflichtauswahl)],BTT[[#This Row],[Verwendete Transaktion (Pflichtauswahl)]],BTT[Verantwortliches TP
(automatisch)],"&lt;&gt;"&amp;BTT[[#This Row],[Verantwortliches TP
(automatisch)]])&gt;0,"Transaktion mehrfach","okay"),"")</f>
        <v>okay</v>
      </c>
      <c r="AR396" s="10" t="str">
        <f>IFERROR(IF(COUNTIFS(BTT[Verwendete Transaktion (Pflichtauswahl)],BTT[[#This Row],[Verwendete Transaktion (Pflichtauswahl)]],BTT[Verantwortliches TP
(automatisch)],"&lt;&gt;"&amp;VLOOKUP(aktives_Teilprojekt,Teilprojekte[[Teilprojekte]:[Kürzel]],2,FALSE))&gt;0,"Transaktion mehrfach","okay"),"")</f>
        <v>okay</v>
      </c>
      <c r="AS396" s="10" t="s">
        <v>10021</v>
      </c>
      <c r="AT396" s="10"/>
    </row>
    <row r="397" spans="1:46" x14ac:dyDescent="0.25">
      <c r="A397" s="14" t="str">
        <f>IFERROR(IF(BTT[[#This Row],[Lfd Nr. 
(aus konsolidierter Datei)]]&lt;&gt;"",BTT[[#This Row],[Lfd Nr. 
(aus konsolidierter Datei)]],VLOOKUP(aktives_Teilprojekt,Teilprojekte[[Teilprojekte]:[Kürzel]],2,FALSE)&amp;ROW(BTT[[#This Row],[Lfd Nr.
(automatisch)]])-2),"")</f>
        <v>BLQ382</v>
      </c>
      <c r="B397" s="15" t="s">
        <v>53</v>
      </c>
      <c r="C397" s="15"/>
      <c r="D397" t="s">
        <v>9634</v>
      </c>
      <c r="E397" s="10" t="str">
        <f>IFERROR(IF(NOT(BTT[[#This Row],[Manuelle Änderung des Verantwortliches TP
(Auswahl - bei Bedarf)]]=""),BTT[[#This Row],[Manuelle Änderung des Verantwortliches TP
(Auswahl - bei Bedarf)]],VLOOKUP(BTT[[#This Row],[Hauptprozess
(Pflichtauswahl)]],Hauptprozesse[],3,FALSE)),"")</f>
        <v>BLQ</v>
      </c>
      <c r="H397" s="10" t="s">
        <v>6041</v>
      </c>
      <c r="I397" t="s">
        <v>2448</v>
      </c>
      <c r="J397" s="10" t="str">
        <f>IFERROR(VLOOKUP(BTT[[#This Row],[Verwendete Transaktion (Pflichtauswahl)]],Transaktionen[[Transaktionen]:[Langtext]],2,FALSE),"")</f>
        <v>MatSerialNr ändern</v>
      </c>
      <c r="O397" t="s">
        <v>6052</v>
      </c>
      <c r="T397" t="s">
        <v>6060</v>
      </c>
      <c r="V397" s="10" t="str">
        <f>IFERROR(VLOOKUP(BTT[[#This Row],[Verwendetes Formular
(Auswahl falls relevant)]],Formulare[[Formularbezeichnung]:[Formularname (technisch)]],2,FALSE),"")</f>
        <v/>
      </c>
      <c r="X397" t="s">
        <v>6052</v>
      </c>
      <c r="Y397" s="4"/>
      <c r="AB397" t="s">
        <v>6052</v>
      </c>
      <c r="AD397" t="s">
        <v>6063</v>
      </c>
      <c r="AF397" t="s">
        <v>10201</v>
      </c>
      <c r="AI397" t="s">
        <v>6052</v>
      </c>
      <c r="AJ397" t="s">
        <v>6052</v>
      </c>
      <c r="AK397" s="10" t="str">
        <f>IF(BTT[[#This Row],[Subprozess
(optionale Auswahl)]]="","okay",IF(VLOOKUP(BTT[[#This Row],[Subprozess
(optionale Auswahl)]],BPML[[Subprozess]:[Zugeordneter Hauptprozess]],3,FALSE)=BTT[[#This Row],[Hauptprozess
(Pflichtauswahl)]],"okay","falscher Subprozess"))</f>
        <v>okay</v>
      </c>
      <c r="AL397" t="str">
        <f>IF(aktives_Teilprojekt="Master","",IF(BTT[[#This Row],[Verantwortliches TP
(automatisch)]]=VLOOKUP(aktives_Teilprojekt,Teilprojekte[[Teilprojekte]:[Kürzel]],2,FALSE),"okay","Hauptprozess anderes TP"))</f>
        <v>okay</v>
      </c>
      <c r="AM39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7" s="10" t="str">
        <f>IFERROR(IF(BTT[[#This Row],[SAP-Modul
(Pflichtauswahl)]]&lt;&gt;VLOOKUP(BTT[[#This Row],[Verwendete Transaktion (Pflichtauswahl)]],Transaktionen[[Transaktionen]:[Modul]],3,FALSE),"Modul anders","okay"),"")</f>
        <v>okay</v>
      </c>
      <c r="AP397" s="10" t="str">
        <f>IFERROR(IF(COUNTIFS(BTT[Verwendete Transaktion (Pflichtauswahl)],BTT[[#This Row],[Verwendete Transaktion (Pflichtauswahl)]],BTT[SAP-Modul
(Pflichtauswahl)],"&lt;&gt;"&amp;BTT[[#This Row],[SAP-Modul
(Pflichtauswahl)]])&gt;0,"Modul anders","okay"),"")</f>
        <v>okay</v>
      </c>
      <c r="AQ397" s="10" t="str">
        <f>IFERROR(IF(COUNTIFS(BTT[Verwendete Transaktion (Pflichtauswahl)],BTT[[#This Row],[Verwendete Transaktion (Pflichtauswahl)]],BTT[Verantwortliches TP
(automatisch)],"&lt;&gt;"&amp;BTT[[#This Row],[Verantwortliches TP
(automatisch)]])&gt;0,"Transaktion mehrfach","okay"),"")</f>
        <v>okay</v>
      </c>
      <c r="AR397" s="10" t="str">
        <f>IFERROR(IF(COUNTIFS(BTT[Verwendete Transaktion (Pflichtauswahl)],BTT[[#This Row],[Verwendete Transaktion (Pflichtauswahl)]],BTT[Verantwortliches TP
(automatisch)],"&lt;&gt;"&amp;VLOOKUP(aktives_Teilprojekt,Teilprojekte[[Teilprojekte]:[Kürzel]],2,FALSE))&gt;0,"Transaktion mehrfach","okay"),"")</f>
        <v>okay</v>
      </c>
      <c r="AS397" s="10" t="s">
        <v>10022</v>
      </c>
      <c r="AT397" s="10"/>
    </row>
    <row r="398" spans="1:46" x14ac:dyDescent="0.25">
      <c r="A398" s="14" t="str">
        <f>IFERROR(IF(BTT[[#This Row],[Lfd Nr. 
(aus konsolidierter Datei)]]&lt;&gt;"",BTT[[#This Row],[Lfd Nr. 
(aus konsolidierter Datei)]],VLOOKUP(aktives_Teilprojekt,Teilprojekte[[Teilprojekte]:[Kürzel]],2,FALSE)&amp;ROW(BTT[[#This Row],[Lfd Nr.
(automatisch)]])-2),"")</f>
        <v>BLQ383</v>
      </c>
      <c r="B398" s="15" t="s">
        <v>53</v>
      </c>
      <c r="C398" s="15"/>
      <c r="D398" t="s">
        <v>9634</v>
      </c>
      <c r="E398" s="10" t="str">
        <f>IFERROR(IF(NOT(BTT[[#This Row],[Manuelle Änderung des Verantwortliches TP
(Auswahl - bei Bedarf)]]=""),BTT[[#This Row],[Manuelle Änderung des Verantwortliches TP
(Auswahl - bei Bedarf)]],VLOOKUP(BTT[[#This Row],[Hauptprozess
(Pflichtauswahl)]],Hauptprozesse[],3,FALSE)),"")</f>
        <v>BLQ</v>
      </c>
      <c r="H398" s="10" t="s">
        <v>6041</v>
      </c>
      <c r="I398" t="s">
        <v>2450</v>
      </c>
      <c r="J398" s="10" t="str">
        <f>IFERROR(VLOOKUP(BTT[[#This Row],[Verwendete Transaktion (Pflichtauswahl)]],Transaktionen[[Transaktionen]:[Langtext]],2,FALSE),"")</f>
        <v>MatSerialNr anzeigen</v>
      </c>
      <c r="O398" t="s">
        <v>6052</v>
      </c>
      <c r="T398" t="s">
        <v>6060</v>
      </c>
      <c r="V398" s="10" t="str">
        <f>IFERROR(VLOOKUP(BTT[[#This Row],[Verwendetes Formular
(Auswahl falls relevant)]],Formulare[[Formularbezeichnung]:[Formularname (technisch)]],2,FALSE),"")</f>
        <v/>
      </c>
      <c r="X398" t="s">
        <v>6052</v>
      </c>
      <c r="Y398" s="4"/>
      <c r="AB398" t="s">
        <v>6052</v>
      </c>
      <c r="AD398" t="s">
        <v>6063</v>
      </c>
      <c r="AF398" t="s">
        <v>10201</v>
      </c>
      <c r="AI398" t="s">
        <v>6052</v>
      </c>
      <c r="AJ398" t="s">
        <v>6052</v>
      </c>
      <c r="AK398" s="10" t="str">
        <f>IF(BTT[[#This Row],[Subprozess
(optionale Auswahl)]]="","okay",IF(VLOOKUP(BTT[[#This Row],[Subprozess
(optionale Auswahl)]],BPML[[Subprozess]:[Zugeordneter Hauptprozess]],3,FALSE)=BTT[[#This Row],[Hauptprozess
(Pflichtauswahl)]],"okay","falscher Subprozess"))</f>
        <v>okay</v>
      </c>
      <c r="AL398" t="str">
        <f>IF(aktives_Teilprojekt="Master","",IF(BTT[[#This Row],[Verantwortliches TP
(automatisch)]]=VLOOKUP(aktives_Teilprojekt,Teilprojekte[[Teilprojekte]:[Kürzel]],2,FALSE),"okay","Hauptprozess anderes TP"))</f>
        <v>okay</v>
      </c>
      <c r="AM39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8" s="10" t="str">
        <f>IFERROR(IF(BTT[[#This Row],[SAP-Modul
(Pflichtauswahl)]]&lt;&gt;VLOOKUP(BTT[[#This Row],[Verwendete Transaktion (Pflichtauswahl)]],Transaktionen[[Transaktionen]:[Modul]],3,FALSE),"Modul anders","okay"),"")</f>
        <v>okay</v>
      </c>
      <c r="AP398" s="10" t="str">
        <f>IFERROR(IF(COUNTIFS(BTT[Verwendete Transaktion (Pflichtauswahl)],BTT[[#This Row],[Verwendete Transaktion (Pflichtauswahl)]],BTT[SAP-Modul
(Pflichtauswahl)],"&lt;&gt;"&amp;BTT[[#This Row],[SAP-Modul
(Pflichtauswahl)]])&gt;0,"Modul anders","okay"),"")</f>
        <v>okay</v>
      </c>
      <c r="AQ398" s="10" t="str">
        <f>IFERROR(IF(COUNTIFS(BTT[Verwendete Transaktion (Pflichtauswahl)],BTT[[#This Row],[Verwendete Transaktion (Pflichtauswahl)]],BTT[Verantwortliches TP
(automatisch)],"&lt;&gt;"&amp;BTT[[#This Row],[Verantwortliches TP
(automatisch)]])&gt;0,"Transaktion mehrfach","okay"),"")</f>
        <v>okay</v>
      </c>
      <c r="AR398" s="10" t="str">
        <f>IFERROR(IF(COUNTIFS(BTT[Verwendete Transaktion (Pflichtauswahl)],BTT[[#This Row],[Verwendete Transaktion (Pflichtauswahl)]],BTT[Verantwortliches TP
(automatisch)],"&lt;&gt;"&amp;VLOOKUP(aktives_Teilprojekt,Teilprojekte[[Teilprojekte]:[Kürzel]],2,FALSE))&gt;0,"Transaktion mehrfach","okay"),"")</f>
        <v>okay</v>
      </c>
      <c r="AS398" s="10" t="s">
        <v>10023</v>
      </c>
      <c r="AT398" s="10"/>
    </row>
    <row r="399" spans="1:46" x14ac:dyDescent="0.25">
      <c r="A399" s="14" t="str">
        <f>IFERROR(IF(BTT[[#This Row],[Lfd Nr. 
(aus konsolidierter Datei)]]&lt;&gt;"",BTT[[#This Row],[Lfd Nr. 
(aus konsolidierter Datei)]],VLOOKUP(aktives_Teilprojekt,Teilprojekte[[Teilprojekte]:[Kürzel]],2,FALSE)&amp;ROW(BTT[[#This Row],[Lfd Nr.
(automatisch)]])-2),"")</f>
        <v>BLQ384</v>
      </c>
      <c r="B399" s="15" t="s">
        <v>53</v>
      </c>
      <c r="C399" s="15"/>
      <c r="D399" t="s">
        <v>9634</v>
      </c>
      <c r="E399" s="10" t="str">
        <f>IFERROR(IF(NOT(BTT[[#This Row],[Manuelle Änderung des Verantwortliches TP
(Auswahl - bei Bedarf)]]=""),BTT[[#This Row],[Manuelle Änderung des Verantwortliches TP
(Auswahl - bei Bedarf)]],VLOOKUP(BTT[[#This Row],[Hauptprozess
(Pflichtauswahl)]],Hauptprozesse[],3,FALSE)),"")</f>
        <v>BLQ</v>
      </c>
      <c r="H399" s="10" t="s">
        <v>6041</v>
      </c>
      <c r="I399" t="s">
        <v>2452</v>
      </c>
      <c r="J399" s="10" t="str">
        <f>IFERROR(VLOOKUP(BTT[[#This Row],[Verwendete Transaktion (Pflichtauswahl)]],Transaktionen[[Transaktionen]:[Langtext]],2,FALSE),"")</f>
        <v>MatSerialNr anlegen</v>
      </c>
      <c r="O399" t="s">
        <v>6052</v>
      </c>
      <c r="T399" t="s">
        <v>6060</v>
      </c>
      <c r="V399" s="10" t="str">
        <f>IFERROR(VLOOKUP(BTT[[#This Row],[Verwendetes Formular
(Auswahl falls relevant)]],Formulare[[Formularbezeichnung]:[Formularname (technisch)]],2,FALSE),"")</f>
        <v/>
      </c>
      <c r="X399" t="s">
        <v>6052</v>
      </c>
      <c r="Y399" s="4"/>
      <c r="AB399" t="s">
        <v>6052</v>
      </c>
      <c r="AD399" t="s">
        <v>6063</v>
      </c>
      <c r="AF399" t="s">
        <v>10201</v>
      </c>
      <c r="AI399" t="s">
        <v>6052</v>
      </c>
      <c r="AJ399" t="s">
        <v>6052</v>
      </c>
      <c r="AK399" s="10" t="str">
        <f>IF(BTT[[#This Row],[Subprozess
(optionale Auswahl)]]="","okay",IF(VLOOKUP(BTT[[#This Row],[Subprozess
(optionale Auswahl)]],BPML[[Subprozess]:[Zugeordneter Hauptprozess]],3,FALSE)=BTT[[#This Row],[Hauptprozess
(Pflichtauswahl)]],"okay","falscher Subprozess"))</f>
        <v>okay</v>
      </c>
      <c r="AL399" t="str">
        <f>IF(aktives_Teilprojekt="Master","",IF(BTT[[#This Row],[Verantwortliches TP
(automatisch)]]=VLOOKUP(aktives_Teilprojekt,Teilprojekte[[Teilprojekte]:[Kürzel]],2,FALSE),"okay","Hauptprozess anderes TP"))</f>
        <v>okay</v>
      </c>
      <c r="AM39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39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399" s="10" t="str">
        <f>IFERROR(IF(BTT[[#This Row],[SAP-Modul
(Pflichtauswahl)]]&lt;&gt;VLOOKUP(BTT[[#This Row],[Verwendete Transaktion (Pflichtauswahl)]],Transaktionen[[Transaktionen]:[Modul]],3,FALSE),"Modul anders","okay"),"")</f>
        <v>okay</v>
      </c>
      <c r="AP399" s="10" t="str">
        <f>IFERROR(IF(COUNTIFS(BTT[Verwendete Transaktion (Pflichtauswahl)],BTT[[#This Row],[Verwendete Transaktion (Pflichtauswahl)]],BTT[SAP-Modul
(Pflichtauswahl)],"&lt;&gt;"&amp;BTT[[#This Row],[SAP-Modul
(Pflichtauswahl)]])&gt;0,"Modul anders","okay"),"")</f>
        <v>okay</v>
      </c>
      <c r="AQ399" s="10" t="str">
        <f>IFERROR(IF(COUNTIFS(BTT[Verwendete Transaktion (Pflichtauswahl)],BTT[[#This Row],[Verwendete Transaktion (Pflichtauswahl)]],BTT[Verantwortliches TP
(automatisch)],"&lt;&gt;"&amp;BTT[[#This Row],[Verantwortliches TP
(automatisch)]])&gt;0,"Transaktion mehrfach","okay"),"")</f>
        <v>okay</v>
      </c>
      <c r="AR399" s="10" t="str">
        <f>IFERROR(IF(COUNTIFS(BTT[Verwendete Transaktion (Pflichtauswahl)],BTT[[#This Row],[Verwendete Transaktion (Pflichtauswahl)]],BTT[Verantwortliches TP
(automatisch)],"&lt;&gt;"&amp;VLOOKUP(aktives_Teilprojekt,Teilprojekte[[Teilprojekte]:[Kürzel]],2,FALSE))&gt;0,"Transaktion mehrfach","okay"),"")</f>
        <v>okay</v>
      </c>
      <c r="AS399" s="10" t="s">
        <v>10024</v>
      </c>
      <c r="AT399" s="10"/>
    </row>
    <row r="400" spans="1:46" x14ac:dyDescent="0.25">
      <c r="A400" s="14" t="str">
        <f>IFERROR(IF(BTT[[#This Row],[Lfd Nr. 
(aus konsolidierter Datei)]]&lt;&gt;"",BTT[[#This Row],[Lfd Nr. 
(aus konsolidierter Datei)]],VLOOKUP(aktives_Teilprojekt,Teilprojekte[[Teilprojekte]:[Kürzel]],2,FALSE)&amp;ROW(BTT[[#This Row],[Lfd Nr.
(automatisch)]])-2),"")</f>
        <v>BLQ385</v>
      </c>
      <c r="B400" s="15" t="s">
        <v>53</v>
      </c>
      <c r="C400" s="15"/>
      <c r="D400" t="s">
        <v>9634</v>
      </c>
      <c r="E400" s="10" t="str">
        <f>IFERROR(IF(NOT(BTT[[#This Row],[Manuelle Änderung des Verantwortliches TP
(Auswahl - bei Bedarf)]]=""),BTT[[#This Row],[Manuelle Änderung des Verantwortliches TP
(Auswahl - bei Bedarf)]],VLOOKUP(BTT[[#This Row],[Hauptprozess
(Pflichtauswahl)]],Hauptprozesse[],3,FALSE)),"")</f>
        <v>BLQ</v>
      </c>
      <c r="H400" s="10" t="s">
        <v>6041</v>
      </c>
      <c r="I400" t="s">
        <v>2453</v>
      </c>
      <c r="J400" s="10" t="str">
        <f>IFERROR(VLOOKUP(BTT[[#This Row],[Verwendete Transaktion (Pflichtauswahl)]],Transaktionen[[Transaktionen]:[Langtext]],2,FALSE),"")</f>
        <v>MatSerialNr ändern</v>
      </c>
      <c r="O400" t="s">
        <v>6052</v>
      </c>
      <c r="T400" t="s">
        <v>6060</v>
      </c>
      <c r="V400" s="10" t="str">
        <f>IFERROR(VLOOKUP(BTT[[#This Row],[Verwendetes Formular
(Auswahl falls relevant)]],Formulare[[Formularbezeichnung]:[Formularname (technisch)]],2,FALSE),"")</f>
        <v/>
      </c>
      <c r="X400" t="s">
        <v>6052</v>
      </c>
      <c r="Y400" s="4"/>
      <c r="AB400" t="s">
        <v>6052</v>
      </c>
      <c r="AD400" t="s">
        <v>6063</v>
      </c>
      <c r="AF400" t="s">
        <v>10201</v>
      </c>
      <c r="AI400" t="s">
        <v>6052</v>
      </c>
      <c r="AJ400" t="s">
        <v>6052</v>
      </c>
      <c r="AK400" s="10" t="str">
        <f>IF(BTT[[#This Row],[Subprozess
(optionale Auswahl)]]="","okay",IF(VLOOKUP(BTT[[#This Row],[Subprozess
(optionale Auswahl)]],BPML[[Subprozess]:[Zugeordneter Hauptprozess]],3,FALSE)=BTT[[#This Row],[Hauptprozess
(Pflichtauswahl)]],"okay","falscher Subprozess"))</f>
        <v>okay</v>
      </c>
      <c r="AL400" t="str">
        <f>IF(aktives_Teilprojekt="Master","",IF(BTT[[#This Row],[Verantwortliches TP
(automatisch)]]=VLOOKUP(aktives_Teilprojekt,Teilprojekte[[Teilprojekte]:[Kürzel]],2,FALSE),"okay","Hauptprozess anderes TP"))</f>
        <v>okay</v>
      </c>
      <c r="AM40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0" s="10" t="str">
        <f>IFERROR(IF(BTT[[#This Row],[SAP-Modul
(Pflichtauswahl)]]&lt;&gt;VLOOKUP(BTT[[#This Row],[Verwendete Transaktion (Pflichtauswahl)]],Transaktionen[[Transaktionen]:[Modul]],3,FALSE),"Modul anders","okay"),"")</f>
        <v>okay</v>
      </c>
      <c r="AP400" s="10" t="str">
        <f>IFERROR(IF(COUNTIFS(BTT[Verwendete Transaktion (Pflichtauswahl)],BTT[[#This Row],[Verwendete Transaktion (Pflichtauswahl)]],BTT[SAP-Modul
(Pflichtauswahl)],"&lt;&gt;"&amp;BTT[[#This Row],[SAP-Modul
(Pflichtauswahl)]])&gt;0,"Modul anders","okay"),"")</f>
        <v>okay</v>
      </c>
      <c r="AQ400" s="10" t="str">
        <f>IFERROR(IF(COUNTIFS(BTT[Verwendete Transaktion (Pflichtauswahl)],BTT[[#This Row],[Verwendete Transaktion (Pflichtauswahl)]],BTT[Verantwortliches TP
(automatisch)],"&lt;&gt;"&amp;BTT[[#This Row],[Verantwortliches TP
(automatisch)]])&gt;0,"Transaktion mehrfach","okay"),"")</f>
        <v>okay</v>
      </c>
      <c r="AR400" s="10" t="str">
        <f>IFERROR(IF(COUNTIFS(BTT[Verwendete Transaktion (Pflichtauswahl)],BTT[[#This Row],[Verwendete Transaktion (Pflichtauswahl)]],BTT[Verantwortliches TP
(automatisch)],"&lt;&gt;"&amp;VLOOKUP(aktives_Teilprojekt,Teilprojekte[[Teilprojekte]:[Kürzel]],2,FALSE))&gt;0,"Transaktion mehrfach","okay"),"")</f>
        <v>okay</v>
      </c>
      <c r="AS400" s="10" t="s">
        <v>10025</v>
      </c>
      <c r="AT400" s="10"/>
    </row>
    <row r="401" spans="1:46" x14ac:dyDescent="0.25">
      <c r="A401" s="14" t="str">
        <f>IFERROR(IF(BTT[[#This Row],[Lfd Nr. 
(aus konsolidierter Datei)]]&lt;&gt;"",BTT[[#This Row],[Lfd Nr. 
(aus konsolidierter Datei)]],VLOOKUP(aktives_Teilprojekt,Teilprojekte[[Teilprojekte]:[Kürzel]],2,FALSE)&amp;ROW(BTT[[#This Row],[Lfd Nr.
(automatisch)]])-2),"")</f>
        <v>BLQ386</v>
      </c>
      <c r="B401" s="15" t="s">
        <v>53</v>
      </c>
      <c r="C401" s="15"/>
      <c r="D401" t="s">
        <v>9634</v>
      </c>
      <c r="E401" s="10" t="str">
        <f>IFERROR(IF(NOT(BTT[[#This Row],[Manuelle Änderung des Verantwortliches TP
(Auswahl - bei Bedarf)]]=""),BTT[[#This Row],[Manuelle Änderung des Verantwortliches TP
(Auswahl - bei Bedarf)]],VLOOKUP(BTT[[#This Row],[Hauptprozess
(Pflichtauswahl)]],Hauptprozesse[],3,FALSE)),"")</f>
        <v>BLQ</v>
      </c>
      <c r="H401" s="10" t="s">
        <v>6041</v>
      </c>
      <c r="I401" t="s">
        <v>2454</v>
      </c>
      <c r="J401" s="10" t="str">
        <f>IFERROR(VLOOKUP(BTT[[#This Row],[Verwendete Transaktion (Pflichtauswahl)]],Transaktionen[[Transaktionen]:[Langtext]],2,FALSE),"")</f>
        <v>MatSerialNr anzeigen</v>
      </c>
      <c r="O401" t="s">
        <v>6052</v>
      </c>
      <c r="T401" t="s">
        <v>6060</v>
      </c>
      <c r="V401" s="10" t="str">
        <f>IFERROR(VLOOKUP(BTT[[#This Row],[Verwendetes Formular
(Auswahl falls relevant)]],Formulare[[Formularbezeichnung]:[Formularname (technisch)]],2,FALSE),"")</f>
        <v/>
      </c>
      <c r="X401" t="s">
        <v>6052</v>
      </c>
      <c r="Y401" s="4"/>
      <c r="AB401" t="s">
        <v>6052</v>
      </c>
      <c r="AD401" t="s">
        <v>6063</v>
      </c>
      <c r="AF401" t="s">
        <v>10201</v>
      </c>
      <c r="AI401" t="s">
        <v>6052</v>
      </c>
      <c r="AJ401" t="s">
        <v>6052</v>
      </c>
      <c r="AK401" s="10" t="str">
        <f>IF(BTT[[#This Row],[Subprozess
(optionale Auswahl)]]="","okay",IF(VLOOKUP(BTT[[#This Row],[Subprozess
(optionale Auswahl)]],BPML[[Subprozess]:[Zugeordneter Hauptprozess]],3,FALSE)=BTT[[#This Row],[Hauptprozess
(Pflichtauswahl)]],"okay","falscher Subprozess"))</f>
        <v>okay</v>
      </c>
      <c r="AL401" t="str">
        <f>IF(aktives_Teilprojekt="Master","",IF(BTT[[#This Row],[Verantwortliches TP
(automatisch)]]=VLOOKUP(aktives_Teilprojekt,Teilprojekte[[Teilprojekte]:[Kürzel]],2,FALSE),"okay","Hauptprozess anderes TP"))</f>
        <v>okay</v>
      </c>
      <c r="AM40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1" s="10" t="str">
        <f>IFERROR(IF(BTT[[#This Row],[SAP-Modul
(Pflichtauswahl)]]&lt;&gt;VLOOKUP(BTT[[#This Row],[Verwendete Transaktion (Pflichtauswahl)]],Transaktionen[[Transaktionen]:[Modul]],3,FALSE),"Modul anders","okay"),"")</f>
        <v>okay</v>
      </c>
      <c r="AP401" s="10" t="str">
        <f>IFERROR(IF(COUNTIFS(BTT[Verwendete Transaktion (Pflichtauswahl)],BTT[[#This Row],[Verwendete Transaktion (Pflichtauswahl)]],BTT[SAP-Modul
(Pflichtauswahl)],"&lt;&gt;"&amp;BTT[[#This Row],[SAP-Modul
(Pflichtauswahl)]])&gt;0,"Modul anders","okay"),"")</f>
        <v>okay</v>
      </c>
      <c r="AQ401" s="10" t="str">
        <f>IFERROR(IF(COUNTIFS(BTT[Verwendete Transaktion (Pflichtauswahl)],BTT[[#This Row],[Verwendete Transaktion (Pflichtauswahl)]],BTT[Verantwortliches TP
(automatisch)],"&lt;&gt;"&amp;BTT[[#This Row],[Verantwortliches TP
(automatisch)]])&gt;0,"Transaktion mehrfach","okay"),"")</f>
        <v>okay</v>
      </c>
      <c r="AR401" s="10" t="str">
        <f>IFERROR(IF(COUNTIFS(BTT[Verwendete Transaktion (Pflichtauswahl)],BTT[[#This Row],[Verwendete Transaktion (Pflichtauswahl)]],BTT[Verantwortliches TP
(automatisch)],"&lt;&gt;"&amp;VLOOKUP(aktives_Teilprojekt,Teilprojekte[[Teilprojekte]:[Kürzel]],2,FALSE))&gt;0,"Transaktion mehrfach","okay"),"")</f>
        <v>okay</v>
      </c>
      <c r="AS401" s="10" t="s">
        <v>10026</v>
      </c>
      <c r="AT401" s="10"/>
    </row>
    <row r="402" spans="1:46" x14ac:dyDescent="0.25">
      <c r="A402" s="14" t="str">
        <f>IFERROR(IF(BTT[[#This Row],[Lfd Nr. 
(aus konsolidierter Datei)]]&lt;&gt;"",BTT[[#This Row],[Lfd Nr. 
(aus konsolidierter Datei)]],VLOOKUP(aktives_Teilprojekt,Teilprojekte[[Teilprojekte]:[Kürzel]],2,FALSE)&amp;ROW(BTT[[#This Row],[Lfd Nr.
(automatisch)]])-2),"")</f>
        <v>BLQ387</v>
      </c>
      <c r="B402" s="15" t="s">
        <v>53</v>
      </c>
      <c r="C402" s="15"/>
      <c r="D402" t="s">
        <v>10176</v>
      </c>
      <c r="E402" s="10" t="str">
        <f>IFERROR(IF(NOT(BTT[[#This Row],[Manuelle Änderung des Verantwortliches TP
(Auswahl - bei Bedarf)]]=""),BTT[[#This Row],[Manuelle Änderung des Verantwortliches TP
(Auswahl - bei Bedarf)]],VLOOKUP(BTT[[#This Row],[Hauptprozess
(Pflichtauswahl)]],Hauptprozesse[],3,FALSE)),"")</f>
        <v>BLQ</v>
      </c>
      <c r="H402" s="10" t="s">
        <v>6090</v>
      </c>
      <c r="I402" t="s">
        <v>2455</v>
      </c>
      <c r="J402" s="10" t="str">
        <f>IFERROR(VLOOKUP(BTT[[#This Row],[Verwendete Transaktion (Pflichtauswahl)]],Transaktionen[[Transaktionen]:[Langtext]],2,FALSE),"")</f>
        <v>Anzeigen Meldung - Erweiterte Sich</v>
      </c>
      <c r="O402" t="s">
        <v>6052</v>
      </c>
      <c r="T402" t="s">
        <v>6060</v>
      </c>
      <c r="V402" s="10" t="str">
        <f>IFERROR(VLOOKUP(BTT[[#This Row],[Verwendetes Formular
(Auswahl falls relevant)]],Formulare[[Formularbezeichnung]:[Formularname (technisch)]],2,FALSE),"")</f>
        <v/>
      </c>
      <c r="X402" t="s">
        <v>6052</v>
      </c>
      <c r="Y402" s="4"/>
      <c r="AB402" t="s">
        <v>6052</v>
      </c>
      <c r="AD402" t="s">
        <v>6063</v>
      </c>
      <c r="AF402" t="s">
        <v>6064</v>
      </c>
      <c r="AI402" t="s">
        <v>6052</v>
      </c>
      <c r="AJ402" t="s">
        <v>6052</v>
      </c>
      <c r="AK402" s="10" t="str">
        <f>IF(BTT[[#This Row],[Subprozess
(optionale Auswahl)]]="","okay",IF(VLOOKUP(BTT[[#This Row],[Subprozess
(optionale Auswahl)]],BPML[[Subprozess]:[Zugeordneter Hauptprozess]],3,FALSE)=BTT[[#This Row],[Hauptprozess
(Pflichtauswahl)]],"okay","falscher Subprozess"))</f>
        <v>okay</v>
      </c>
      <c r="AL402" t="str">
        <f>IF(aktives_Teilprojekt="Master","",IF(BTT[[#This Row],[Verantwortliches TP
(automatisch)]]=VLOOKUP(aktives_Teilprojekt,Teilprojekte[[Teilprojekte]:[Kürzel]],2,FALSE),"okay","Hauptprozess anderes TP"))</f>
        <v>okay</v>
      </c>
      <c r="AM40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2" s="10" t="str">
        <f>IFERROR(IF(BTT[[#This Row],[SAP-Modul
(Pflichtauswahl)]]&lt;&gt;VLOOKUP(BTT[[#This Row],[Verwendete Transaktion (Pflichtauswahl)]],Transaktionen[[Transaktionen]:[Modul]],3,FALSE),"Modul anders","okay"),"")</f>
        <v>okay</v>
      </c>
      <c r="AP402" s="10" t="str">
        <f>IFERROR(IF(COUNTIFS(BTT[Verwendete Transaktion (Pflichtauswahl)],BTT[[#This Row],[Verwendete Transaktion (Pflichtauswahl)]],BTT[SAP-Modul
(Pflichtauswahl)],"&lt;&gt;"&amp;BTT[[#This Row],[SAP-Modul
(Pflichtauswahl)]])&gt;0,"Modul anders","okay"),"")</f>
        <v>okay</v>
      </c>
      <c r="AQ402" s="10" t="str">
        <f>IFERROR(IF(COUNTIFS(BTT[Verwendete Transaktion (Pflichtauswahl)],BTT[[#This Row],[Verwendete Transaktion (Pflichtauswahl)]],BTT[Verantwortliches TP
(automatisch)],"&lt;&gt;"&amp;BTT[[#This Row],[Verantwortliches TP
(automatisch)]])&gt;0,"Transaktion mehrfach","okay"),"")</f>
        <v>okay</v>
      </c>
      <c r="AR402" s="10" t="str">
        <f>IFERROR(IF(COUNTIFS(BTT[Verwendete Transaktion (Pflichtauswahl)],BTT[[#This Row],[Verwendete Transaktion (Pflichtauswahl)]],BTT[Verantwortliches TP
(automatisch)],"&lt;&gt;"&amp;VLOOKUP(aktives_Teilprojekt,Teilprojekte[[Teilprojekte]:[Kürzel]],2,FALSE))&gt;0,"Transaktion mehrfach","okay"),"")</f>
        <v>okay</v>
      </c>
      <c r="AS402" s="10" t="s">
        <v>10027</v>
      </c>
      <c r="AT402" s="10"/>
    </row>
    <row r="403" spans="1:46" x14ac:dyDescent="0.25">
      <c r="A403" s="14" t="str">
        <f>IFERROR(IF(BTT[[#This Row],[Lfd Nr. 
(aus konsolidierter Datei)]]&lt;&gt;"",BTT[[#This Row],[Lfd Nr. 
(aus konsolidierter Datei)]],VLOOKUP(aktives_Teilprojekt,Teilprojekte[[Teilprojekte]:[Kürzel]],2,FALSE)&amp;ROW(BTT[[#This Row],[Lfd Nr.
(automatisch)]])-2),"")</f>
        <v>BLQ388</v>
      </c>
      <c r="B403" s="15" t="s">
        <v>53</v>
      </c>
      <c r="C403" s="15"/>
      <c r="D403" t="s">
        <v>10151</v>
      </c>
      <c r="E403" s="10" t="str">
        <f>IFERROR(IF(NOT(BTT[[#This Row],[Manuelle Änderung des Verantwortliches TP
(Auswahl - bei Bedarf)]]=""),BTT[[#This Row],[Manuelle Änderung des Verantwortliches TP
(Auswahl - bei Bedarf)]],VLOOKUP(BTT[[#This Row],[Hauptprozess
(Pflichtauswahl)]],Hauptprozesse[],3,FALSE)),"")</f>
        <v>BLQ</v>
      </c>
      <c r="H403" s="10" t="s">
        <v>6038</v>
      </c>
      <c r="I403" t="s">
        <v>667</v>
      </c>
      <c r="J403" s="10" t="str">
        <f>IFERROR(VLOOKUP(BTT[[#This Row],[Verwendete Transaktion (Pflichtauswahl)]],Transaktionen[[Transaktionen]:[Langtext]],2,FALSE),"")</f>
        <v>Materialbeleg anzeigen</v>
      </c>
      <c r="N403" t="s">
        <v>10132</v>
      </c>
      <c r="O403" t="s">
        <v>6052</v>
      </c>
      <c r="T403" t="s">
        <v>6060</v>
      </c>
      <c r="V403" s="10" t="str">
        <f>IFERROR(VLOOKUP(BTT[[#This Row],[Verwendetes Formular
(Auswahl falls relevant)]],Formulare[[Formularbezeichnung]:[Formularname (technisch)]],2,FALSE),"")</f>
        <v/>
      </c>
      <c r="X403" t="s">
        <v>6052</v>
      </c>
      <c r="Y403" s="4"/>
      <c r="Z403" t="s">
        <v>6048</v>
      </c>
      <c r="AB403" t="s">
        <v>6052</v>
      </c>
      <c r="AD403" t="s">
        <v>8533</v>
      </c>
      <c r="AF403" t="s">
        <v>8533</v>
      </c>
      <c r="AI403" t="s">
        <v>6052</v>
      </c>
      <c r="AJ403" t="s">
        <v>6052</v>
      </c>
      <c r="AK403" s="10" t="str">
        <f>IF(BTT[[#This Row],[Subprozess
(optionale Auswahl)]]="","okay",IF(VLOOKUP(BTT[[#This Row],[Subprozess
(optionale Auswahl)]],BPML[[Subprozess]:[Zugeordneter Hauptprozess]],3,FALSE)=BTT[[#This Row],[Hauptprozess
(Pflichtauswahl)]],"okay","falscher Subprozess"))</f>
        <v>okay</v>
      </c>
      <c r="AL403" t="str">
        <f>IF(aktives_Teilprojekt="Master","",IF(BTT[[#This Row],[Verantwortliches TP
(automatisch)]]=VLOOKUP(aktives_Teilprojekt,Teilprojekte[[Teilprojekte]:[Kürzel]],2,FALSE),"okay","Hauptprozess anderes TP"))</f>
        <v>okay</v>
      </c>
      <c r="AM40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3" s="10" t="str">
        <f>IFERROR(IF(BTT[[#This Row],[SAP-Modul
(Pflichtauswahl)]]&lt;&gt;VLOOKUP(BTT[[#This Row],[Verwendete Transaktion (Pflichtauswahl)]],Transaktionen[[Transaktionen]:[Modul]],3,FALSE),"Modul anders","okay"),"")</f>
        <v>Modul anders</v>
      </c>
      <c r="AP403" s="10" t="str">
        <f>IFERROR(IF(COUNTIFS(BTT[Verwendete Transaktion (Pflichtauswahl)],BTT[[#This Row],[Verwendete Transaktion (Pflichtauswahl)]],BTT[SAP-Modul
(Pflichtauswahl)],"&lt;&gt;"&amp;BTT[[#This Row],[SAP-Modul
(Pflichtauswahl)]])&gt;0,"Modul anders","okay"),"")</f>
        <v>okay</v>
      </c>
      <c r="AQ403" s="10" t="str">
        <f>IFERROR(IF(COUNTIFS(BTT[Verwendete Transaktion (Pflichtauswahl)],BTT[[#This Row],[Verwendete Transaktion (Pflichtauswahl)]],BTT[Verantwortliches TP
(automatisch)],"&lt;&gt;"&amp;BTT[[#This Row],[Verantwortliches TP
(automatisch)]])&gt;0,"Transaktion mehrfach","okay"),"")</f>
        <v>okay</v>
      </c>
      <c r="AR403" s="10" t="str">
        <f>IFERROR(IF(COUNTIFS(BTT[Verwendete Transaktion (Pflichtauswahl)],BTT[[#This Row],[Verwendete Transaktion (Pflichtauswahl)]],BTT[Verantwortliches TP
(automatisch)],"&lt;&gt;"&amp;VLOOKUP(aktives_Teilprojekt,Teilprojekte[[Teilprojekte]:[Kürzel]],2,FALSE))&gt;0,"Transaktion mehrfach","okay"),"")</f>
        <v>okay</v>
      </c>
      <c r="AS403" s="10" t="s">
        <v>10028</v>
      </c>
      <c r="AT403" s="10"/>
    </row>
    <row r="404" spans="1:46" x14ac:dyDescent="0.25">
      <c r="A404" s="14" t="str">
        <f>IFERROR(IF(BTT[[#This Row],[Lfd Nr. 
(aus konsolidierter Datei)]]&lt;&gt;"",BTT[[#This Row],[Lfd Nr. 
(aus konsolidierter Datei)]],VLOOKUP(aktives_Teilprojekt,Teilprojekte[[Teilprojekte]:[Kürzel]],2,FALSE)&amp;ROW(BTT[[#This Row],[Lfd Nr.
(automatisch)]])-2),"")</f>
        <v>BLQ389</v>
      </c>
      <c r="B404" s="15" t="s">
        <v>53</v>
      </c>
      <c r="C404" s="15"/>
      <c r="E404" s="10" t="str">
        <f>IFERROR(IF(NOT(BTT[[#This Row],[Manuelle Änderung des Verantwortliches TP
(Auswahl - bei Bedarf)]]=""),BTT[[#This Row],[Manuelle Änderung des Verantwortliches TP
(Auswahl - bei Bedarf)]],VLOOKUP(BTT[[#This Row],[Hauptprozess
(Pflichtauswahl)]],Hauptprozesse[],3,FALSE)),"")</f>
        <v>BLQ</v>
      </c>
      <c r="H404" s="10" t="s">
        <v>6038</v>
      </c>
      <c r="I404" t="s">
        <v>2976</v>
      </c>
      <c r="J404" s="10" t="str">
        <f>IFERROR(VLOOKUP(BTT[[#This Row],[Verwendete Transaktion (Pflichtauswahl)]],Transaktionen[[Transaktionen]:[Langtext]],2,FALSE),"")</f>
        <v>Materialbelegliste</v>
      </c>
      <c r="O404" t="s">
        <v>6052</v>
      </c>
      <c r="T404" t="s">
        <v>6060</v>
      </c>
      <c r="V404" s="10" t="str">
        <f>IFERROR(VLOOKUP(BTT[[#This Row],[Verwendetes Formular
(Auswahl falls relevant)]],Formulare[[Formularbezeichnung]:[Formularname (technisch)]],2,FALSE),"")</f>
        <v/>
      </c>
      <c r="X404" t="s">
        <v>6052</v>
      </c>
      <c r="Y404" s="4"/>
      <c r="AB404" t="s">
        <v>6052</v>
      </c>
      <c r="AD404" t="s">
        <v>6063</v>
      </c>
      <c r="AF404" t="s">
        <v>10186</v>
      </c>
      <c r="AI404" t="s">
        <v>6052</v>
      </c>
      <c r="AJ404" t="s">
        <v>6052</v>
      </c>
      <c r="AK404" s="10" t="str">
        <f>IF(BTT[[#This Row],[Subprozess
(optionale Auswahl)]]="","okay",IF(VLOOKUP(BTT[[#This Row],[Subprozess
(optionale Auswahl)]],BPML[[Subprozess]:[Zugeordneter Hauptprozess]],3,FALSE)=BTT[[#This Row],[Hauptprozess
(Pflichtauswahl)]],"okay","falscher Subprozess"))</f>
        <v>okay</v>
      </c>
      <c r="AL404" t="str">
        <f>IF(aktives_Teilprojekt="Master","",IF(BTT[[#This Row],[Verantwortliches TP
(automatisch)]]=VLOOKUP(aktives_Teilprojekt,Teilprojekte[[Teilprojekte]:[Kürzel]],2,FALSE),"okay","Hauptprozess anderes TP"))</f>
        <v>okay</v>
      </c>
      <c r="AM40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4" s="10" t="str">
        <f>IFERROR(IF(BTT[[#This Row],[SAP-Modul
(Pflichtauswahl)]]&lt;&gt;VLOOKUP(BTT[[#This Row],[Verwendete Transaktion (Pflichtauswahl)]],Transaktionen[[Transaktionen]:[Modul]],3,FALSE),"Modul anders","okay"),"")</f>
        <v>okay</v>
      </c>
      <c r="AP404" s="10" t="str">
        <f>IFERROR(IF(COUNTIFS(BTT[Verwendete Transaktion (Pflichtauswahl)],BTT[[#This Row],[Verwendete Transaktion (Pflichtauswahl)]],BTT[SAP-Modul
(Pflichtauswahl)],"&lt;&gt;"&amp;BTT[[#This Row],[SAP-Modul
(Pflichtauswahl)]])&gt;0,"Modul anders","okay"),"")</f>
        <v>okay</v>
      </c>
      <c r="AQ404" s="10" t="str">
        <f>IFERROR(IF(COUNTIFS(BTT[Verwendete Transaktion (Pflichtauswahl)],BTT[[#This Row],[Verwendete Transaktion (Pflichtauswahl)]],BTT[Verantwortliches TP
(automatisch)],"&lt;&gt;"&amp;BTT[[#This Row],[Verantwortliches TP
(automatisch)]])&gt;0,"Transaktion mehrfach","okay"),"")</f>
        <v>okay</v>
      </c>
      <c r="AR404" s="10" t="str">
        <f>IFERROR(IF(COUNTIFS(BTT[Verwendete Transaktion (Pflichtauswahl)],BTT[[#This Row],[Verwendete Transaktion (Pflichtauswahl)]],BTT[Verantwortliches TP
(automatisch)],"&lt;&gt;"&amp;VLOOKUP(aktives_Teilprojekt,Teilprojekte[[Teilprojekte]:[Kürzel]],2,FALSE))&gt;0,"Transaktion mehrfach","okay"),"")</f>
        <v>okay</v>
      </c>
      <c r="AS404" s="10" t="s">
        <v>10029</v>
      </c>
      <c r="AT404" s="10"/>
    </row>
    <row r="405" spans="1:46" x14ac:dyDescent="0.25">
      <c r="A405" s="14" t="str">
        <f>IFERROR(IF(BTT[[#This Row],[Lfd Nr. 
(aus konsolidierter Datei)]]&lt;&gt;"",BTT[[#This Row],[Lfd Nr. 
(aus konsolidierter Datei)]],VLOOKUP(aktives_Teilprojekt,Teilprojekte[[Teilprojekte]:[Kürzel]],2,FALSE)&amp;ROW(BTT[[#This Row],[Lfd Nr.
(automatisch)]])-2),"")</f>
        <v>BLQ390</v>
      </c>
      <c r="B405" s="15" t="s">
        <v>53</v>
      </c>
      <c r="C405" s="15"/>
      <c r="D405" t="s">
        <v>10151</v>
      </c>
      <c r="E405" s="10" t="str">
        <f>IFERROR(IF(NOT(BTT[[#This Row],[Manuelle Änderung des Verantwortliches TP
(Auswahl - bei Bedarf)]]=""),BTT[[#This Row],[Manuelle Änderung des Verantwortliches TP
(Auswahl - bei Bedarf)]],VLOOKUP(BTT[[#This Row],[Hauptprozess
(Pflichtauswahl)]],Hauptprozesse[],3,FALSE)),"")</f>
        <v>BLQ</v>
      </c>
      <c r="H405" s="10" t="s">
        <v>6038</v>
      </c>
      <c r="I405" t="s">
        <v>671</v>
      </c>
      <c r="J405" s="10" t="str">
        <f>IFERROR(VLOOKUP(BTT[[#This Row],[Verwendete Transaktion (Pflichtauswahl)]],Transaktionen[[Transaktionen]:[Langtext]],2,FALSE),"")</f>
        <v>Bestände zum Buchungsdatum</v>
      </c>
      <c r="N405" t="s">
        <v>10132</v>
      </c>
      <c r="O405" t="s">
        <v>6052</v>
      </c>
      <c r="T405" t="s">
        <v>6060</v>
      </c>
      <c r="V405" s="10" t="str">
        <f>IFERROR(VLOOKUP(BTT[[#This Row],[Verwendetes Formular
(Auswahl falls relevant)]],Formulare[[Formularbezeichnung]:[Formularname (technisch)]],2,FALSE),"")</f>
        <v/>
      </c>
      <c r="X405" t="s">
        <v>6052</v>
      </c>
      <c r="Y405" s="4"/>
      <c r="Z405" t="s">
        <v>6048</v>
      </c>
      <c r="AB405" t="s">
        <v>6052</v>
      </c>
      <c r="AD405" t="s">
        <v>8533</v>
      </c>
      <c r="AF405" t="s">
        <v>8533</v>
      </c>
      <c r="AI405" t="s">
        <v>6052</v>
      </c>
      <c r="AJ405" t="s">
        <v>6052</v>
      </c>
      <c r="AK405" s="10" t="str">
        <f>IF(BTT[[#This Row],[Subprozess
(optionale Auswahl)]]="","okay",IF(VLOOKUP(BTT[[#This Row],[Subprozess
(optionale Auswahl)]],BPML[[Subprozess]:[Zugeordneter Hauptprozess]],3,FALSE)=BTT[[#This Row],[Hauptprozess
(Pflichtauswahl)]],"okay","falscher Subprozess"))</f>
        <v>okay</v>
      </c>
      <c r="AL405" t="str">
        <f>IF(aktives_Teilprojekt="Master","",IF(BTT[[#This Row],[Verantwortliches TP
(automatisch)]]=VLOOKUP(aktives_Teilprojekt,Teilprojekte[[Teilprojekte]:[Kürzel]],2,FALSE),"okay","Hauptprozess anderes TP"))</f>
        <v>okay</v>
      </c>
      <c r="AM40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5" s="10" t="str">
        <f>IFERROR(IF(BTT[[#This Row],[SAP-Modul
(Pflichtauswahl)]]&lt;&gt;VLOOKUP(BTT[[#This Row],[Verwendete Transaktion (Pflichtauswahl)]],Transaktionen[[Transaktionen]:[Modul]],3,FALSE),"Modul anders","okay"),"")</f>
        <v>Modul anders</v>
      </c>
      <c r="AP405" s="10" t="str">
        <f>IFERROR(IF(COUNTIFS(BTT[Verwendete Transaktion (Pflichtauswahl)],BTT[[#This Row],[Verwendete Transaktion (Pflichtauswahl)]],BTT[SAP-Modul
(Pflichtauswahl)],"&lt;&gt;"&amp;BTT[[#This Row],[SAP-Modul
(Pflichtauswahl)]])&gt;0,"Modul anders","okay"),"")</f>
        <v>okay</v>
      </c>
      <c r="AQ405" s="10" t="str">
        <f>IFERROR(IF(COUNTIFS(BTT[Verwendete Transaktion (Pflichtauswahl)],BTT[[#This Row],[Verwendete Transaktion (Pflichtauswahl)]],BTT[Verantwortliches TP
(automatisch)],"&lt;&gt;"&amp;BTT[[#This Row],[Verantwortliches TP
(automatisch)]])&gt;0,"Transaktion mehrfach","okay"),"")</f>
        <v>okay</v>
      </c>
      <c r="AR405" s="10" t="str">
        <f>IFERROR(IF(COUNTIFS(BTT[Verwendete Transaktion (Pflichtauswahl)],BTT[[#This Row],[Verwendete Transaktion (Pflichtauswahl)]],BTT[Verantwortliches TP
(automatisch)],"&lt;&gt;"&amp;VLOOKUP(aktives_Teilprojekt,Teilprojekte[[Teilprojekte]:[Kürzel]],2,FALSE))&gt;0,"Transaktion mehrfach","okay"),"")</f>
        <v>okay</v>
      </c>
      <c r="AS405" s="10" t="s">
        <v>10030</v>
      </c>
      <c r="AT405" s="10"/>
    </row>
    <row r="406" spans="1:46" x14ac:dyDescent="0.25">
      <c r="A406" s="14" t="str">
        <f>IFERROR(IF(BTT[[#This Row],[Lfd Nr. 
(aus konsolidierter Datei)]]&lt;&gt;"",BTT[[#This Row],[Lfd Nr. 
(aus konsolidierter Datei)]],VLOOKUP(aktives_Teilprojekt,Teilprojekte[[Teilprojekte]:[Kürzel]],2,FALSE)&amp;ROW(BTT[[#This Row],[Lfd Nr.
(automatisch)]])-2),"")</f>
        <v>BLQ391</v>
      </c>
      <c r="B406" s="15" t="s">
        <v>674</v>
      </c>
      <c r="C406" s="15"/>
      <c r="D406" t="s">
        <v>10151</v>
      </c>
      <c r="E406" s="10" t="str">
        <f>IFERROR(IF(NOT(BTT[[#This Row],[Manuelle Änderung des Verantwortliches TP
(Auswahl - bei Bedarf)]]=""),BTT[[#This Row],[Manuelle Änderung des Verantwortliches TP
(Auswahl - bei Bedarf)]],VLOOKUP(BTT[[#This Row],[Hauptprozess
(Pflichtauswahl)]],Hauptprozesse[],3,FALSE)),"")</f>
        <v>BLQ</v>
      </c>
      <c r="H406" s="10" t="s">
        <v>6038</v>
      </c>
      <c r="I406" t="s">
        <v>673</v>
      </c>
      <c r="J406" s="10" t="str">
        <f>IFERROR(VLOOKUP(BTT[[#This Row],[Verwendete Transaktion (Pflichtauswahl)]],Transaktionen[[Transaktionen]:[Langtext]],2,FALSE),"")</f>
        <v>Bestellung</v>
      </c>
      <c r="N406" t="s">
        <v>10132</v>
      </c>
      <c r="O406" t="s">
        <v>6052</v>
      </c>
      <c r="T406" t="s">
        <v>6060</v>
      </c>
      <c r="V406" s="10" t="str">
        <f>IFERROR(VLOOKUP(BTT[[#This Row],[Verwendetes Formular
(Auswahl falls relevant)]],Formulare[[Formularbezeichnung]:[Formularname (technisch)]],2,FALSE),"")</f>
        <v/>
      </c>
      <c r="X406" t="s">
        <v>6052</v>
      </c>
      <c r="Y406" s="4"/>
      <c r="Z406" t="s">
        <v>6048</v>
      </c>
      <c r="AB406" t="s">
        <v>6052</v>
      </c>
      <c r="AD406" t="s">
        <v>8533</v>
      </c>
      <c r="AF406" t="s">
        <v>8533</v>
      </c>
      <c r="AI406" t="s">
        <v>6052</v>
      </c>
      <c r="AJ406" t="s">
        <v>6052</v>
      </c>
      <c r="AK406" s="10" t="str">
        <f>IF(BTT[[#This Row],[Subprozess
(optionale Auswahl)]]="","okay",IF(VLOOKUP(BTT[[#This Row],[Subprozess
(optionale Auswahl)]],BPML[[Subprozess]:[Zugeordneter Hauptprozess]],3,FALSE)=BTT[[#This Row],[Hauptprozess
(Pflichtauswahl)]],"okay","falscher Subprozess"))</f>
        <v>okay</v>
      </c>
      <c r="AL406" t="str">
        <f>IF(aktives_Teilprojekt="Master","",IF(BTT[[#This Row],[Verantwortliches TP
(automatisch)]]=VLOOKUP(aktives_Teilprojekt,Teilprojekte[[Teilprojekte]:[Kürzel]],2,FALSE),"okay","Hauptprozess anderes TP"))</f>
        <v>okay</v>
      </c>
      <c r="AM40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6" s="10" t="str">
        <f>IFERROR(IF(BTT[[#This Row],[SAP-Modul
(Pflichtauswahl)]]&lt;&gt;VLOOKUP(BTT[[#This Row],[Verwendete Transaktion (Pflichtauswahl)]],Transaktionen[[Transaktionen]:[Modul]],3,FALSE),"Modul anders","okay"),"")</f>
        <v>Modul anders</v>
      </c>
      <c r="AP406" s="10" t="str">
        <f>IFERROR(IF(COUNTIFS(BTT[Verwendete Transaktion (Pflichtauswahl)],BTT[[#This Row],[Verwendete Transaktion (Pflichtauswahl)]],BTT[SAP-Modul
(Pflichtauswahl)],"&lt;&gt;"&amp;BTT[[#This Row],[SAP-Modul
(Pflichtauswahl)]])&gt;0,"Modul anders","okay"),"")</f>
        <v>okay</v>
      </c>
      <c r="AQ406" s="10" t="str">
        <f>IFERROR(IF(COUNTIFS(BTT[Verwendete Transaktion (Pflichtauswahl)],BTT[[#This Row],[Verwendete Transaktion (Pflichtauswahl)]],BTT[Verantwortliches TP
(automatisch)],"&lt;&gt;"&amp;BTT[[#This Row],[Verantwortliches TP
(automatisch)]])&gt;0,"Transaktion mehrfach","okay"),"")</f>
        <v>okay</v>
      </c>
      <c r="AR406" s="10" t="str">
        <f>IFERROR(IF(COUNTIFS(BTT[Verwendete Transaktion (Pflichtauswahl)],BTT[[#This Row],[Verwendete Transaktion (Pflichtauswahl)]],BTT[Verantwortliches TP
(automatisch)],"&lt;&gt;"&amp;VLOOKUP(aktives_Teilprojekt,Teilprojekte[[Teilprojekte]:[Kürzel]],2,FALSE))&gt;0,"Transaktion mehrfach","okay"),"")</f>
        <v>okay</v>
      </c>
      <c r="AS406" s="10" t="s">
        <v>10031</v>
      </c>
      <c r="AT406" s="10"/>
    </row>
    <row r="407" spans="1:46" x14ac:dyDescent="0.25">
      <c r="A407" s="14" t="str">
        <f>IFERROR(IF(BTT[[#This Row],[Lfd Nr. 
(aus konsolidierter Datei)]]&lt;&gt;"",BTT[[#This Row],[Lfd Nr. 
(aus konsolidierter Datei)]],VLOOKUP(aktives_Teilprojekt,Teilprojekte[[Teilprojekte]:[Kürzel]],2,FALSE)&amp;ROW(BTT[[#This Row],[Lfd Nr.
(automatisch)]])-2),"")</f>
        <v>BLQ392</v>
      </c>
      <c r="B407" s="15" t="s">
        <v>674</v>
      </c>
      <c r="C407" s="15"/>
      <c r="D407" t="s">
        <v>10151</v>
      </c>
      <c r="E407" s="10" t="str">
        <f>IFERROR(IF(NOT(BTT[[#This Row],[Manuelle Änderung des Verantwortliches TP
(Auswahl - bei Bedarf)]]=""),BTT[[#This Row],[Manuelle Änderung des Verantwortliches TP
(Auswahl - bei Bedarf)]],VLOOKUP(BTT[[#This Row],[Hauptprozess
(Pflichtauswahl)]],Hauptprozesse[],3,FALSE)),"")</f>
        <v>BLQ</v>
      </c>
      <c r="H407" s="10" t="s">
        <v>6038</v>
      </c>
      <c r="I407" t="s">
        <v>675</v>
      </c>
      <c r="J407" s="10" t="str">
        <f>IFERROR(VLOOKUP(BTT[[#This Row],[Verwendete Transaktion (Pflichtauswahl)]],Transaktionen[[Transaktionen]:[Langtext]],2,FALSE),"")</f>
        <v>Bestellungen zur Warengruppe</v>
      </c>
      <c r="N407" t="s">
        <v>10132</v>
      </c>
      <c r="O407" t="s">
        <v>6052</v>
      </c>
      <c r="T407" t="s">
        <v>6060</v>
      </c>
      <c r="V407" s="10" t="str">
        <f>IFERROR(VLOOKUP(BTT[[#This Row],[Verwendetes Formular
(Auswahl falls relevant)]],Formulare[[Formularbezeichnung]:[Formularname (technisch)]],2,FALSE),"")</f>
        <v/>
      </c>
      <c r="X407" t="s">
        <v>6052</v>
      </c>
      <c r="Y407" s="4"/>
      <c r="Z407" t="s">
        <v>6048</v>
      </c>
      <c r="AB407" t="s">
        <v>6052</v>
      </c>
      <c r="AD407" t="s">
        <v>8533</v>
      </c>
      <c r="AF407" t="s">
        <v>8533</v>
      </c>
      <c r="AI407" t="s">
        <v>6052</v>
      </c>
      <c r="AJ407" t="s">
        <v>6052</v>
      </c>
      <c r="AK407" s="10" t="str">
        <f>IF(BTT[[#This Row],[Subprozess
(optionale Auswahl)]]="","okay",IF(VLOOKUP(BTT[[#This Row],[Subprozess
(optionale Auswahl)]],BPML[[Subprozess]:[Zugeordneter Hauptprozess]],3,FALSE)=BTT[[#This Row],[Hauptprozess
(Pflichtauswahl)]],"okay","falscher Subprozess"))</f>
        <v>okay</v>
      </c>
      <c r="AL407" t="str">
        <f>IF(aktives_Teilprojekt="Master","",IF(BTT[[#This Row],[Verantwortliches TP
(automatisch)]]=VLOOKUP(aktives_Teilprojekt,Teilprojekte[[Teilprojekte]:[Kürzel]],2,FALSE),"okay","Hauptprozess anderes TP"))</f>
        <v>okay</v>
      </c>
      <c r="AM40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7" s="10" t="str">
        <f>IFERROR(IF(BTT[[#This Row],[SAP-Modul
(Pflichtauswahl)]]&lt;&gt;VLOOKUP(BTT[[#This Row],[Verwendete Transaktion (Pflichtauswahl)]],Transaktionen[[Transaktionen]:[Modul]],3,FALSE),"Modul anders","okay"),"")</f>
        <v>Modul anders</v>
      </c>
      <c r="AP407" s="10" t="str">
        <f>IFERROR(IF(COUNTIFS(BTT[Verwendete Transaktion (Pflichtauswahl)],BTT[[#This Row],[Verwendete Transaktion (Pflichtauswahl)]],BTT[SAP-Modul
(Pflichtauswahl)],"&lt;&gt;"&amp;BTT[[#This Row],[SAP-Modul
(Pflichtauswahl)]])&gt;0,"Modul anders","okay"),"")</f>
        <v>okay</v>
      </c>
      <c r="AQ407" s="10" t="str">
        <f>IFERROR(IF(COUNTIFS(BTT[Verwendete Transaktion (Pflichtauswahl)],BTT[[#This Row],[Verwendete Transaktion (Pflichtauswahl)]],BTT[Verantwortliches TP
(automatisch)],"&lt;&gt;"&amp;BTT[[#This Row],[Verantwortliches TP
(automatisch)]])&gt;0,"Transaktion mehrfach","okay"),"")</f>
        <v>okay</v>
      </c>
      <c r="AR407" s="10" t="str">
        <f>IFERROR(IF(COUNTIFS(BTT[Verwendete Transaktion (Pflichtauswahl)],BTT[[#This Row],[Verwendete Transaktion (Pflichtauswahl)]],BTT[Verantwortliches TP
(automatisch)],"&lt;&gt;"&amp;VLOOKUP(aktives_Teilprojekt,Teilprojekte[[Teilprojekte]:[Kürzel]],2,FALSE))&gt;0,"Transaktion mehrfach","okay"),"")</f>
        <v>okay</v>
      </c>
      <c r="AS407" s="10" t="s">
        <v>10032</v>
      </c>
      <c r="AT407" s="10"/>
    </row>
    <row r="408" spans="1:46" x14ac:dyDescent="0.25">
      <c r="A408" s="14" t="str">
        <f>IFERROR(IF(BTT[[#This Row],[Lfd Nr. 
(aus konsolidierter Datei)]]&lt;&gt;"",BTT[[#This Row],[Lfd Nr. 
(aus konsolidierter Datei)]],VLOOKUP(aktives_Teilprojekt,Teilprojekte[[Teilprojekte]:[Kürzel]],2,FALSE)&amp;ROW(BTT[[#This Row],[Lfd Nr.
(automatisch)]])-2),"")</f>
        <v>BLQ393</v>
      </c>
      <c r="B408" s="15" t="s">
        <v>674</v>
      </c>
      <c r="C408" s="15"/>
      <c r="D408" t="s">
        <v>10151</v>
      </c>
      <c r="E408" s="10" t="str">
        <f>IFERROR(IF(NOT(BTT[[#This Row],[Manuelle Änderung des Verantwortliches TP
(Auswahl - bei Bedarf)]]=""),BTT[[#This Row],[Manuelle Änderung des Verantwortliches TP
(Auswahl - bei Bedarf)]],VLOOKUP(BTT[[#This Row],[Hauptprozess
(Pflichtauswahl)]],Hauptprozesse[],3,FALSE)),"")</f>
        <v>BLQ</v>
      </c>
      <c r="H408" s="10" t="s">
        <v>6038</v>
      </c>
      <c r="I408" t="s">
        <v>677</v>
      </c>
      <c r="J408" s="10" t="str">
        <f>IFERROR(VLOOKUP(BTT[[#This Row],[Verwendete Transaktion (Pflichtauswahl)]],Transaktionen[[Transaktionen]:[Langtext]],2,FALSE),"")</f>
        <v>Bestellungen zum Lieferant</v>
      </c>
      <c r="N408" t="s">
        <v>10132</v>
      </c>
      <c r="O408" t="s">
        <v>6052</v>
      </c>
      <c r="T408" t="s">
        <v>6060</v>
      </c>
      <c r="V408" s="10" t="str">
        <f>IFERROR(VLOOKUP(BTT[[#This Row],[Verwendetes Formular
(Auswahl falls relevant)]],Formulare[[Formularbezeichnung]:[Formularname (technisch)]],2,FALSE),"")</f>
        <v/>
      </c>
      <c r="X408" t="s">
        <v>6052</v>
      </c>
      <c r="Y408" s="4"/>
      <c r="Z408" t="s">
        <v>6048</v>
      </c>
      <c r="AB408" t="s">
        <v>6052</v>
      </c>
      <c r="AD408" t="s">
        <v>8533</v>
      </c>
      <c r="AF408" t="s">
        <v>8533</v>
      </c>
      <c r="AI408" t="s">
        <v>6052</v>
      </c>
      <c r="AJ408" t="s">
        <v>6052</v>
      </c>
      <c r="AK408" s="10" t="str">
        <f>IF(BTT[[#This Row],[Subprozess
(optionale Auswahl)]]="","okay",IF(VLOOKUP(BTT[[#This Row],[Subprozess
(optionale Auswahl)]],BPML[[Subprozess]:[Zugeordneter Hauptprozess]],3,FALSE)=BTT[[#This Row],[Hauptprozess
(Pflichtauswahl)]],"okay","falscher Subprozess"))</f>
        <v>okay</v>
      </c>
      <c r="AL408" t="str">
        <f>IF(aktives_Teilprojekt="Master","",IF(BTT[[#This Row],[Verantwortliches TP
(automatisch)]]=VLOOKUP(aktives_Teilprojekt,Teilprojekte[[Teilprojekte]:[Kürzel]],2,FALSE),"okay","Hauptprozess anderes TP"))</f>
        <v>okay</v>
      </c>
      <c r="AM40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0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8" s="10" t="str">
        <f>IFERROR(IF(BTT[[#This Row],[SAP-Modul
(Pflichtauswahl)]]&lt;&gt;VLOOKUP(BTT[[#This Row],[Verwendete Transaktion (Pflichtauswahl)]],Transaktionen[[Transaktionen]:[Modul]],3,FALSE),"Modul anders","okay"),"")</f>
        <v>Modul anders</v>
      </c>
      <c r="AP408" s="10" t="str">
        <f>IFERROR(IF(COUNTIFS(BTT[Verwendete Transaktion (Pflichtauswahl)],BTT[[#This Row],[Verwendete Transaktion (Pflichtauswahl)]],BTT[SAP-Modul
(Pflichtauswahl)],"&lt;&gt;"&amp;BTT[[#This Row],[SAP-Modul
(Pflichtauswahl)]])&gt;0,"Modul anders","okay"),"")</f>
        <v>okay</v>
      </c>
      <c r="AQ408" s="10" t="str">
        <f>IFERROR(IF(COUNTIFS(BTT[Verwendete Transaktion (Pflichtauswahl)],BTT[[#This Row],[Verwendete Transaktion (Pflichtauswahl)]],BTT[Verantwortliches TP
(automatisch)],"&lt;&gt;"&amp;BTT[[#This Row],[Verantwortliches TP
(automatisch)]])&gt;0,"Transaktion mehrfach","okay"),"")</f>
        <v>okay</v>
      </c>
      <c r="AR408" s="10" t="str">
        <f>IFERROR(IF(COUNTIFS(BTT[Verwendete Transaktion (Pflichtauswahl)],BTT[[#This Row],[Verwendete Transaktion (Pflichtauswahl)]],BTT[Verantwortliches TP
(automatisch)],"&lt;&gt;"&amp;VLOOKUP(aktives_Teilprojekt,Teilprojekte[[Teilprojekte]:[Kürzel]],2,FALSE))&gt;0,"Transaktion mehrfach","okay"),"")</f>
        <v>okay</v>
      </c>
      <c r="AS408" s="10" t="s">
        <v>10033</v>
      </c>
      <c r="AT408" s="10"/>
    </row>
    <row r="409" spans="1:46" x14ac:dyDescent="0.25">
      <c r="A409" s="14" t="str">
        <f>IFERROR(IF(BTT[[#This Row],[Lfd Nr. 
(aus konsolidierter Datei)]]&lt;&gt;"",BTT[[#This Row],[Lfd Nr. 
(aus konsolidierter Datei)]],VLOOKUP(aktives_Teilprojekt,Teilprojekte[[Teilprojekte]:[Kürzel]],2,FALSE)&amp;ROW(BTT[[#This Row],[Lfd Nr.
(automatisch)]])-2),"")</f>
        <v>BLQ394</v>
      </c>
      <c r="B409" s="15" t="s">
        <v>52</v>
      </c>
      <c r="C409" s="15"/>
      <c r="D409" t="s">
        <v>9651</v>
      </c>
      <c r="E409" s="10" t="str">
        <f>IFERROR(IF(NOT(BTT[[#This Row],[Manuelle Änderung des Verantwortliches TP
(Auswahl - bei Bedarf)]]=""),BTT[[#This Row],[Manuelle Änderung des Verantwortliches TP
(Auswahl - bei Bedarf)]],VLOOKUP(BTT[[#This Row],[Hauptprozess
(Pflichtauswahl)]],Hauptprozesse[],3,FALSE)),"")</f>
        <v>BLQ</v>
      </c>
      <c r="H409" s="10" t="s">
        <v>6038</v>
      </c>
      <c r="I409" t="s">
        <v>3149</v>
      </c>
      <c r="J409" s="10" t="str">
        <f>IFERROR(VLOOKUP(BTT[[#This Row],[Verwendete Transaktion (Pflichtauswahl)]],Transaktionen[[Transaktionen]:[Langtext]],2,FALSE),"")</f>
        <v>Bestellungen zum Material</v>
      </c>
      <c r="O409" t="s">
        <v>6052</v>
      </c>
      <c r="T409" t="s">
        <v>6060</v>
      </c>
      <c r="V409" s="10" t="str">
        <f>IFERROR(VLOOKUP(BTT[[#This Row],[Verwendetes Formular
(Auswahl falls relevant)]],Formulare[[Formularbezeichnung]:[Formularname (technisch)]],2,FALSE),"")</f>
        <v/>
      </c>
      <c r="X409" t="s">
        <v>6052</v>
      </c>
      <c r="Y409" s="4"/>
      <c r="AB409" t="s">
        <v>6052</v>
      </c>
      <c r="AD409" t="s">
        <v>6063</v>
      </c>
      <c r="AF409" t="s">
        <v>10152</v>
      </c>
      <c r="AI409" t="s">
        <v>6052</v>
      </c>
      <c r="AJ409" t="s">
        <v>6052</v>
      </c>
      <c r="AK409" s="10" t="str">
        <f>IF(BTT[[#This Row],[Subprozess
(optionale Auswahl)]]="","okay",IF(VLOOKUP(BTT[[#This Row],[Subprozess
(optionale Auswahl)]],BPML[[Subprozess]:[Zugeordneter Hauptprozess]],3,FALSE)=BTT[[#This Row],[Hauptprozess
(Pflichtauswahl)]],"okay","falscher Subprozess"))</f>
        <v>okay</v>
      </c>
      <c r="AL409" t="str">
        <f>IF(aktives_Teilprojekt="Master","",IF(BTT[[#This Row],[Verantwortliches TP
(automatisch)]]=VLOOKUP(aktives_Teilprojekt,Teilprojekte[[Teilprojekte]:[Kürzel]],2,FALSE),"okay","Hauptprozess anderes TP"))</f>
        <v>okay</v>
      </c>
      <c r="AM40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0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09" s="10" t="str">
        <f>IFERROR(IF(BTT[[#This Row],[SAP-Modul
(Pflichtauswahl)]]&lt;&gt;VLOOKUP(BTT[[#This Row],[Verwendete Transaktion (Pflichtauswahl)]],Transaktionen[[Transaktionen]:[Modul]],3,FALSE),"Modul anders","okay"),"")</f>
        <v>okay</v>
      </c>
      <c r="AP409" s="10" t="str">
        <f>IFERROR(IF(COUNTIFS(BTT[Verwendete Transaktion (Pflichtauswahl)],BTT[[#This Row],[Verwendete Transaktion (Pflichtauswahl)]],BTT[SAP-Modul
(Pflichtauswahl)],"&lt;&gt;"&amp;BTT[[#This Row],[SAP-Modul
(Pflichtauswahl)]])&gt;0,"Modul anders","okay"),"")</f>
        <v>okay</v>
      </c>
      <c r="AQ409" s="10" t="str">
        <f>IFERROR(IF(COUNTIFS(BTT[Verwendete Transaktion (Pflichtauswahl)],BTT[[#This Row],[Verwendete Transaktion (Pflichtauswahl)]],BTT[Verantwortliches TP
(automatisch)],"&lt;&gt;"&amp;BTT[[#This Row],[Verantwortliches TP
(automatisch)]])&gt;0,"Transaktion mehrfach","okay"),"")</f>
        <v>okay</v>
      </c>
      <c r="AR409" s="10" t="str">
        <f>IFERROR(IF(COUNTIFS(BTT[Verwendete Transaktion (Pflichtauswahl)],BTT[[#This Row],[Verwendete Transaktion (Pflichtauswahl)]],BTT[Verantwortliches TP
(automatisch)],"&lt;&gt;"&amp;VLOOKUP(aktives_Teilprojekt,Teilprojekte[[Teilprojekte]:[Kürzel]],2,FALSE))&gt;0,"Transaktion mehrfach","okay"),"")</f>
        <v>okay</v>
      </c>
      <c r="AS409" s="10" t="s">
        <v>10034</v>
      </c>
      <c r="AT409" s="10"/>
    </row>
    <row r="410" spans="1:46" x14ac:dyDescent="0.25">
      <c r="A410" s="14" t="str">
        <f>IFERROR(IF(BTT[[#This Row],[Lfd Nr. 
(aus konsolidierter Datei)]]&lt;&gt;"",BTT[[#This Row],[Lfd Nr. 
(aus konsolidierter Datei)]],VLOOKUP(aktives_Teilprojekt,Teilprojekte[[Teilprojekte]:[Kürzel]],2,FALSE)&amp;ROW(BTT[[#This Row],[Lfd Nr.
(automatisch)]])-2),"")</f>
        <v>BLQ395</v>
      </c>
      <c r="B410" s="15" t="s">
        <v>674</v>
      </c>
      <c r="C410" s="15"/>
      <c r="D410" t="s">
        <v>9651</v>
      </c>
      <c r="E410" s="10" t="str">
        <f>IFERROR(IF(NOT(BTT[[#This Row],[Manuelle Änderung des Verantwortliches TP
(Auswahl - bei Bedarf)]]=""),BTT[[#This Row],[Manuelle Änderung des Verantwortliches TP
(Auswahl - bei Bedarf)]],VLOOKUP(BTT[[#This Row],[Hauptprozess
(Pflichtauswahl)]],Hauptprozesse[],3,FALSE)),"")</f>
        <v>BLQ</v>
      </c>
      <c r="H410" s="10" t="s">
        <v>6038</v>
      </c>
      <c r="I410" t="s">
        <v>3150</v>
      </c>
      <c r="J410" s="10" t="str">
        <f>IFERROR(VLOOKUP(BTT[[#This Row],[Verwendete Transaktion (Pflichtauswahl)]],Transaktionen[[Transaktionen]:[Langtext]],2,FALSE),"")</f>
        <v>Bestellungen zur Bestellnummmer</v>
      </c>
      <c r="O410" t="s">
        <v>6052</v>
      </c>
      <c r="T410" t="s">
        <v>6060</v>
      </c>
      <c r="V410" s="10" t="str">
        <f>IFERROR(VLOOKUP(BTT[[#This Row],[Verwendetes Formular
(Auswahl falls relevant)]],Formulare[[Formularbezeichnung]:[Formularname (technisch)]],2,FALSE),"")</f>
        <v/>
      </c>
      <c r="X410" t="s">
        <v>6052</v>
      </c>
      <c r="Y410" s="4"/>
      <c r="AB410" t="s">
        <v>6052</v>
      </c>
      <c r="AD410" t="s">
        <v>6063</v>
      </c>
      <c r="AF410" t="s">
        <v>10152</v>
      </c>
      <c r="AI410" t="s">
        <v>6051</v>
      </c>
      <c r="AK410" s="10" t="str">
        <f>IF(BTT[[#This Row],[Subprozess
(optionale Auswahl)]]="","okay",IF(VLOOKUP(BTT[[#This Row],[Subprozess
(optionale Auswahl)]],BPML[[Subprozess]:[Zugeordneter Hauptprozess]],3,FALSE)=BTT[[#This Row],[Hauptprozess
(Pflichtauswahl)]],"okay","falscher Subprozess"))</f>
        <v>okay</v>
      </c>
      <c r="AL410" t="str">
        <f>IF(aktives_Teilprojekt="Master","",IF(BTT[[#This Row],[Verantwortliches TP
(automatisch)]]=VLOOKUP(aktives_Teilprojekt,Teilprojekte[[Teilprojekte]:[Kürzel]],2,FALSE),"okay","Hauptprozess anderes TP"))</f>
        <v>okay</v>
      </c>
      <c r="AM41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10" s="10" t="str">
        <f>IFERROR(IF(BTT[[#This Row],[SAP-Modul
(Pflichtauswahl)]]&lt;&gt;VLOOKUP(BTT[[#This Row],[Verwendete Transaktion (Pflichtauswahl)]],Transaktionen[[Transaktionen]:[Modul]],3,FALSE),"Modul anders","okay"),"")</f>
        <v>okay</v>
      </c>
      <c r="AP410" s="10" t="str">
        <f>IFERROR(IF(COUNTIFS(BTT[Verwendete Transaktion (Pflichtauswahl)],BTT[[#This Row],[Verwendete Transaktion (Pflichtauswahl)]],BTT[SAP-Modul
(Pflichtauswahl)],"&lt;&gt;"&amp;BTT[[#This Row],[SAP-Modul
(Pflichtauswahl)]])&gt;0,"Modul anders","okay"),"")</f>
        <v>okay</v>
      </c>
      <c r="AQ410" s="10" t="str">
        <f>IFERROR(IF(COUNTIFS(BTT[Verwendete Transaktion (Pflichtauswahl)],BTT[[#This Row],[Verwendete Transaktion (Pflichtauswahl)]],BTT[Verantwortliches TP
(automatisch)],"&lt;&gt;"&amp;BTT[[#This Row],[Verantwortliches TP
(automatisch)]])&gt;0,"Transaktion mehrfach","okay"),"")</f>
        <v>okay</v>
      </c>
      <c r="AR410" s="10" t="str">
        <f>IFERROR(IF(COUNTIFS(BTT[Verwendete Transaktion (Pflichtauswahl)],BTT[[#This Row],[Verwendete Transaktion (Pflichtauswahl)]],BTT[Verantwortliches TP
(automatisch)],"&lt;&gt;"&amp;VLOOKUP(aktives_Teilprojekt,Teilprojekte[[Teilprojekte]:[Kürzel]],2,FALSE))&gt;0,"Transaktion mehrfach","okay"),"")</f>
        <v>okay</v>
      </c>
      <c r="AS410" s="10" t="s">
        <v>10035</v>
      </c>
      <c r="AT410" s="10"/>
    </row>
    <row r="411" spans="1:46" x14ac:dyDescent="0.25">
      <c r="A411" s="14" t="str">
        <f>IFERROR(IF(BTT[[#This Row],[Lfd Nr. 
(aus konsolidierter Datei)]]&lt;&gt;"",BTT[[#This Row],[Lfd Nr. 
(aus konsolidierter Datei)]],VLOOKUP(aktives_Teilprojekt,Teilprojekte[[Teilprojekte]:[Kürzel]],2,FALSE)&amp;ROW(BTT[[#This Row],[Lfd Nr.
(automatisch)]])-2),"")</f>
        <v>BLQ396</v>
      </c>
      <c r="B411" s="15" t="s">
        <v>52</v>
      </c>
      <c r="C411" s="15"/>
      <c r="E411" s="10" t="str">
        <f>IFERROR(IF(NOT(BTT[[#This Row],[Manuelle Änderung des Verantwortliches TP
(Auswahl - bei Bedarf)]]=""),BTT[[#This Row],[Manuelle Änderung des Verantwortliches TP
(Auswahl - bei Bedarf)]],VLOOKUP(BTT[[#This Row],[Hauptprozess
(Pflichtauswahl)]],Hauptprozesse[],3,FALSE)),"")</f>
        <v>BLQ</v>
      </c>
      <c r="H411" s="10" t="s">
        <v>6038</v>
      </c>
      <c r="I411" t="s">
        <v>3160</v>
      </c>
      <c r="J411" s="10" t="str">
        <f>IFERROR(VLOOKUP(BTT[[#This Row],[Verwendete Transaktion (Pflichtauswahl)]],Transaktionen[[Transaktionen]:[Langtext]],2,FALSE),"")</f>
        <v>Kontrakt anzeigen</v>
      </c>
      <c r="O411" t="s">
        <v>6052</v>
      </c>
      <c r="T411" t="s">
        <v>6060</v>
      </c>
      <c r="V411" s="10" t="str">
        <f>IFERROR(VLOOKUP(BTT[[#This Row],[Verwendetes Formular
(Auswahl falls relevant)]],Formulare[[Formularbezeichnung]:[Formularname (technisch)]],2,FALSE),"")</f>
        <v/>
      </c>
      <c r="X411" t="s">
        <v>6052</v>
      </c>
      <c r="Y411" s="4"/>
      <c r="AB411" t="s">
        <v>6052</v>
      </c>
      <c r="AD411" t="s">
        <v>6063</v>
      </c>
      <c r="AF411" t="s">
        <v>10154</v>
      </c>
      <c r="AI411" t="s">
        <v>6052</v>
      </c>
      <c r="AJ411" t="s">
        <v>6052</v>
      </c>
      <c r="AK411" s="10" t="str">
        <f>IF(BTT[[#This Row],[Subprozess
(optionale Auswahl)]]="","okay",IF(VLOOKUP(BTT[[#This Row],[Subprozess
(optionale Auswahl)]],BPML[[Subprozess]:[Zugeordneter Hauptprozess]],3,FALSE)=BTT[[#This Row],[Hauptprozess
(Pflichtauswahl)]],"okay","falscher Subprozess"))</f>
        <v>okay</v>
      </c>
      <c r="AL411" t="str">
        <f>IF(aktives_Teilprojekt="Master","",IF(BTT[[#This Row],[Verantwortliches TP
(automatisch)]]=VLOOKUP(aktives_Teilprojekt,Teilprojekte[[Teilprojekte]:[Kürzel]],2,FALSE),"okay","Hauptprozess anderes TP"))</f>
        <v>okay</v>
      </c>
      <c r="AM41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1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1" s="10" t="str">
        <f>IFERROR(IF(BTT[[#This Row],[SAP-Modul
(Pflichtauswahl)]]&lt;&gt;VLOOKUP(BTT[[#This Row],[Verwendete Transaktion (Pflichtauswahl)]],Transaktionen[[Transaktionen]:[Modul]],3,FALSE),"Modul anders","okay"),"")</f>
        <v>okay</v>
      </c>
      <c r="AP411" s="10" t="str">
        <f>IFERROR(IF(COUNTIFS(BTT[Verwendete Transaktion (Pflichtauswahl)],BTT[[#This Row],[Verwendete Transaktion (Pflichtauswahl)]],BTT[SAP-Modul
(Pflichtauswahl)],"&lt;&gt;"&amp;BTT[[#This Row],[SAP-Modul
(Pflichtauswahl)]])&gt;0,"Modul anders","okay"),"")</f>
        <v>okay</v>
      </c>
      <c r="AQ411" s="10" t="str">
        <f>IFERROR(IF(COUNTIFS(BTT[Verwendete Transaktion (Pflichtauswahl)],BTT[[#This Row],[Verwendete Transaktion (Pflichtauswahl)]],BTT[Verantwortliches TP
(automatisch)],"&lt;&gt;"&amp;BTT[[#This Row],[Verantwortliches TP
(automatisch)]])&gt;0,"Transaktion mehrfach","okay"),"")</f>
        <v>okay</v>
      </c>
      <c r="AR411" s="10" t="str">
        <f>IFERROR(IF(COUNTIFS(BTT[Verwendete Transaktion (Pflichtauswahl)],BTT[[#This Row],[Verwendete Transaktion (Pflichtauswahl)]],BTT[Verantwortliches TP
(automatisch)],"&lt;&gt;"&amp;VLOOKUP(aktives_Teilprojekt,Teilprojekte[[Teilprojekte]:[Kürzel]],2,FALSE))&gt;0,"Transaktion mehrfach","okay"),"")</f>
        <v>okay</v>
      </c>
      <c r="AS411" s="10" t="s">
        <v>10036</v>
      </c>
      <c r="AT411" s="10"/>
    </row>
    <row r="412" spans="1:46" x14ac:dyDescent="0.25">
      <c r="A412" s="14" t="str">
        <f>IFERROR(IF(BTT[[#This Row],[Lfd Nr. 
(aus konsolidierter Datei)]]&lt;&gt;"",BTT[[#This Row],[Lfd Nr. 
(aus konsolidierter Datei)]],VLOOKUP(aktives_Teilprojekt,Teilprojekte[[Teilprojekte]:[Kürzel]],2,FALSE)&amp;ROW(BTT[[#This Row],[Lfd Nr.
(automatisch)]])-2),"")</f>
        <v>BLQ397</v>
      </c>
      <c r="B412" s="15" t="s">
        <v>6124</v>
      </c>
      <c r="C412" s="15"/>
      <c r="D412" t="s">
        <v>10151</v>
      </c>
      <c r="E412" s="10" t="str">
        <f>IFERROR(IF(NOT(BTT[[#This Row],[Manuelle Änderung des Verantwortliches TP
(Auswahl - bei Bedarf)]]=""),BTT[[#This Row],[Manuelle Änderung des Verantwortliches TP
(Auswahl - bei Bedarf)]],VLOOKUP(BTT[[#This Row],[Hauptprozess
(Pflichtauswahl)]],Hauptprozesse[],3,FALSE)),"")</f>
        <v>BLQ</v>
      </c>
      <c r="H412" s="10" t="s">
        <v>6038</v>
      </c>
      <c r="I412" t="s">
        <v>685</v>
      </c>
      <c r="J412" s="10" t="str">
        <f>IFERROR(VLOOKUP(BTT[[#This Row],[Verwendete Transaktion (Pflichtauswahl)]],Transaktionen[[Transaktionen]:[Langtext]],2,FALSE),"")</f>
        <v>Rahmenverträge zum Lieferant</v>
      </c>
      <c r="N412" t="s">
        <v>10132</v>
      </c>
      <c r="O412" t="s">
        <v>6052</v>
      </c>
      <c r="T412" t="s">
        <v>6060</v>
      </c>
      <c r="V412" s="10" t="str">
        <f>IFERROR(VLOOKUP(BTT[[#This Row],[Verwendetes Formular
(Auswahl falls relevant)]],Formulare[[Formularbezeichnung]:[Formularname (technisch)]],2,FALSE),"")</f>
        <v/>
      </c>
      <c r="X412" t="s">
        <v>6052</v>
      </c>
      <c r="Y412" s="4"/>
      <c r="Z412" t="s">
        <v>6048</v>
      </c>
      <c r="AB412" t="s">
        <v>6052</v>
      </c>
      <c r="AD412" t="s">
        <v>8533</v>
      </c>
      <c r="AF412" t="s">
        <v>8533</v>
      </c>
      <c r="AI412" t="s">
        <v>6052</v>
      </c>
      <c r="AJ412" t="s">
        <v>6052</v>
      </c>
      <c r="AK412" s="10" t="str">
        <f>IF(BTT[[#This Row],[Subprozess
(optionale Auswahl)]]="","okay",IF(VLOOKUP(BTT[[#This Row],[Subprozess
(optionale Auswahl)]],BPML[[Subprozess]:[Zugeordneter Hauptprozess]],3,FALSE)=BTT[[#This Row],[Hauptprozess
(Pflichtauswahl)]],"okay","falscher Subprozess"))</f>
        <v>okay</v>
      </c>
      <c r="AL412" t="str">
        <f>IF(aktives_Teilprojekt="Master","",IF(BTT[[#This Row],[Verantwortliches TP
(automatisch)]]=VLOOKUP(aktives_Teilprojekt,Teilprojekte[[Teilprojekte]:[Kürzel]],2,FALSE),"okay","Hauptprozess anderes TP"))</f>
        <v>okay</v>
      </c>
      <c r="AM41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2" s="10" t="str">
        <f>IFERROR(IF(BTT[[#This Row],[SAP-Modul
(Pflichtauswahl)]]&lt;&gt;VLOOKUP(BTT[[#This Row],[Verwendete Transaktion (Pflichtauswahl)]],Transaktionen[[Transaktionen]:[Modul]],3,FALSE),"Modul anders","okay"),"")</f>
        <v>Modul anders</v>
      </c>
      <c r="AP412" s="10" t="str">
        <f>IFERROR(IF(COUNTIFS(BTT[Verwendete Transaktion (Pflichtauswahl)],BTT[[#This Row],[Verwendete Transaktion (Pflichtauswahl)]],BTT[SAP-Modul
(Pflichtauswahl)],"&lt;&gt;"&amp;BTT[[#This Row],[SAP-Modul
(Pflichtauswahl)]])&gt;0,"Modul anders","okay"),"")</f>
        <v>okay</v>
      </c>
      <c r="AQ412" s="10" t="str">
        <f>IFERROR(IF(COUNTIFS(BTT[Verwendete Transaktion (Pflichtauswahl)],BTT[[#This Row],[Verwendete Transaktion (Pflichtauswahl)]],BTT[Verantwortliches TP
(automatisch)],"&lt;&gt;"&amp;BTT[[#This Row],[Verantwortliches TP
(automatisch)]])&gt;0,"Transaktion mehrfach","okay"),"")</f>
        <v>okay</v>
      </c>
      <c r="AR412" s="10" t="str">
        <f>IFERROR(IF(COUNTIFS(BTT[Verwendete Transaktion (Pflichtauswahl)],BTT[[#This Row],[Verwendete Transaktion (Pflichtauswahl)]],BTT[Verantwortliches TP
(automatisch)],"&lt;&gt;"&amp;VLOOKUP(aktives_Teilprojekt,Teilprojekte[[Teilprojekte]:[Kürzel]],2,FALSE))&gt;0,"Transaktion mehrfach","okay"),"")</f>
        <v>okay</v>
      </c>
      <c r="AS412" s="10" t="s">
        <v>10037</v>
      </c>
      <c r="AT412" s="10"/>
    </row>
    <row r="413" spans="1:46" x14ac:dyDescent="0.25">
      <c r="A413" s="14" t="str">
        <f>IFERROR(IF(BTT[[#This Row],[Lfd Nr. 
(aus konsolidierter Datei)]]&lt;&gt;"",BTT[[#This Row],[Lfd Nr. 
(aus konsolidierter Datei)]],VLOOKUP(aktives_Teilprojekt,Teilprojekte[[Teilprojekte]:[Kürzel]],2,FALSE)&amp;ROW(BTT[[#This Row],[Lfd Nr.
(automatisch)]])-2),"")</f>
        <v>BLQ398</v>
      </c>
      <c r="B413" s="15" t="s">
        <v>6124</v>
      </c>
      <c r="C413" s="15"/>
      <c r="D413" t="s">
        <v>10151</v>
      </c>
      <c r="E413" s="10" t="str">
        <f>IFERROR(IF(NOT(BTT[[#This Row],[Manuelle Änderung des Verantwortliches TP
(Auswahl - bei Bedarf)]]=""),BTT[[#This Row],[Manuelle Änderung des Verantwortliches TP
(Auswahl - bei Bedarf)]],VLOOKUP(BTT[[#This Row],[Hauptprozess
(Pflichtauswahl)]],Hauptprozesse[],3,FALSE)),"")</f>
        <v>BLQ</v>
      </c>
      <c r="H413" s="10" t="s">
        <v>6038</v>
      </c>
      <c r="I413" t="s">
        <v>687</v>
      </c>
      <c r="J413" s="10" t="str">
        <f>IFERROR(VLOOKUP(BTT[[#This Row],[Verwendete Transaktion (Pflichtauswahl)]],Transaktionen[[Transaktionen]:[Langtext]],2,FALSE),"")</f>
        <v>Rahmenverträge zur Vertragsnummer</v>
      </c>
      <c r="N413" t="s">
        <v>10132</v>
      </c>
      <c r="O413" t="s">
        <v>6052</v>
      </c>
      <c r="T413" t="s">
        <v>6060</v>
      </c>
      <c r="V413" s="10" t="str">
        <f>IFERROR(VLOOKUP(BTT[[#This Row],[Verwendetes Formular
(Auswahl falls relevant)]],Formulare[[Formularbezeichnung]:[Formularname (technisch)]],2,FALSE),"")</f>
        <v/>
      </c>
      <c r="X413" t="s">
        <v>6052</v>
      </c>
      <c r="Y413" s="4"/>
      <c r="Z413" t="s">
        <v>6048</v>
      </c>
      <c r="AB413" t="s">
        <v>6052</v>
      </c>
      <c r="AD413" t="s">
        <v>8533</v>
      </c>
      <c r="AF413" t="s">
        <v>8533</v>
      </c>
      <c r="AI413" t="s">
        <v>6052</v>
      </c>
      <c r="AJ413" t="s">
        <v>6052</v>
      </c>
      <c r="AK413" s="10" t="str">
        <f>IF(BTT[[#This Row],[Subprozess
(optionale Auswahl)]]="","okay",IF(VLOOKUP(BTT[[#This Row],[Subprozess
(optionale Auswahl)]],BPML[[Subprozess]:[Zugeordneter Hauptprozess]],3,FALSE)=BTT[[#This Row],[Hauptprozess
(Pflichtauswahl)]],"okay","falscher Subprozess"))</f>
        <v>okay</v>
      </c>
      <c r="AL413" t="str">
        <f>IF(aktives_Teilprojekt="Master","",IF(BTT[[#This Row],[Verantwortliches TP
(automatisch)]]=VLOOKUP(aktives_Teilprojekt,Teilprojekte[[Teilprojekte]:[Kürzel]],2,FALSE),"okay","Hauptprozess anderes TP"))</f>
        <v>okay</v>
      </c>
      <c r="AM41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3" s="10" t="str">
        <f>IFERROR(IF(BTT[[#This Row],[SAP-Modul
(Pflichtauswahl)]]&lt;&gt;VLOOKUP(BTT[[#This Row],[Verwendete Transaktion (Pflichtauswahl)]],Transaktionen[[Transaktionen]:[Modul]],3,FALSE),"Modul anders","okay"),"")</f>
        <v>Modul anders</v>
      </c>
      <c r="AP413" s="10" t="str">
        <f>IFERROR(IF(COUNTIFS(BTT[Verwendete Transaktion (Pflichtauswahl)],BTT[[#This Row],[Verwendete Transaktion (Pflichtauswahl)]],BTT[SAP-Modul
(Pflichtauswahl)],"&lt;&gt;"&amp;BTT[[#This Row],[SAP-Modul
(Pflichtauswahl)]])&gt;0,"Modul anders","okay"),"")</f>
        <v>okay</v>
      </c>
      <c r="AQ413" s="10" t="str">
        <f>IFERROR(IF(COUNTIFS(BTT[Verwendete Transaktion (Pflichtauswahl)],BTT[[#This Row],[Verwendete Transaktion (Pflichtauswahl)]],BTT[Verantwortliches TP
(automatisch)],"&lt;&gt;"&amp;BTT[[#This Row],[Verantwortliches TP
(automatisch)]])&gt;0,"Transaktion mehrfach","okay"),"")</f>
        <v>okay</v>
      </c>
      <c r="AR413" s="10" t="str">
        <f>IFERROR(IF(COUNTIFS(BTT[Verwendete Transaktion (Pflichtauswahl)],BTT[[#This Row],[Verwendete Transaktion (Pflichtauswahl)]],BTT[Verantwortliches TP
(automatisch)],"&lt;&gt;"&amp;VLOOKUP(aktives_Teilprojekt,Teilprojekte[[Teilprojekte]:[Kürzel]],2,FALSE))&gt;0,"Transaktion mehrfach","okay"),"")</f>
        <v>okay</v>
      </c>
      <c r="AS413" s="10" t="s">
        <v>10038</v>
      </c>
      <c r="AT413" s="10"/>
    </row>
    <row r="414" spans="1:46" x14ac:dyDescent="0.25">
      <c r="A414" s="14" t="str">
        <f>IFERROR(IF(BTT[[#This Row],[Lfd Nr. 
(aus konsolidierter Datei)]]&lt;&gt;"",BTT[[#This Row],[Lfd Nr. 
(aus konsolidierter Datei)]],VLOOKUP(aktives_Teilprojekt,Teilprojekte[[Teilprojekte]:[Kürzel]],2,FALSE)&amp;ROW(BTT[[#This Row],[Lfd Nr.
(automatisch)]])-2),"")</f>
        <v>BLQ399</v>
      </c>
      <c r="B414" s="15" t="s">
        <v>6123</v>
      </c>
      <c r="C414" s="15"/>
      <c r="D414" t="s">
        <v>10151</v>
      </c>
      <c r="E414" s="10" t="str">
        <f>IFERROR(IF(NOT(BTT[[#This Row],[Manuelle Änderung des Verantwortliches TP
(Auswahl - bei Bedarf)]]=""),BTT[[#This Row],[Manuelle Änderung des Verantwortliches TP
(Auswahl - bei Bedarf)]],VLOOKUP(BTT[[#This Row],[Hauptprozess
(Pflichtauswahl)]],Hauptprozesse[],3,FALSE)),"")</f>
        <v>BLQ</v>
      </c>
      <c r="H414" s="10" t="s">
        <v>6038</v>
      </c>
      <c r="I414" t="s">
        <v>689</v>
      </c>
      <c r="J414" s="10" t="str">
        <f>IFERROR(VLOOKUP(BTT[[#This Row],[Verwendete Transaktion (Pflichtauswahl)]],Transaktionen[[Transaktionen]:[Langtext]],2,FALSE),"")</f>
        <v>Bestellanforderung anzeigen</v>
      </c>
      <c r="N414" t="s">
        <v>10132</v>
      </c>
      <c r="O414" t="s">
        <v>6052</v>
      </c>
      <c r="T414" t="s">
        <v>6060</v>
      </c>
      <c r="V414" s="10" t="str">
        <f>IFERROR(VLOOKUP(BTT[[#This Row],[Verwendetes Formular
(Auswahl falls relevant)]],Formulare[[Formularbezeichnung]:[Formularname (technisch)]],2,FALSE),"")</f>
        <v/>
      </c>
      <c r="X414" t="s">
        <v>6052</v>
      </c>
      <c r="Y414" s="4"/>
      <c r="Z414" t="s">
        <v>6048</v>
      </c>
      <c r="AB414" t="s">
        <v>6052</v>
      </c>
      <c r="AD414" t="s">
        <v>8533</v>
      </c>
      <c r="AF414" t="s">
        <v>8533</v>
      </c>
      <c r="AI414" t="s">
        <v>6052</v>
      </c>
      <c r="AJ414" t="s">
        <v>6052</v>
      </c>
      <c r="AK414" s="10" t="str">
        <f>IF(BTT[[#This Row],[Subprozess
(optionale Auswahl)]]="","okay",IF(VLOOKUP(BTT[[#This Row],[Subprozess
(optionale Auswahl)]],BPML[[Subprozess]:[Zugeordneter Hauptprozess]],3,FALSE)=BTT[[#This Row],[Hauptprozess
(Pflichtauswahl)]],"okay","falscher Subprozess"))</f>
        <v>okay</v>
      </c>
      <c r="AL414" t="str">
        <f>IF(aktives_Teilprojekt="Master","",IF(BTT[[#This Row],[Verantwortliches TP
(automatisch)]]=VLOOKUP(aktives_Teilprojekt,Teilprojekte[[Teilprojekte]:[Kürzel]],2,FALSE),"okay","Hauptprozess anderes TP"))</f>
        <v>okay</v>
      </c>
      <c r="AM41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4" s="10" t="str">
        <f>IFERROR(IF(BTT[[#This Row],[SAP-Modul
(Pflichtauswahl)]]&lt;&gt;VLOOKUP(BTT[[#This Row],[Verwendete Transaktion (Pflichtauswahl)]],Transaktionen[[Transaktionen]:[Modul]],3,FALSE),"Modul anders","okay"),"")</f>
        <v>Modul anders</v>
      </c>
      <c r="AP414" s="10" t="str">
        <f>IFERROR(IF(COUNTIFS(BTT[Verwendete Transaktion (Pflichtauswahl)],BTT[[#This Row],[Verwendete Transaktion (Pflichtauswahl)]],BTT[SAP-Modul
(Pflichtauswahl)],"&lt;&gt;"&amp;BTT[[#This Row],[SAP-Modul
(Pflichtauswahl)]])&gt;0,"Modul anders","okay"),"")</f>
        <v>okay</v>
      </c>
      <c r="AQ414" s="10" t="str">
        <f>IFERROR(IF(COUNTIFS(BTT[Verwendete Transaktion (Pflichtauswahl)],BTT[[#This Row],[Verwendete Transaktion (Pflichtauswahl)]],BTT[Verantwortliches TP
(automatisch)],"&lt;&gt;"&amp;BTT[[#This Row],[Verantwortliches TP
(automatisch)]])&gt;0,"Transaktion mehrfach","okay"),"")</f>
        <v>okay</v>
      </c>
      <c r="AR414" s="10" t="str">
        <f>IFERROR(IF(COUNTIFS(BTT[Verwendete Transaktion (Pflichtauswahl)],BTT[[#This Row],[Verwendete Transaktion (Pflichtauswahl)]],BTT[Verantwortliches TP
(automatisch)],"&lt;&gt;"&amp;VLOOKUP(aktives_Teilprojekt,Teilprojekte[[Teilprojekte]:[Kürzel]],2,FALSE))&gt;0,"Transaktion mehrfach","okay"),"")</f>
        <v>okay</v>
      </c>
      <c r="AS414" s="10" t="s">
        <v>10039</v>
      </c>
      <c r="AT414" s="10"/>
    </row>
    <row r="415" spans="1:46" x14ac:dyDescent="0.25">
      <c r="A415" s="14" t="str">
        <f>IFERROR(IF(BTT[[#This Row],[Lfd Nr. 
(aus konsolidierter Datei)]]&lt;&gt;"",BTT[[#This Row],[Lfd Nr. 
(aus konsolidierter Datei)]],VLOOKUP(aktives_Teilprojekt,Teilprojekte[[Teilprojekte]:[Kürzel]],2,FALSE)&amp;ROW(BTT[[#This Row],[Lfd Nr.
(automatisch)]])-2),"")</f>
        <v>BLQ400</v>
      </c>
      <c r="B415" s="15" t="s">
        <v>674</v>
      </c>
      <c r="C415" s="15"/>
      <c r="D415" t="s">
        <v>10151</v>
      </c>
      <c r="E415" s="10" t="str">
        <f>IFERROR(IF(NOT(BTT[[#This Row],[Manuelle Änderung des Verantwortliches TP
(Auswahl - bei Bedarf)]]=""),BTT[[#This Row],[Manuelle Änderung des Verantwortliches TP
(Auswahl - bei Bedarf)]],VLOOKUP(BTT[[#This Row],[Hauptprozess
(Pflichtauswahl)]],Hauptprozesse[],3,FALSE)),"")</f>
        <v>BLQ</v>
      </c>
      <c r="H415" s="10" t="s">
        <v>6038</v>
      </c>
      <c r="I415" t="s">
        <v>689</v>
      </c>
      <c r="J415" s="10" t="str">
        <f>IFERROR(VLOOKUP(BTT[[#This Row],[Verwendete Transaktion (Pflichtauswahl)]],Transaktionen[[Transaktionen]:[Langtext]],2,FALSE),"")</f>
        <v>Bestellanforderung anzeigen</v>
      </c>
      <c r="N415" t="s">
        <v>10132</v>
      </c>
      <c r="O415" t="s">
        <v>6052</v>
      </c>
      <c r="T415" t="s">
        <v>6060</v>
      </c>
      <c r="V415" s="10" t="str">
        <f>IFERROR(VLOOKUP(BTT[[#This Row],[Verwendetes Formular
(Auswahl falls relevant)]],Formulare[[Formularbezeichnung]:[Formularname (technisch)]],2,FALSE),"")</f>
        <v/>
      </c>
      <c r="X415" t="s">
        <v>6052</v>
      </c>
      <c r="Y415" s="4"/>
      <c r="Z415" t="s">
        <v>6048</v>
      </c>
      <c r="AB415" t="s">
        <v>6052</v>
      </c>
      <c r="AD415" t="s">
        <v>8533</v>
      </c>
      <c r="AF415" t="s">
        <v>8533</v>
      </c>
      <c r="AI415" t="s">
        <v>6052</v>
      </c>
      <c r="AJ415" t="s">
        <v>6052</v>
      </c>
      <c r="AK415" s="10" t="str">
        <f>IF(BTT[[#This Row],[Subprozess
(optionale Auswahl)]]="","okay",IF(VLOOKUP(BTT[[#This Row],[Subprozess
(optionale Auswahl)]],BPML[[Subprozess]:[Zugeordneter Hauptprozess]],3,FALSE)=BTT[[#This Row],[Hauptprozess
(Pflichtauswahl)]],"okay","falscher Subprozess"))</f>
        <v>okay</v>
      </c>
      <c r="AL415" t="str">
        <f>IF(aktives_Teilprojekt="Master","",IF(BTT[[#This Row],[Verantwortliches TP
(automatisch)]]=VLOOKUP(aktives_Teilprojekt,Teilprojekte[[Teilprojekte]:[Kürzel]],2,FALSE),"okay","Hauptprozess anderes TP"))</f>
        <v>okay</v>
      </c>
      <c r="AM41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5" s="10" t="str">
        <f>IFERROR(IF(BTT[[#This Row],[SAP-Modul
(Pflichtauswahl)]]&lt;&gt;VLOOKUP(BTT[[#This Row],[Verwendete Transaktion (Pflichtauswahl)]],Transaktionen[[Transaktionen]:[Modul]],3,FALSE),"Modul anders","okay"),"")</f>
        <v>Modul anders</v>
      </c>
      <c r="AP415" s="10" t="str">
        <f>IFERROR(IF(COUNTIFS(BTT[Verwendete Transaktion (Pflichtauswahl)],BTT[[#This Row],[Verwendete Transaktion (Pflichtauswahl)]],BTT[SAP-Modul
(Pflichtauswahl)],"&lt;&gt;"&amp;BTT[[#This Row],[SAP-Modul
(Pflichtauswahl)]])&gt;0,"Modul anders","okay"),"")</f>
        <v>okay</v>
      </c>
      <c r="AQ415" s="10" t="str">
        <f>IFERROR(IF(COUNTIFS(BTT[Verwendete Transaktion (Pflichtauswahl)],BTT[[#This Row],[Verwendete Transaktion (Pflichtauswahl)]],BTT[Verantwortliches TP
(automatisch)],"&lt;&gt;"&amp;BTT[[#This Row],[Verantwortliches TP
(automatisch)]])&gt;0,"Transaktion mehrfach","okay"),"")</f>
        <v>okay</v>
      </c>
      <c r="AR415" s="10" t="str">
        <f>IFERROR(IF(COUNTIFS(BTT[Verwendete Transaktion (Pflichtauswahl)],BTT[[#This Row],[Verwendete Transaktion (Pflichtauswahl)]],BTT[Verantwortliches TP
(automatisch)],"&lt;&gt;"&amp;VLOOKUP(aktives_Teilprojekt,Teilprojekte[[Teilprojekte]:[Kürzel]],2,FALSE))&gt;0,"Transaktion mehrfach","okay"),"")</f>
        <v>okay</v>
      </c>
      <c r="AS415" s="10" t="s">
        <v>10040</v>
      </c>
      <c r="AT415" s="10"/>
    </row>
    <row r="416" spans="1:46" x14ac:dyDescent="0.25">
      <c r="A416" s="14" t="str">
        <f>IFERROR(IF(BTT[[#This Row],[Lfd Nr. 
(aus konsolidierter Datei)]]&lt;&gt;"",BTT[[#This Row],[Lfd Nr. 
(aus konsolidierter Datei)]],VLOOKUP(aktives_Teilprojekt,Teilprojekte[[Teilprojekte]:[Kürzel]],2,FALSE)&amp;ROW(BTT[[#This Row],[Lfd Nr.
(automatisch)]])-2),"")</f>
        <v>BLQ401</v>
      </c>
      <c r="B416" s="15" t="s">
        <v>6124</v>
      </c>
      <c r="C416" s="15"/>
      <c r="D416" t="s">
        <v>10151</v>
      </c>
      <c r="E416" s="10" t="str">
        <f>IFERROR(IF(NOT(BTT[[#This Row],[Manuelle Änderung des Verantwortliches TP
(Auswahl - bei Bedarf)]]=""),BTT[[#This Row],[Manuelle Änderung des Verantwortliches TP
(Auswahl - bei Bedarf)]],VLOOKUP(BTT[[#This Row],[Hauptprozess
(Pflichtauswahl)]],Hauptprozesse[],3,FALSE)),"")</f>
        <v>BLQ</v>
      </c>
      <c r="H416" s="10" t="s">
        <v>6038</v>
      </c>
      <c r="I416" t="s">
        <v>689</v>
      </c>
      <c r="J416" s="10" t="str">
        <f>IFERROR(VLOOKUP(BTT[[#This Row],[Verwendete Transaktion (Pflichtauswahl)]],Transaktionen[[Transaktionen]:[Langtext]],2,FALSE),"")</f>
        <v>Bestellanforderung anzeigen</v>
      </c>
      <c r="N416" t="s">
        <v>10132</v>
      </c>
      <c r="O416" t="s">
        <v>6052</v>
      </c>
      <c r="T416" t="s">
        <v>6060</v>
      </c>
      <c r="V416" s="10" t="str">
        <f>IFERROR(VLOOKUP(BTT[[#This Row],[Verwendetes Formular
(Auswahl falls relevant)]],Formulare[[Formularbezeichnung]:[Formularname (technisch)]],2,FALSE),"")</f>
        <v/>
      </c>
      <c r="X416" t="s">
        <v>6052</v>
      </c>
      <c r="Y416" s="4"/>
      <c r="Z416" t="s">
        <v>6048</v>
      </c>
      <c r="AB416" t="s">
        <v>6052</v>
      </c>
      <c r="AD416" t="s">
        <v>8533</v>
      </c>
      <c r="AF416" t="s">
        <v>8533</v>
      </c>
      <c r="AI416" t="s">
        <v>6052</v>
      </c>
      <c r="AJ416" t="s">
        <v>6052</v>
      </c>
      <c r="AK416" s="10" t="str">
        <f>IF(BTT[[#This Row],[Subprozess
(optionale Auswahl)]]="","okay",IF(VLOOKUP(BTT[[#This Row],[Subprozess
(optionale Auswahl)]],BPML[[Subprozess]:[Zugeordneter Hauptprozess]],3,FALSE)=BTT[[#This Row],[Hauptprozess
(Pflichtauswahl)]],"okay","falscher Subprozess"))</f>
        <v>okay</v>
      </c>
      <c r="AL416" t="str">
        <f>IF(aktives_Teilprojekt="Master","",IF(BTT[[#This Row],[Verantwortliches TP
(automatisch)]]=VLOOKUP(aktives_Teilprojekt,Teilprojekte[[Teilprojekte]:[Kürzel]],2,FALSE),"okay","Hauptprozess anderes TP"))</f>
        <v>okay</v>
      </c>
      <c r="AM41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6" s="10" t="str">
        <f>IFERROR(IF(BTT[[#This Row],[SAP-Modul
(Pflichtauswahl)]]&lt;&gt;VLOOKUP(BTT[[#This Row],[Verwendete Transaktion (Pflichtauswahl)]],Transaktionen[[Transaktionen]:[Modul]],3,FALSE),"Modul anders","okay"),"")</f>
        <v>Modul anders</v>
      </c>
      <c r="AP416" s="10" t="str">
        <f>IFERROR(IF(COUNTIFS(BTT[Verwendete Transaktion (Pflichtauswahl)],BTT[[#This Row],[Verwendete Transaktion (Pflichtauswahl)]],BTT[SAP-Modul
(Pflichtauswahl)],"&lt;&gt;"&amp;BTT[[#This Row],[SAP-Modul
(Pflichtauswahl)]])&gt;0,"Modul anders","okay"),"")</f>
        <v>okay</v>
      </c>
      <c r="AQ416" s="10" t="str">
        <f>IFERROR(IF(COUNTIFS(BTT[Verwendete Transaktion (Pflichtauswahl)],BTT[[#This Row],[Verwendete Transaktion (Pflichtauswahl)]],BTT[Verantwortliches TP
(automatisch)],"&lt;&gt;"&amp;BTT[[#This Row],[Verantwortliches TP
(automatisch)]])&gt;0,"Transaktion mehrfach","okay"),"")</f>
        <v>okay</v>
      </c>
      <c r="AR416" s="10" t="str">
        <f>IFERROR(IF(COUNTIFS(BTT[Verwendete Transaktion (Pflichtauswahl)],BTT[[#This Row],[Verwendete Transaktion (Pflichtauswahl)]],BTT[Verantwortliches TP
(automatisch)],"&lt;&gt;"&amp;VLOOKUP(aktives_Teilprojekt,Teilprojekte[[Teilprojekte]:[Kürzel]],2,FALSE))&gt;0,"Transaktion mehrfach","okay"),"")</f>
        <v>okay</v>
      </c>
      <c r="AS416" s="10" t="s">
        <v>10041</v>
      </c>
      <c r="AT416" s="10"/>
    </row>
    <row r="417" spans="1:46" x14ac:dyDescent="0.25">
      <c r="A417" s="14" t="str">
        <f>IFERROR(IF(BTT[[#This Row],[Lfd Nr. 
(aus konsolidierter Datei)]]&lt;&gt;"",BTT[[#This Row],[Lfd Nr. 
(aus konsolidierter Datei)]],VLOOKUP(aktives_Teilprojekt,Teilprojekte[[Teilprojekte]:[Kürzel]],2,FALSE)&amp;ROW(BTT[[#This Row],[Lfd Nr.
(automatisch)]])-2),"")</f>
        <v>BLQ402</v>
      </c>
      <c r="B417" s="15" t="s">
        <v>674</v>
      </c>
      <c r="C417" s="15"/>
      <c r="D417" t="s">
        <v>10151</v>
      </c>
      <c r="E417" s="10" t="str">
        <f>IFERROR(IF(NOT(BTT[[#This Row],[Manuelle Änderung des Verantwortliches TP
(Auswahl - bei Bedarf)]]=""),BTT[[#This Row],[Manuelle Änderung des Verantwortliches TP
(Auswahl - bei Bedarf)]],VLOOKUP(BTT[[#This Row],[Hauptprozess
(Pflichtauswahl)]],Hauptprozesse[],3,FALSE)),"")</f>
        <v>BLQ</v>
      </c>
      <c r="H417" s="10" t="s">
        <v>6038</v>
      </c>
      <c r="I417" t="s">
        <v>691</v>
      </c>
      <c r="J417" s="10" t="str">
        <f>IFERROR(VLOOKUP(BTT[[#This Row],[Verwendete Transaktion (Pflichtauswahl)]],Transaktionen[[Transaktionen]:[Langtext]],2,FALSE),"")</f>
        <v>Listanzeige Bestellanforderungen</v>
      </c>
      <c r="N417" t="s">
        <v>10132</v>
      </c>
      <c r="O417" t="s">
        <v>6052</v>
      </c>
      <c r="T417" t="s">
        <v>6060</v>
      </c>
      <c r="V417" s="10" t="str">
        <f>IFERROR(VLOOKUP(BTT[[#This Row],[Verwendetes Formular
(Auswahl falls relevant)]],Formulare[[Formularbezeichnung]:[Formularname (technisch)]],2,FALSE),"")</f>
        <v/>
      </c>
      <c r="X417" t="s">
        <v>6052</v>
      </c>
      <c r="Y417" s="4"/>
      <c r="Z417" t="s">
        <v>6048</v>
      </c>
      <c r="AB417" t="s">
        <v>6052</v>
      </c>
      <c r="AD417" t="s">
        <v>8533</v>
      </c>
      <c r="AF417" t="s">
        <v>8533</v>
      </c>
      <c r="AI417" t="s">
        <v>6052</v>
      </c>
      <c r="AJ417" t="s">
        <v>6052</v>
      </c>
      <c r="AK417" s="10" t="str">
        <f>IF(BTT[[#This Row],[Subprozess
(optionale Auswahl)]]="","okay",IF(VLOOKUP(BTT[[#This Row],[Subprozess
(optionale Auswahl)]],BPML[[Subprozess]:[Zugeordneter Hauptprozess]],3,FALSE)=BTT[[#This Row],[Hauptprozess
(Pflichtauswahl)]],"okay","falscher Subprozess"))</f>
        <v>okay</v>
      </c>
      <c r="AL417" t="str">
        <f>IF(aktives_Teilprojekt="Master","",IF(BTT[[#This Row],[Verantwortliches TP
(automatisch)]]=VLOOKUP(aktives_Teilprojekt,Teilprojekte[[Teilprojekte]:[Kürzel]],2,FALSE),"okay","Hauptprozess anderes TP"))</f>
        <v>okay</v>
      </c>
      <c r="AM41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7" s="10" t="str">
        <f>IFERROR(IF(BTT[[#This Row],[SAP-Modul
(Pflichtauswahl)]]&lt;&gt;VLOOKUP(BTT[[#This Row],[Verwendete Transaktion (Pflichtauswahl)]],Transaktionen[[Transaktionen]:[Modul]],3,FALSE),"Modul anders","okay"),"")</f>
        <v>Modul anders</v>
      </c>
      <c r="AP417" s="10" t="str">
        <f>IFERROR(IF(COUNTIFS(BTT[Verwendete Transaktion (Pflichtauswahl)],BTT[[#This Row],[Verwendete Transaktion (Pflichtauswahl)]],BTT[SAP-Modul
(Pflichtauswahl)],"&lt;&gt;"&amp;BTT[[#This Row],[SAP-Modul
(Pflichtauswahl)]])&gt;0,"Modul anders","okay"),"")</f>
        <v>okay</v>
      </c>
      <c r="AQ417" s="10" t="str">
        <f>IFERROR(IF(COUNTIFS(BTT[Verwendete Transaktion (Pflichtauswahl)],BTT[[#This Row],[Verwendete Transaktion (Pflichtauswahl)]],BTT[Verantwortliches TP
(automatisch)],"&lt;&gt;"&amp;BTT[[#This Row],[Verantwortliches TP
(automatisch)]])&gt;0,"Transaktion mehrfach","okay"),"")</f>
        <v>okay</v>
      </c>
      <c r="AR417" s="10" t="str">
        <f>IFERROR(IF(COUNTIFS(BTT[Verwendete Transaktion (Pflichtauswahl)],BTT[[#This Row],[Verwendete Transaktion (Pflichtauswahl)]],BTT[Verantwortliches TP
(automatisch)],"&lt;&gt;"&amp;VLOOKUP(aktives_Teilprojekt,Teilprojekte[[Teilprojekte]:[Kürzel]],2,FALSE))&gt;0,"Transaktion mehrfach","okay"),"")</f>
        <v>okay</v>
      </c>
      <c r="AS417" s="10" t="s">
        <v>10042</v>
      </c>
      <c r="AT417" s="10"/>
    </row>
    <row r="418" spans="1:46" x14ac:dyDescent="0.25">
      <c r="A418" s="14" t="str">
        <f>IFERROR(IF(BTT[[#This Row],[Lfd Nr. 
(aus konsolidierter Datei)]]&lt;&gt;"",BTT[[#This Row],[Lfd Nr. 
(aus konsolidierter Datei)]],VLOOKUP(aktives_Teilprojekt,Teilprojekte[[Teilprojekte]:[Kürzel]],2,FALSE)&amp;ROW(BTT[[#This Row],[Lfd Nr.
(automatisch)]])-2),"")</f>
        <v>BLQ403</v>
      </c>
      <c r="B418" s="15" t="s">
        <v>6124</v>
      </c>
      <c r="C418" s="15"/>
      <c r="D418" t="s">
        <v>10151</v>
      </c>
      <c r="E418" s="10" t="str">
        <f>IFERROR(IF(NOT(BTT[[#This Row],[Manuelle Änderung des Verantwortliches TP
(Auswahl - bei Bedarf)]]=""),BTT[[#This Row],[Manuelle Änderung des Verantwortliches TP
(Auswahl - bei Bedarf)]],VLOOKUP(BTT[[#This Row],[Hauptprozess
(Pflichtauswahl)]],Hauptprozesse[],3,FALSE)),"")</f>
        <v>BLQ</v>
      </c>
      <c r="H418" s="10" t="s">
        <v>6038</v>
      </c>
      <c r="I418" t="s">
        <v>691</v>
      </c>
      <c r="J418" s="10" t="str">
        <f>IFERROR(VLOOKUP(BTT[[#This Row],[Verwendete Transaktion (Pflichtauswahl)]],Transaktionen[[Transaktionen]:[Langtext]],2,FALSE),"")</f>
        <v>Listanzeige Bestellanforderungen</v>
      </c>
      <c r="N418" t="s">
        <v>10132</v>
      </c>
      <c r="O418" t="s">
        <v>6052</v>
      </c>
      <c r="T418" t="s">
        <v>6060</v>
      </c>
      <c r="V418" s="10" t="str">
        <f>IFERROR(VLOOKUP(BTT[[#This Row],[Verwendetes Formular
(Auswahl falls relevant)]],Formulare[[Formularbezeichnung]:[Formularname (technisch)]],2,FALSE),"")</f>
        <v/>
      </c>
      <c r="X418" t="s">
        <v>6052</v>
      </c>
      <c r="Y418" s="4"/>
      <c r="Z418" t="s">
        <v>6048</v>
      </c>
      <c r="AB418" t="s">
        <v>6052</v>
      </c>
      <c r="AD418" t="s">
        <v>8533</v>
      </c>
      <c r="AF418" t="s">
        <v>8533</v>
      </c>
      <c r="AI418" t="s">
        <v>6052</v>
      </c>
      <c r="AJ418" t="s">
        <v>6052</v>
      </c>
      <c r="AK418" s="10" t="str">
        <f>IF(BTT[[#This Row],[Subprozess
(optionale Auswahl)]]="","okay",IF(VLOOKUP(BTT[[#This Row],[Subprozess
(optionale Auswahl)]],BPML[[Subprozess]:[Zugeordneter Hauptprozess]],3,FALSE)=BTT[[#This Row],[Hauptprozess
(Pflichtauswahl)]],"okay","falscher Subprozess"))</f>
        <v>okay</v>
      </c>
      <c r="AL418" t="str">
        <f>IF(aktives_Teilprojekt="Master","",IF(BTT[[#This Row],[Verantwortliches TP
(automatisch)]]=VLOOKUP(aktives_Teilprojekt,Teilprojekte[[Teilprojekte]:[Kürzel]],2,FALSE),"okay","Hauptprozess anderes TP"))</f>
        <v>okay</v>
      </c>
      <c r="AM41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8" s="10" t="str">
        <f>IFERROR(IF(BTT[[#This Row],[SAP-Modul
(Pflichtauswahl)]]&lt;&gt;VLOOKUP(BTT[[#This Row],[Verwendete Transaktion (Pflichtauswahl)]],Transaktionen[[Transaktionen]:[Modul]],3,FALSE),"Modul anders","okay"),"")</f>
        <v>Modul anders</v>
      </c>
      <c r="AP418" s="10" t="str">
        <f>IFERROR(IF(COUNTIFS(BTT[Verwendete Transaktion (Pflichtauswahl)],BTT[[#This Row],[Verwendete Transaktion (Pflichtauswahl)]],BTT[SAP-Modul
(Pflichtauswahl)],"&lt;&gt;"&amp;BTT[[#This Row],[SAP-Modul
(Pflichtauswahl)]])&gt;0,"Modul anders","okay"),"")</f>
        <v>okay</v>
      </c>
      <c r="AQ418" s="10" t="str">
        <f>IFERROR(IF(COUNTIFS(BTT[Verwendete Transaktion (Pflichtauswahl)],BTT[[#This Row],[Verwendete Transaktion (Pflichtauswahl)]],BTT[Verantwortliches TP
(automatisch)],"&lt;&gt;"&amp;BTT[[#This Row],[Verantwortliches TP
(automatisch)]])&gt;0,"Transaktion mehrfach","okay"),"")</f>
        <v>okay</v>
      </c>
      <c r="AR418" s="10" t="str">
        <f>IFERROR(IF(COUNTIFS(BTT[Verwendete Transaktion (Pflichtauswahl)],BTT[[#This Row],[Verwendete Transaktion (Pflichtauswahl)]],BTT[Verantwortliches TP
(automatisch)],"&lt;&gt;"&amp;VLOOKUP(aktives_Teilprojekt,Teilprojekte[[Teilprojekte]:[Kürzel]],2,FALSE))&gt;0,"Transaktion mehrfach","okay"),"")</f>
        <v>okay</v>
      </c>
      <c r="AS418" s="10" t="s">
        <v>10043</v>
      </c>
      <c r="AT418" s="10"/>
    </row>
    <row r="419" spans="1:46" x14ac:dyDescent="0.25">
      <c r="A419" s="14" t="str">
        <f>IFERROR(IF(BTT[[#This Row],[Lfd Nr. 
(aus konsolidierter Datei)]]&lt;&gt;"",BTT[[#This Row],[Lfd Nr. 
(aus konsolidierter Datei)]],VLOOKUP(aktives_Teilprojekt,Teilprojekte[[Teilprojekte]:[Kürzel]],2,FALSE)&amp;ROW(BTT[[#This Row],[Lfd Nr.
(automatisch)]])-2),"")</f>
        <v>BLQ404</v>
      </c>
      <c r="B419" s="15" t="s">
        <v>6123</v>
      </c>
      <c r="C419" s="15"/>
      <c r="D419" t="s">
        <v>10151</v>
      </c>
      <c r="E419" s="10" t="str">
        <f>IFERROR(IF(NOT(BTT[[#This Row],[Manuelle Änderung des Verantwortliches TP
(Auswahl - bei Bedarf)]]=""),BTT[[#This Row],[Manuelle Änderung des Verantwortliches TP
(Auswahl - bei Bedarf)]],VLOOKUP(BTT[[#This Row],[Hauptprozess
(Pflichtauswahl)]],Hauptprozesse[],3,FALSE)),"")</f>
        <v>BLQ</v>
      </c>
      <c r="H419" s="10" t="s">
        <v>6038</v>
      </c>
      <c r="I419" t="s">
        <v>691</v>
      </c>
      <c r="J419" s="10" t="str">
        <f>IFERROR(VLOOKUP(BTT[[#This Row],[Verwendete Transaktion (Pflichtauswahl)]],Transaktionen[[Transaktionen]:[Langtext]],2,FALSE),"")</f>
        <v>Listanzeige Bestellanforderungen</v>
      </c>
      <c r="N419" t="s">
        <v>10132</v>
      </c>
      <c r="O419" t="s">
        <v>6052</v>
      </c>
      <c r="T419" t="s">
        <v>6060</v>
      </c>
      <c r="V419" s="10" t="str">
        <f>IFERROR(VLOOKUP(BTT[[#This Row],[Verwendetes Formular
(Auswahl falls relevant)]],Formulare[[Formularbezeichnung]:[Formularname (technisch)]],2,FALSE),"")</f>
        <v/>
      </c>
      <c r="X419" t="s">
        <v>6052</v>
      </c>
      <c r="Y419" s="4"/>
      <c r="Z419" t="s">
        <v>6048</v>
      </c>
      <c r="AB419" t="s">
        <v>6052</v>
      </c>
      <c r="AD419" t="s">
        <v>8533</v>
      </c>
      <c r="AF419" t="s">
        <v>8533</v>
      </c>
      <c r="AI419" t="s">
        <v>6052</v>
      </c>
      <c r="AJ419" t="s">
        <v>6052</v>
      </c>
      <c r="AK419" s="10" t="str">
        <f>IF(BTT[[#This Row],[Subprozess
(optionale Auswahl)]]="","okay",IF(VLOOKUP(BTT[[#This Row],[Subprozess
(optionale Auswahl)]],BPML[[Subprozess]:[Zugeordneter Hauptprozess]],3,FALSE)=BTT[[#This Row],[Hauptprozess
(Pflichtauswahl)]],"okay","falscher Subprozess"))</f>
        <v>okay</v>
      </c>
      <c r="AL419" t="str">
        <f>IF(aktives_Teilprojekt="Master","",IF(BTT[[#This Row],[Verantwortliches TP
(automatisch)]]=VLOOKUP(aktives_Teilprojekt,Teilprojekte[[Teilprojekte]:[Kürzel]],2,FALSE),"okay","Hauptprozess anderes TP"))</f>
        <v>okay</v>
      </c>
      <c r="AM41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1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19" s="10" t="str">
        <f>IFERROR(IF(BTT[[#This Row],[SAP-Modul
(Pflichtauswahl)]]&lt;&gt;VLOOKUP(BTT[[#This Row],[Verwendete Transaktion (Pflichtauswahl)]],Transaktionen[[Transaktionen]:[Modul]],3,FALSE),"Modul anders","okay"),"")</f>
        <v>Modul anders</v>
      </c>
      <c r="AP419" s="10" t="str">
        <f>IFERROR(IF(COUNTIFS(BTT[Verwendete Transaktion (Pflichtauswahl)],BTT[[#This Row],[Verwendete Transaktion (Pflichtauswahl)]],BTT[SAP-Modul
(Pflichtauswahl)],"&lt;&gt;"&amp;BTT[[#This Row],[SAP-Modul
(Pflichtauswahl)]])&gt;0,"Modul anders","okay"),"")</f>
        <v>okay</v>
      </c>
      <c r="AQ419" s="10" t="str">
        <f>IFERROR(IF(COUNTIFS(BTT[Verwendete Transaktion (Pflichtauswahl)],BTT[[#This Row],[Verwendete Transaktion (Pflichtauswahl)]],BTT[Verantwortliches TP
(automatisch)],"&lt;&gt;"&amp;BTT[[#This Row],[Verantwortliches TP
(automatisch)]])&gt;0,"Transaktion mehrfach","okay"),"")</f>
        <v>okay</v>
      </c>
      <c r="AR419" s="10" t="str">
        <f>IFERROR(IF(COUNTIFS(BTT[Verwendete Transaktion (Pflichtauswahl)],BTT[[#This Row],[Verwendete Transaktion (Pflichtauswahl)]],BTT[Verantwortliches TP
(automatisch)],"&lt;&gt;"&amp;VLOOKUP(aktives_Teilprojekt,Teilprojekte[[Teilprojekte]:[Kürzel]],2,FALSE))&gt;0,"Transaktion mehrfach","okay"),"")</f>
        <v>okay</v>
      </c>
      <c r="AS419" s="10" t="s">
        <v>10044</v>
      </c>
      <c r="AT419" s="10"/>
    </row>
    <row r="420" spans="1:46" x14ac:dyDescent="0.25">
      <c r="A420" s="14" t="str">
        <f>IFERROR(IF(BTT[[#This Row],[Lfd Nr. 
(aus konsolidierter Datei)]]&lt;&gt;"",BTT[[#This Row],[Lfd Nr. 
(aus konsolidierter Datei)]],VLOOKUP(aktives_Teilprojekt,Teilprojekte[[Teilprojekte]:[Kürzel]],2,FALSE)&amp;ROW(BTT[[#This Row],[Lfd Nr.
(automatisch)]])-2),"")</f>
        <v>BLQ405</v>
      </c>
      <c r="B420" s="15" t="s">
        <v>6127</v>
      </c>
      <c r="C420" s="15"/>
      <c r="D420" t="s">
        <v>10151</v>
      </c>
      <c r="E420" s="10" t="str">
        <f>IFERROR(IF(NOT(BTT[[#This Row],[Manuelle Änderung des Verantwortliches TP
(Auswahl - bei Bedarf)]]=""),BTT[[#This Row],[Manuelle Änderung des Verantwortliches TP
(Auswahl - bei Bedarf)]],VLOOKUP(BTT[[#This Row],[Hauptprozess
(Pflichtauswahl)]],Hauptprozesse[],3,FALSE)),"")</f>
        <v>BLQ</v>
      </c>
      <c r="H420" s="10" t="s">
        <v>6038</v>
      </c>
      <c r="I420" t="s">
        <v>695</v>
      </c>
      <c r="J420" s="10" t="str">
        <f>IFERROR(VLOOKUP(BTT[[#This Row],[Verwendete Transaktion (Pflichtauswahl)]],Transaktionen[[Transaktionen]:[Langtext]],2,FALSE),"")</f>
        <v>Aufruf der MIRO - Status Ändern</v>
      </c>
      <c r="N420" t="s">
        <v>10132</v>
      </c>
      <c r="O420" t="s">
        <v>6052</v>
      </c>
      <c r="T420" t="s">
        <v>6060</v>
      </c>
      <c r="V420" s="10" t="str">
        <f>IFERROR(VLOOKUP(BTT[[#This Row],[Verwendetes Formular
(Auswahl falls relevant)]],Formulare[[Formularbezeichnung]:[Formularname (technisch)]],2,FALSE),"")</f>
        <v/>
      </c>
      <c r="X420" t="s">
        <v>6052</v>
      </c>
      <c r="Y420" s="4"/>
      <c r="Z420" t="s">
        <v>6048</v>
      </c>
      <c r="AB420" t="s">
        <v>6052</v>
      </c>
      <c r="AD420" t="s">
        <v>8533</v>
      </c>
      <c r="AF420" t="s">
        <v>8533</v>
      </c>
      <c r="AI420" t="s">
        <v>6052</v>
      </c>
      <c r="AJ420" t="s">
        <v>6052</v>
      </c>
      <c r="AK420" s="10" t="str">
        <f>IF(BTT[[#This Row],[Subprozess
(optionale Auswahl)]]="","okay",IF(VLOOKUP(BTT[[#This Row],[Subprozess
(optionale Auswahl)]],BPML[[Subprozess]:[Zugeordneter Hauptprozess]],3,FALSE)=BTT[[#This Row],[Hauptprozess
(Pflichtauswahl)]],"okay","falscher Subprozess"))</f>
        <v>okay</v>
      </c>
      <c r="AL420" t="str">
        <f>IF(aktives_Teilprojekt="Master","",IF(BTT[[#This Row],[Verantwortliches TP
(automatisch)]]=VLOOKUP(aktives_Teilprojekt,Teilprojekte[[Teilprojekte]:[Kürzel]],2,FALSE),"okay","Hauptprozess anderes TP"))</f>
        <v>okay</v>
      </c>
      <c r="AM42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0" s="10" t="str">
        <f>IFERROR(IF(BTT[[#This Row],[SAP-Modul
(Pflichtauswahl)]]&lt;&gt;VLOOKUP(BTT[[#This Row],[Verwendete Transaktion (Pflichtauswahl)]],Transaktionen[[Transaktionen]:[Modul]],3,FALSE),"Modul anders","okay"),"")</f>
        <v>Modul anders</v>
      </c>
      <c r="AP420" s="10" t="str">
        <f>IFERROR(IF(COUNTIFS(BTT[Verwendete Transaktion (Pflichtauswahl)],BTT[[#This Row],[Verwendete Transaktion (Pflichtauswahl)]],BTT[SAP-Modul
(Pflichtauswahl)],"&lt;&gt;"&amp;BTT[[#This Row],[SAP-Modul
(Pflichtauswahl)]])&gt;0,"Modul anders","okay"),"")</f>
        <v>okay</v>
      </c>
      <c r="AQ420" s="10" t="str">
        <f>IFERROR(IF(COUNTIFS(BTT[Verwendete Transaktion (Pflichtauswahl)],BTT[[#This Row],[Verwendete Transaktion (Pflichtauswahl)]],BTT[Verantwortliches TP
(automatisch)],"&lt;&gt;"&amp;BTT[[#This Row],[Verantwortliches TP
(automatisch)]])&gt;0,"Transaktion mehrfach","okay"),"")</f>
        <v>okay</v>
      </c>
      <c r="AR420" s="10" t="str">
        <f>IFERROR(IF(COUNTIFS(BTT[Verwendete Transaktion (Pflichtauswahl)],BTT[[#This Row],[Verwendete Transaktion (Pflichtauswahl)]],BTT[Verantwortliches TP
(automatisch)],"&lt;&gt;"&amp;VLOOKUP(aktives_Teilprojekt,Teilprojekte[[Teilprojekte]:[Kürzel]],2,FALSE))&gt;0,"Transaktion mehrfach","okay"),"")</f>
        <v>okay</v>
      </c>
      <c r="AS420" s="10" t="s">
        <v>10045</v>
      </c>
      <c r="AT420" s="10"/>
    </row>
    <row r="421" spans="1:46" x14ac:dyDescent="0.25">
      <c r="A421" s="14" t="str">
        <f>IFERROR(IF(BTT[[#This Row],[Lfd Nr. 
(aus konsolidierter Datei)]]&lt;&gt;"",BTT[[#This Row],[Lfd Nr. 
(aus konsolidierter Datei)]],VLOOKUP(aktives_Teilprojekt,Teilprojekte[[Teilprojekte]:[Kürzel]],2,FALSE)&amp;ROW(BTT[[#This Row],[Lfd Nr.
(automatisch)]])-2),"")</f>
        <v>BLQ406</v>
      </c>
      <c r="B421" s="15" t="s">
        <v>53</v>
      </c>
      <c r="C421" s="15"/>
      <c r="E421" s="10" t="str">
        <f>IFERROR(IF(NOT(BTT[[#This Row],[Manuelle Änderung des Verantwortliches TP
(Auswahl - bei Bedarf)]]=""),BTT[[#This Row],[Manuelle Änderung des Verantwortliches TP
(Auswahl - bei Bedarf)]],VLOOKUP(BTT[[#This Row],[Hauptprozess
(Pflichtauswahl)]],Hauptprozesse[],3,FALSE)),"")</f>
        <v>BLQ</v>
      </c>
      <c r="H421" s="10" t="s">
        <v>6092</v>
      </c>
      <c r="I421" t="s">
        <v>3337</v>
      </c>
      <c r="J421" s="10" t="str">
        <f>IFERROR(VLOOKUP(BTT[[#This Row],[Verwendete Transaktion (Pflichtauswahl)]],Transaktionen[[Transaktionen]:[Langtext]],2,FALSE),"")</f>
        <v>Bestandsübersicht</v>
      </c>
      <c r="O421" t="s">
        <v>6052</v>
      </c>
      <c r="T421" t="s">
        <v>6060</v>
      </c>
      <c r="V421" s="10" t="str">
        <f>IFERROR(VLOOKUP(BTT[[#This Row],[Verwendetes Formular
(Auswahl falls relevant)]],Formulare[[Formularbezeichnung]:[Formularname (technisch)]],2,FALSE),"")</f>
        <v/>
      </c>
      <c r="X421" t="s">
        <v>6052</v>
      </c>
      <c r="Y421" s="4"/>
      <c r="AB421" t="s">
        <v>6052</v>
      </c>
      <c r="AD421" t="s">
        <v>6063</v>
      </c>
      <c r="AF421" t="s">
        <v>6064</v>
      </c>
      <c r="AI421" t="s">
        <v>6052</v>
      </c>
      <c r="AJ421" t="s">
        <v>6052</v>
      </c>
      <c r="AK421" s="10" t="str">
        <f>IF(BTT[[#This Row],[Subprozess
(optionale Auswahl)]]="","okay",IF(VLOOKUP(BTT[[#This Row],[Subprozess
(optionale Auswahl)]],BPML[[Subprozess]:[Zugeordneter Hauptprozess]],3,FALSE)=BTT[[#This Row],[Hauptprozess
(Pflichtauswahl)]],"okay","falscher Subprozess"))</f>
        <v>okay</v>
      </c>
      <c r="AL421" t="str">
        <f>IF(aktives_Teilprojekt="Master","",IF(BTT[[#This Row],[Verantwortliches TP
(automatisch)]]=VLOOKUP(aktives_Teilprojekt,Teilprojekte[[Teilprojekte]:[Kürzel]],2,FALSE),"okay","Hauptprozess anderes TP"))</f>
        <v>okay</v>
      </c>
      <c r="AM42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1" s="10" t="str">
        <f>IFERROR(IF(BTT[[#This Row],[SAP-Modul
(Pflichtauswahl)]]&lt;&gt;VLOOKUP(BTT[[#This Row],[Verwendete Transaktion (Pflichtauswahl)]],Transaktionen[[Transaktionen]:[Modul]],3,FALSE),"Modul anders","okay"),"")</f>
        <v>okay</v>
      </c>
      <c r="AP421" s="10" t="str">
        <f>IFERROR(IF(COUNTIFS(BTT[Verwendete Transaktion (Pflichtauswahl)],BTT[[#This Row],[Verwendete Transaktion (Pflichtauswahl)]],BTT[SAP-Modul
(Pflichtauswahl)],"&lt;&gt;"&amp;BTT[[#This Row],[SAP-Modul
(Pflichtauswahl)]])&gt;0,"Modul anders","okay"),"")</f>
        <v>okay</v>
      </c>
      <c r="AQ421" s="10" t="str">
        <f>IFERROR(IF(COUNTIFS(BTT[Verwendete Transaktion (Pflichtauswahl)],BTT[[#This Row],[Verwendete Transaktion (Pflichtauswahl)]],BTT[Verantwortliches TP
(automatisch)],"&lt;&gt;"&amp;BTT[[#This Row],[Verantwortliches TP
(automatisch)]])&gt;0,"Transaktion mehrfach","okay"),"")</f>
        <v>okay</v>
      </c>
      <c r="AR421" s="10" t="str">
        <f>IFERROR(IF(COUNTIFS(BTT[Verwendete Transaktion (Pflichtauswahl)],BTT[[#This Row],[Verwendete Transaktion (Pflichtauswahl)]],BTT[Verantwortliches TP
(automatisch)],"&lt;&gt;"&amp;VLOOKUP(aktives_Teilprojekt,Teilprojekte[[Teilprojekte]:[Kürzel]],2,FALSE))&gt;0,"Transaktion mehrfach","okay"),"")</f>
        <v>okay</v>
      </c>
      <c r="AS421" s="10" t="s">
        <v>10046</v>
      </c>
      <c r="AT421" s="10"/>
    </row>
    <row r="422" spans="1:46" x14ac:dyDescent="0.25">
      <c r="A422" s="14" t="str">
        <f>IFERROR(IF(BTT[[#This Row],[Lfd Nr. 
(aus konsolidierter Datei)]]&lt;&gt;"",BTT[[#This Row],[Lfd Nr. 
(aus konsolidierter Datei)]],VLOOKUP(aktives_Teilprojekt,Teilprojekte[[Teilprojekte]:[Kürzel]],2,FALSE)&amp;ROW(BTT[[#This Row],[Lfd Nr.
(automatisch)]])-2),"")</f>
        <v>BLQ407</v>
      </c>
      <c r="B422" s="15" t="s">
        <v>6127</v>
      </c>
      <c r="C422" s="15"/>
      <c r="D422" t="s">
        <v>10151</v>
      </c>
      <c r="E422" s="10" t="str">
        <f>IFERROR(IF(NOT(BTT[[#This Row],[Manuelle Änderung des Verantwortliches TP
(Auswahl - bei Bedarf)]]=""),BTT[[#This Row],[Manuelle Änderung des Verantwortliches TP
(Auswahl - bei Bedarf)]],VLOOKUP(BTT[[#This Row],[Hauptprozess
(Pflichtauswahl)]],Hauptprozesse[],3,FALSE)),"")</f>
        <v>BLQ</v>
      </c>
      <c r="H422" s="10" t="s">
        <v>6038</v>
      </c>
      <c r="I422" t="s">
        <v>701</v>
      </c>
      <c r="J422" s="10" t="str">
        <f>IFERROR(VLOOKUP(BTT[[#This Row],[Verwendete Transaktion (Pflichtauswahl)]],Transaktionen[[Transaktionen]:[Langtext]],2,FALSE),"")</f>
        <v>Anzeige Rechnungsprüfungsbeleg</v>
      </c>
      <c r="N422" t="s">
        <v>10132</v>
      </c>
      <c r="O422" t="s">
        <v>6052</v>
      </c>
      <c r="T422" t="s">
        <v>6060</v>
      </c>
      <c r="V422" s="10" t="str">
        <f>IFERROR(VLOOKUP(BTT[[#This Row],[Verwendetes Formular
(Auswahl falls relevant)]],Formulare[[Formularbezeichnung]:[Formularname (technisch)]],2,FALSE),"")</f>
        <v/>
      </c>
      <c r="X422" t="s">
        <v>6052</v>
      </c>
      <c r="Y422" s="4"/>
      <c r="Z422" t="s">
        <v>6048</v>
      </c>
      <c r="AB422" t="s">
        <v>6052</v>
      </c>
      <c r="AD422" t="s">
        <v>8533</v>
      </c>
      <c r="AF422" t="s">
        <v>8533</v>
      </c>
      <c r="AI422" t="s">
        <v>6052</v>
      </c>
      <c r="AJ422" t="s">
        <v>6052</v>
      </c>
      <c r="AK422" s="10" t="str">
        <f>IF(BTT[[#This Row],[Subprozess
(optionale Auswahl)]]="","okay",IF(VLOOKUP(BTT[[#This Row],[Subprozess
(optionale Auswahl)]],BPML[[Subprozess]:[Zugeordneter Hauptprozess]],3,FALSE)=BTT[[#This Row],[Hauptprozess
(Pflichtauswahl)]],"okay","falscher Subprozess"))</f>
        <v>okay</v>
      </c>
      <c r="AL422" t="str">
        <f>IF(aktives_Teilprojekt="Master","",IF(BTT[[#This Row],[Verantwortliches TP
(automatisch)]]=VLOOKUP(aktives_Teilprojekt,Teilprojekte[[Teilprojekte]:[Kürzel]],2,FALSE),"okay","Hauptprozess anderes TP"))</f>
        <v>okay</v>
      </c>
      <c r="AM42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2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2" s="10" t="str">
        <f>IFERROR(IF(BTT[[#This Row],[SAP-Modul
(Pflichtauswahl)]]&lt;&gt;VLOOKUP(BTT[[#This Row],[Verwendete Transaktion (Pflichtauswahl)]],Transaktionen[[Transaktionen]:[Modul]],3,FALSE),"Modul anders","okay"),"")</f>
        <v>Modul anders</v>
      </c>
      <c r="AP422" s="10" t="str">
        <f>IFERROR(IF(COUNTIFS(BTT[Verwendete Transaktion (Pflichtauswahl)],BTT[[#This Row],[Verwendete Transaktion (Pflichtauswahl)]],BTT[SAP-Modul
(Pflichtauswahl)],"&lt;&gt;"&amp;BTT[[#This Row],[SAP-Modul
(Pflichtauswahl)]])&gt;0,"Modul anders","okay"),"")</f>
        <v>okay</v>
      </c>
      <c r="AQ422" s="10" t="str">
        <f>IFERROR(IF(COUNTIFS(BTT[Verwendete Transaktion (Pflichtauswahl)],BTT[[#This Row],[Verwendete Transaktion (Pflichtauswahl)]],BTT[Verantwortliches TP
(automatisch)],"&lt;&gt;"&amp;BTT[[#This Row],[Verantwortliches TP
(automatisch)]])&gt;0,"Transaktion mehrfach","okay"),"")</f>
        <v>okay</v>
      </c>
      <c r="AR422" s="10" t="str">
        <f>IFERROR(IF(COUNTIFS(BTT[Verwendete Transaktion (Pflichtauswahl)],BTT[[#This Row],[Verwendete Transaktion (Pflichtauswahl)]],BTT[Verantwortliches TP
(automatisch)],"&lt;&gt;"&amp;VLOOKUP(aktives_Teilprojekt,Teilprojekte[[Teilprojekte]:[Kürzel]],2,FALSE))&gt;0,"Transaktion mehrfach","okay"),"")</f>
        <v>okay</v>
      </c>
      <c r="AS422" s="10" t="s">
        <v>10047</v>
      </c>
      <c r="AT422" s="10"/>
    </row>
    <row r="423" spans="1:46" x14ac:dyDescent="0.25">
      <c r="A423" s="14" t="str">
        <f>IFERROR(IF(BTT[[#This Row],[Lfd Nr. 
(aus konsolidierter Datei)]]&lt;&gt;"",BTT[[#This Row],[Lfd Nr. 
(aus konsolidierter Datei)]],VLOOKUP(aktives_Teilprojekt,Teilprojekte[[Teilprojekte]:[Kürzel]],2,FALSE)&amp;ROW(BTT[[#This Row],[Lfd Nr.
(automatisch)]])-2),"")</f>
        <v>BLQ408</v>
      </c>
      <c r="B423" s="15" t="s">
        <v>6124</v>
      </c>
      <c r="C423" s="15"/>
      <c r="E423" s="10" t="str">
        <f>IFERROR(IF(NOT(BTT[[#This Row],[Manuelle Änderung des Verantwortliches TP
(Auswahl - bei Bedarf)]]=""),BTT[[#This Row],[Manuelle Änderung des Verantwortliches TP
(Auswahl - bei Bedarf)]],VLOOKUP(BTT[[#This Row],[Hauptprozess
(Pflichtauswahl)]],Hauptprozesse[],3,FALSE)),"")</f>
        <v>BLQ</v>
      </c>
      <c r="H423" s="10" t="s">
        <v>8454</v>
      </c>
      <c r="I423" t="s">
        <v>563</v>
      </c>
      <c r="J423" s="10" t="str">
        <f>IFERROR(VLOOKUP(BTT[[#This Row],[Verwendete Transaktion (Pflichtauswahl)]],Transaktionen[[Transaktionen]:[Langtext]],2,FALSE),"")</f>
        <v>Workbench</v>
      </c>
      <c r="N423" t="s">
        <v>8928</v>
      </c>
      <c r="O423" t="s">
        <v>6052</v>
      </c>
      <c r="T423" t="s">
        <v>6060</v>
      </c>
      <c r="V423" s="10" t="str">
        <f>IFERROR(VLOOKUP(BTT[[#This Row],[Verwendetes Formular
(Auswahl falls relevant)]],Formulare[[Formularbezeichnung]:[Formularname (technisch)]],2,FALSE),"")</f>
        <v/>
      </c>
      <c r="X423" t="s">
        <v>6052</v>
      </c>
      <c r="Y423" s="4"/>
      <c r="AB423" t="s">
        <v>6052</v>
      </c>
      <c r="AD423" t="s">
        <v>6063</v>
      </c>
      <c r="AF423" t="s">
        <v>10193</v>
      </c>
      <c r="AI423" t="s">
        <v>6052</v>
      </c>
      <c r="AJ423" t="s">
        <v>6052</v>
      </c>
      <c r="AK423" s="10" t="str">
        <f>IF(BTT[[#This Row],[Subprozess
(optionale Auswahl)]]="","okay",IF(VLOOKUP(BTT[[#This Row],[Subprozess
(optionale Auswahl)]],BPML[[Subprozess]:[Zugeordneter Hauptprozess]],3,FALSE)=BTT[[#This Row],[Hauptprozess
(Pflichtauswahl)]],"okay","falscher Subprozess"))</f>
        <v>okay</v>
      </c>
      <c r="AL423" t="str">
        <f>IF(aktives_Teilprojekt="Master","",IF(BTT[[#This Row],[Verantwortliches TP
(automatisch)]]=VLOOKUP(aktives_Teilprojekt,Teilprojekte[[Teilprojekte]:[Kürzel]],2,FALSE),"okay","Hauptprozess anderes TP"))</f>
        <v>okay</v>
      </c>
      <c r="AM42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3" s="10" t="str">
        <f>IFERROR(IF(BTT[[#This Row],[SAP-Modul
(Pflichtauswahl)]]&lt;&gt;VLOOKUP(BTT[[#This Row],[Verwendete Transaktion (Pflichtauswahl)]],Transaktionen[[Transaktionen]:[Modul]],3,FALSE),"Modul anders","okay"),"")</f>
        <v>Modul anders</v>
      </c>
      <c r="AP423" s="10" t="str">
        <f>IFERROR(IF(COUNTIFS(BTT[Verwendete Transaktion (Pflichtauswahl)],BTT[[#This Row],[Verwendete Transaktion (Pflichtauswahl)]],BTT[SAP-Modul
(Pflichtauswahl)],"&lt;&gt;"&amp;BTT[[#This Row],[SAP-Modul
(Pflichtauswahl)]])&gt;0,"Modul anders","okay"),"")</f>
        <v>okay</v>
      </c>
      <c r="AQ423" s="10" t="str">
        <f>IFERROR(IF(COUNTIFS(BTT[Verwendete Transaktion (Pflichtauswahl)],BTT[[#This Row],[Verwendete Transaktion (Pflichtauswahl)]],BTT[Verantwortliches TP
(automatisch)],"&lt;&gt;"&amp;BTT[[#This Row],[Verantwortliches TP
(automatisch)]])&gt;0,"Transaktion mehrfach","okay"),"")</f>
        <v>okay</v>
      </c>
      <c r="AR423" s="10" t="str">
        <f>IFERROR(IF(COUNTIFS(BTT[Verwendete Transaktion (Pflichtauswahl)],BTT[[#This Row],[Verwendete Transaktion (Pflichtauswahl)]],BTT[Verantwortliches TP
(automatisch)],"&lt;&gt;"&amp;VLOOKUP(aktives_Teilprojekt,Teilprojekte[[Teilprojekte]:[Kürzel]],2,FALSE))&gt;0,"Transaktion mehrfach","okay"),"")</f>
        <v>okay</v>
      </c>
      <c r="AS423" s="10" t="s">
        <v>10048</v>
      </c>
      <c r="AT423" s="10"/>
    </row>
    <row r="424" spans="1:46" x14ac:dyDescent="0.25">
      <c r="A424" s="14" t="str">
        <f>IFERROR(IF(BTT[[#This Row],[Lfd Nr. 
(aus konsolidierter Datei)]]&lt;&gt;"",BTT[[#This Row],[Lfd Nr. 
(aus konsolidierter Datei)]],VLOOKUP(aktives_Teilprojekt,Teilprojekte[[Teilprojekte]:[Kürzel]],2,FALSE)&amp;ROW(BTT[[#This Row],[Lfd Nr.
(automatisch)]])-2),"")</f>
        <v>BLQ409</v>
      </c>
      <c r="B424" s="15" t="s">
        <v>53</v>
      </c>
      <c r="C424" s="15"/>
      <c r="E424" s="10" t="str">
        <f>IFERROR(IF(NOT(BTT[[#This Row],[Manuelle Änderung des Verantwortliches TP
(Auswahl - bei Bedarf)]]=""),BTT[[#This Row],[Manuelle Änderung des Verantwortliches TP
(Auswahl - bei Bedarf)]],VLOOKUP(BTT[[#This Row],[Hauptprozess
(Pflichtauswahl)]],Hauptprozesse[],3,FALSE)),"")</f>
        <v>BLQ</v>
      </c>
      <c r="H424" s="10" t="s">
        <v>6038</v>
      </c>
      <c r="I424" t="s">
        <v>3022</v>
      </c>
      <c r="J424" s="10" t="str">
        <f>IFERROR(VLOOKUP(BTT[[#This Row],[Verwendete Transaktion (Pflichtauswahl)]],Transaktionen[[Transaktionen]:[Langtext]],2,FALSE),"")</f>
        <v>BCO: Analyse Lagerhüter</v>
      </c>
      <c r="O424" t="s">
        <v>6052</v>
      </c>
      <c r="T424" t="s">
        <v>6060</v>
      </c>
      <c r="V424" s="10" t="str">
        <f>IFERROR(VLOOKUP(BTT[[#This Row],[Verwendetes Formular
(Auswahl falls relevant)]],Formulare[[Formularbezeichnung]:[Formularname (technisch)]],2,FALSE),"")</f>
        <v/>
      </c>
      <c r="X424" t="s">
        <v>6052</v>
      </c>
      <c r="Y424" s="4"/>
      <c r="AB424" t="s">
        <v>6052</v>
      </c>
      <c r="AD424" t="s">
        <v>6063</v>
      </c>
      <c r="AF424" t="s">
        <v>10187</v>
      </c>
      <c r="AI424" t="s">
        <v>6052</v>
      </c>
      <c r="AJ424" t="s">
        <v>6052</v>
      </c>
      <c r="AK424" s="10" t="str">
        <f>IF(BTT[[#This Row],[Subprozess
(optionale Auswahl)]]="","okay",IF(VLOOKUP(BTT[[#This Row],[Subprozess
(optionale Auswahl)]],BPML[[Subprozess]:[Zugeordneter Hauptprozess]],3,FALSE)=BTT[[#This Row],[Hauptprozess
(Pflichtauswahl)]],"okay","falscher Subprozess"))</f>
        <v>okay</v>
      </c>
      <c r="AL424" t="str">
        <f>IF(aktives_Teilprojekt="Master","",IF(BTT[[#This Row],[Verantwortliches TP
(automatisch)]]=VLOOKUP(aktives_Teilprojekt,Teilprojekte[[Teilprojekte]:[Kürzel]],2,FALSE),"okay","Hauptprozess anderes TP"))</f>
        <v>okay</v>
      </c>
      <c r="AM42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4" s="10" t="str">
        <f>IFERROR(IF(BTT[[#This Row],[SAP-Modul
(Pflichtauswahl)]]&lt;&gt;VLOOKUP(BTT[[#This Row],[Verwendete Transaktion (Pflichtauswahl)]],Transaktionen[[Transaktionen]:[Modul]],3,FALSE),"Modul anders","okay"),"")</f>
        <v>okay</v>
      </c>
      <c r="AP424" s="10" t="str">
        <f>IFERROR(IF(COUNTIFS(BTT[Verwendete Transaktion (Pflichtauswahl)],BTT[[#This Row],[Verwendete Transaktion (Pflichtauswahl)]],BTT[SAP-Modul
(Pflichtauswahl)],"&lt;&gt;"&amp;BTT[[#This Row],[SAP-Modul
(Pflichtauswahl)]])&gt;0,"Modul anders","okay"),"")</f>
        <v>okay</v>
      </c>
      <c r="AQ424" s="10" t="str">
        <f>IFERROR(IF(COUNTIFS(BTT[Verwendete Transaktion (Pflichtauswahl)],BTT[[#This Row],[Verwendete Transaktion (Pflichtauswahl)]],BTT[Verantwortliches TP
(automatisch)],"&lt;&gt;"&amp;BTT[[#This Row],[Verantwortliches TP
(automatisch)]])&gt;0,"Transaktion mehrfach","okay"),"")</f>
        <v>okay</v>
      </c>
      <c r="AR424" s="10" t="str">
        <f>IFERROR(IF(COUNTIFS(BTT[Verwendete Transaktion (Pflichtauswahl)],BTT[[#This Row],[Verwendete Transaktion (Pflichtauswahl)]],BTT[Verantwortliches TP
(automatisch)],"&lt;&gt;"&amp;VLOOKUP(aktives_Teilprojekt,Teilprojekte[[Teilprojekte]:[Kürzel]],2,FALSE))&gt;0,"Transaktion mehrfach","okay"),"")</f>
        <v>okay</v>
      </c>
      <c r="AS424" s="10" t="s">
        <v>10049</v>
      </c>
      <c r="AT424" s="10"/>
    </row>
    <row r="425" spans="1:46" x14ac:dyDescent="0.25">
      <c r="A425" s="14" t="str">
        <f>IFERROR(IF(BTT[[#This Row],[Lfd Nr. 
(aus konsolidierter Datei)]]&lt;&gt;"",BTT[[#This Row],[Lfd Nr. 
(aus konsolidierter Datei)]],VLOOKUP(aktives_Teilprojekt,Teilprojekte[[Teilprojekte]:[Kürzel]],2,FALSE)&amp;ROW(BTT[[#This Row],[Lfd Nr.
(automatisch)]])-2),"")</f>
        <v>BLQ410</v>
      </c>
      <c r="B425" s="15" t="s">
        <v>52</v>
      </c>
      <c r="C425" s="15"/>
      <c r="D425" t="s">
        <v>9651</v>
      </c>
      <c r="E425" s="10" t="str">
        <f>IFERROR(IF(NOT(BTT[[#This Row],[Manuelle Änderung des Verantwortliches TP
(Auswahl - bei Bedarf)]]=""),BTT[[#This Row],[Manuelle Änderung des Verantwortliches TP
(Auswahl - bei Bedarf)]],VLOOKUP(BTT[[#This Row],[Hauptprozess
(Pflichtauswahl)]],Hauptprozesse[],3,FALSE)),"")</f>
        <v>BLQ</v>
      </c>
      <c r="H425" s="10" t="s">
        <v>6038</v>
      </c>
      <c r="I425" t="s">
        <v>3134</v>
      </c>
      <c r="J425" s="10" t="str">
        <f>IFERROR(VLOOKUP(BTT[[#This Row],[Verwendete Transaktion (Pflichtauswahl)]],Transaktionen[[Transaktionen]:[Langtext]],2,FALSE),"")</f>
        <v>Anhang zur Bestellung pflegen</v>
      </c>
      <c r="O425" t="s">
        <v>6052</v>
      </c>
      <c r="T425" t="s">
        <v>6060</v>
      </c>
      <c r="V425" s="10" t="str">
        <f>IFERROR(VLOOKUP(BTT[[#This Row],[Verwendetes Formular
(Auswahl falls relevant)]],Formulare[[Formularbezeichnung]:[Formularname (technisch)]],2,FALSE),"")</f>
        <v/>
      </c>
      <c r="X425" t="s">
        <v>6052</v>
      </c>
      <c r="Y425" s="4"/>
      <c r="AB425" t="s">
        <v>6052</v>
      </c>
      <c r="AD425" t="s">
        <v>6063</v>
      </c>
      <c r="AF425" t="s">
        <v>10152</v>
      </c>
      <c r="AI425" t="s">
        <v>6052</v>
      </c>
      <c r="AJ425" t="s">
        <v>6052</v>
      </c>
      <c r="AK425" s="10" t="str">
        <f>IF(BTT[[#This Row],[Subprozess
(optionale Auswahl)]]="","okay",IF(VLOOKUP(BTT[[#This Row],[Subprozess
(optionale Auswahl)]],BPML[[Subprozess]:[Zugeordneter Hauptprozess]],3,FALSE)=BTT[[#This Row],[Hauptprozess
(Pflichtauswahl)]],"okay","falscher Subprozess"))</f>
        <v>okay</v>
      </c>
      <c r="AL425" t="str">
        <f>IF(aktives_Teilprojekt="Master","",IF(BTT[[#This Row],[Verantwortliches TP
(automatisch)]]=VLOOKUP(aktives_Teilprojekt,Teilprojekte[[Teilprojekte]:[Kürzel]],2,FALSE),"okay","Hauptprozess anderes TP"))</f>
        <v>okay</v>
      </c>
      <c r="AM42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25" s="10" t="str">
        <f>IFERROR(IF(BTT[[#This Row],[SAP-Modul
(Pflichtauswahl)]]&lt;&gt;VLOOKUP(BTT[[#This Row],[Verwendete Transaktion (Pflichtauswahl)]],Transaktionen[[Transaktionen]:[Modul]],3,FALSE),"Modul anders","okay"),"")</f>
        <v>okay</v>
      </c>
      <c r="AP425" s="10" t="str">
        <f>IFERROR(IF(COUNTIFS(BTT[Verwendete Transaktion (Pflichtauswahl)],BTT[[#This Row],[Verwendete Transaktion (Pflichtauswahl)]],BTT[SAP-Modul
(Pflichtauswahl)],"&lt;&gt;"&amp;BTT[[#This Row],[SAP-Modul
(Pflichtauswahl)]])&gt;0,"Modul anders","okay"),"")</f>
        <v>okay</v>
      </c>
      <c r="AQ425" s="10" t="str">
        <f>IFERROR(IF(COUNTIFS(BTT[Verwendete Transaktion (Pflichtauswahl)],BTT[[#This Row],[Verwendete Transaktion (Pflichtauswahl)]],BTT[Verantwortliches TP
(automatisch)],"&lt;&gt;"&amp;BTT[[#This Row],[Verantwortliches TP
(automatisch)]])&gt;0,"Transaktion mehrfach","okay"),"")</f>
        <v>okay</v>
      </c>
      <c r="AR425" s="10" t="str">
        <f>IFERROR(IF(COUNTIFS(BTT[Verwendete Transaktion (Pflichtauswahl)],BTT[[#This Row],[Verwendete Transaktion (Pflichtauswahl)]],BTT[Verantwortliches TP
(automatisch)],"&lt;&gt;"&amp;VLOOKUP(aktives_Teilprojekt,Teilprojekte[[Teilprojekte]:[Kürzel]],2,FALSE))&gt;0,"Transaktion mehrfach","okay"),"")</f>
        <v>okay</v>
      </c>
      <c r="AS425" s="10" t="s">
        <v>10050</v>
      </c>
      <c r="AT425" s="10"/>
    </row>
    <row r="426" spans="1:46" hidden="1" x14ac:dyDescent="0.25">
      <c r="A426" s="14" t="str">
        <f>IFERROR(IF(BTT[[#This Row],[Lfd Nr. 
(aus konsolidierter Datei)]]&lt;&gt;"",BTT[[#This Row],[Lfd Nr. 
(aus konsolidierter Datei)]],VLOOKUP(aktives_Teilprojekt,Teilprojekte[[Teilprojekte]:[Kürzel]],2,FALSE)&amp;ROW(BTT[[#This Row],[Lfd Nr.
(automatisch)]])-2),"")</f>
        <v>BLQ411</v>
      </c>
      <c r="B426" s="15" t="s">
        <v>52</v>
      </c>
      <c r="C426" s="15"/>
      <c r="E426" s="10" t="s">
        <v>5</v>
      </c>
      <c r="F426" t="s">
        <v>4</v>
      </c>
      <c r="H426" s="10" t="s">
        <v>6041</v>
      </c>
      <c r="I426" t="s">
        <v>5609</v>
      </c>
      <c r="J426" s="10" t="str">
        <f>IFERROR(VLOOKUP(BTT[[#This Row],[Verwendete Transaktion (Pflichtauswahl)]],Transaktionen[[Transaktionen]:[Langtext]],2,FALSE),"")</f>
        <v>Fahrzeuge anzeigen</v>
      </c>
      <c r="O426" t="s">
        <v>6052</v>
      </c>
      <c r="T426" t="s">
        <v>6060</v>
      </c>
      <c r="V426" s="10" t="str">
        <f>IFERROR(VLOOKUP(BTT[[#This Row],[Verwendetes Formular
(Auswahl falls relevant)]],Formulare[[Formularbezeichnung]:[Formularname (technisch)]],2,FALSE),"")</f>
        <v/>
      </c>
      <c r="X426" t="s">
        <v>6052</v>
      </c>
      <c r="Y426" s="4"/>
      <c r="AD426" t="s">
        <v>6063</v>
      </c>
      <c r="AI426" t="s">
        <v>6052</v>
      </c>
      <c r="AJ426" t="s">
        <v>6052</v>
      </c>
      <c r="AK426" s="10" t="str">
        <f>IF(BTT[[#This Row],[Subprozess
(optionale Auswahl)]]="","okay",IF(VLOOKUP(BTT[[#This Row],[Subprozess
(optionale Auswahl)]],BPML[[Subprozess]:[Zugeordneter Hauptprozess]],3,FALSE)=BTT[[#This Row],[Hauptprozess
(Pflichtauswahl)]],"okay","falscher Subprozess"))</f>
        <v>okay</v>
      </c>
      <c r="AL426" t="str">
        <f>IF(aktives_Teilprojekt="Master","",IF(BTT[[#This Row],[Verantwortliches TP
(automatisch)]]=VLOOKUP(aktives_Teilprojekt,Teilprojekte[[Teilprojekte]:[Kürzel]],2,FALSE),"okay","Hauptprozess anderes TP"))</f>
        <v>okay</v>
      </c>
      <c r="AM42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6" s="10" t="str">
        <f>IFERROR(IF(BTT[[#This Row],[SAP-Modul
(Pflichtauswahl)]]&lt;&gt;VLOOKUP(BTT[[#This Row],[Verwendete Transaktion (Pflichtauswahl)]],Transaktionen[[Transaktionen]:[Modul]],3,FALSE),"Modul anders","okay"),"")</f>
        <v>okay</v>
      </c>
      <c r="AP426" s="10" t="str">
        <f>IFERROR(IF(COUNTIFS(BTT[Verwendete Transaktion (Pflichtauswahl)],BTT[[#This Row],[Verwendete Transaktion (Pflichtauswahl)]],BTT[SAP-Modul
(Pflichtauswahl)],"&lt;&gt;"&amp;BTT[[#This Row],[SAP-Modul
(Pflichtauswahl)]])&gt;0,"Modul anders","okay"),"")</f>
        <v>okay</v>
      </c>
      <c r="AQ426" s="10" t="str">
        <f>IFERROR(IF(COUNTIFS(BTT[Verwendete Transaktion (Pflichtauswahl)],BTT[[#This Row],[Verwendete Transaktion (Pflichtauswahl)]],BTT[Verantwortliches TP
(automatisch)],"&lt;&gt;"&amp;BTT[[#This Row],[Verantwortliches TP
(automatisch)]])&gt;0,"Transaktion mehrfach","okay"),"")</f>
        <v>okay</v>
      </c>
      <c r="AR426" s="10" t="str">
        <f>IFERROR(IF(COUNTIFS(BTT[Verwendete Transaktion (Pflichtauswahl)],BTT[[#This Row],[Verwendete Transaktion (Pflichtauswahl)]],BTT[Verantwortliches TP
(automatisch)],"&lt;&gt;"&amp;VLOOKUP(aktives_Teilprojekt,Teilprojekte[[Teilprojekte]:[Kürzel]],2,FALSE))&gt;0,"Transaktion mehrfach","okay"),"")</f>
        <v>okay</v>
      </c>
      <c r="AS426" s="10" t="s">
        <v>10051</v>
      </c>
      <c r="AT426" s="10"/>
    </row>
    <row r="427" spans="1:46" ht="60" hidden="1" x14ac:dyDescent="0.25">
      <c r="A427" s="14" t="str">
        <f>IFERROR(IF(BTT[[#This Row],[Lfd Nr. 
(aus konsolidierter Datei)]]&lt;&gt;"",BTT[[#This Row],[Lfd Nr. 
(aus konsolidierter Datei)]],VLOOKUP(aktives_Teilprojekt,Teilprojekte[[Teilprojekte]:[Kürzel]],2,FALSE)&amp;ROW(BTT[[#This Row],[Lfd Nr.
(automatisch)]])-2),"")</f>
        <v>BLQ412</v>
      </c>
      <c r="B427" s="15" t="s">
        <v>53</v>
      </c>
      <c r="C427" s="15"/>
      <c r="E427" s="10" t="str">
        <f>IFERROR(IF(NOT(BTT[[#This Row],[Manuelle Änderung des Verantwortliches TP
(Auswahl - bei Bedarf)]]=""),BTT[[#This Row],[Manuelle Änderung des Verantwortliches TP
(Auswahl - bei Bedarf)]],VLOOKUP(BTT[[#This Row],[Hauptprozess
(Pflichtauswahl)]],Hauptprozesse[],3,FALSE)),"")</f>
        <v>SAP Basis</v>
      </c>
      <c r="F427" t="s">
        <v>60</v>
      </c>
      <c r="H427" s="10" t="s">
        <v>8454</v>
      </c>
      <c r="I427" t="s">
        <v>4161</v>
      </c>
      <c r="J427" s="10" t="str">
        <f>IFERROR(VLOOKUP(BTT[[#This Row],[Verwendete Transaktion (Pflichtauswahl)]],Transaktionen[[Transaktionen]:[Langtext]],2,FALSE),"")</f>
        <v>Benutzeranzeige</v>
      </c>
      <c r="O427" t="s">
        <v>6052</v>
      </c>
      <c r="T427" t="s">
        <v>6060</v>
      </c>
      <c r="V427" s="10" t="str">
        <f>IFERROR(VLOOKUP(BTT[[#This Row],[Verwendetes Formular
(Auswahl falls relevant)]],Formulare[[Formularbezeichnung]:[Formularname (technisch)]],2,FALSE),"")</f>
        <v/>
      </c>
      <c r="X427" t="s">
        <v>6052</v>
      </c>
      <c r="Y427" s="4" t="s">
        <v>10141</v>
      </c>
      <c r="AB427" t="s">
        <v>6052</v>
      </c>
      <c r="AD427" t="s">
        <v>6063</v>
      </c>
      <c r="AI427" t="s">
        <v>6052</v>
      </c>
      <c r="AJ427" t="s">
        <v>6052</v>
      </c>
      <c r="AK427" s="10" t="str">
        <f>IF(BTT[[#This Row],[Subprozess
(optionale Auswahl)]]="","okay",IF(VLOOKUP(BTT[[#This Row],[Subprozess
(optionale Auswahl)]],BPML[[Subprozess]:[Zugeordneter Hauptprozess]],3,FALSE)=BTT[[#This Row],[Hauptprozess
(Pflichtauswahl)]],"okay","falscher Subprozess"))</f>
        <v>okay</v>
      </c>
      <c r="AL427" t="str">
        <f>IF(aktives_Teilprojekt="Master","",IF(BTT[[#This Row],[Verantwortliches TP
(automatisch)]]=VLOOKUP(aktives_Teilprojekt,Teilprojekte[[Teilprojekte]:[Kürzel]],2,FALSE),"okay","Hauptprozess anderes TP"))</f>
        <v>Hauptprozess anderes TP</v>
      </c>
      <c r="AM42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7" s="10" t="str">
        <f>IFERROR(IF(BTT[[#This Row],[SAP-Modul
(Pflichtauswahl)]]&lt;&gt;VLOOKUP(BTT[[#This Row],[Verwendete Transaktion (Pflichtauswahl)]],Transaktionen[[Transaktionen]:[Modul]],3,FALSE),"Modul anders","okay"),"")</f>
        <v>okay</v>
      </c>
      <c r="AP427" s="10" t="str">
        <f>IFERROR(IF(COUNTIFS(BTT[Verwendete Transaktion (Pflichtauswahl)],BTT[[#This Row],[Verwendete Transaktion (Pflichtauswahl)]],BTT[SAP-Modul
(Pflichtauswahl)],"&lt;&gt;"&amp;BTT[[#This Row],[SAP-Modul
(Pflichtauswahl)]])&gt;0,"Modul anders","okay"),"")</f>
        <v>okay</v>
      </c>
      <c r="AQ427" s="10" t="str">
        <f>IFERROR(IF(COUNTIFS(BTT[Verwendete Transaktion (Pflichtauswahl)],BTT[[#This Row],[Verwendete Transaktion (Pflichtauswahl)]],BTT[Verantwortliches TP
(automatisch)],"&lt;&gt;"&amp;BTT[[#This Row],[Verantwortliches TP
(automatisch)]])&gt;0,"Transaktion mehrfach","okay"),"")</f>
        <v>okay</v>
      </c>
      <c r="AR427"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27" s="10" t="s">
        <v>10052</v>
      </c>
      <c r="AT427" s="10"/>
    </row>
    <row r="428" spans="1:46" ht="30" hidden="1" x14ac:dyDescent="0.25">
      <c r="A428" s="14" t="str">
        <f>IFERROR(IF(BTT[[#This Row],[Lfd Nr. 
(aus konsolidierter Datei)]]&lt;&gt;"",BTT[[#This Row],[Lfd Nr. 
(aus konsolidierter Datei)]],VLOOKUP(aktives_Teilprojekt,Teilprojekte[[Teilprojekte]:[Kürzel]],2,FALSE)&amp;ROW(BTT[[#This Row],[Lfd Nr.
(automatisch)]])-2),"")</f>
        <v>BLQ413</v>
      </c>
      <c r="B428" s="15" t="s">
        <v>52</v>
      </c>
      <c r="C428" s="15"/>
      <c r="E428" s="10" t="s">
        <v>5</v>
      </c>
      <c r="F428" t="s">
        <v>4</v>
      </c>
      <c r="H428" s="10" t="s">
        <v>6041</v>
      </c>
      <c r="I428" t="s">
        <v>10130</v>
      </c>
      <c r="J428" s="10" t="str">
        <f>IFERROR(VLOOKUP(BTT[[#This Row],[Verwendete Transaktion (Pflichtauswahl)]],Transaktionen[[Transaktionen]:[Langtext]],2,FALSE),"")</f>
        <v>Anlegen IH-Meldung - Allgemein</v>
      </c>
      <c r="O428" t="s">
        <v>6052</v>
      </c>
      <c r="T428" t="s">
        <v>6060</v>
      </c>
      <c r="V428" s="10" t="str">
        <f>IFERROR(VLOOKUP(BTT[[#This Row],[Verwendetes Formular
(Auswahl falls relevant)]],Formulare[[Formularbezeichnung]:[Formularname (technisch)]],2,FALSE),"")</f>
        <v/>
      </c>
      <c r="X428" t="s">
        <v>6052</v>
      </c>
      <c r="Y428" s="4" t="s">
        <v>10142</v>
      </c>
      <c r="AB428" t="s">
        <v>6052</v>
      </c>
      <c r="AD428" t="s">
        <v>6063</v>
      </c>
      <c r="AI428" t="s">
        <v>6052</v>
      </c>
      <c r="AJ428" t="s">
        <v>6052</v>
      </c>
      <c r="AK428" s="10" t="str">
        <f>IF(BTT[[#This Row],[Subprozess
(optionale Auswahl)]]="","okay",IF(VLOOKUP(BTT[[#This Row],[Subprozess
(optionale Auswahl)]],BPML[[Subprozess]:[Zugeordneter Hauptprozess]],3,FALSE)=BTT[[#This Row],[Hauptprozess
(Pflichtauswahl)]],"okay","falscher Subprozess"))</f>
        <v>okay</v>
      </c>
      <c r="AL428" t="str">
        <f>IF(aktives_Teilprojekt="Master","",IF(BTT[[#This Row],[Verantwortliches TP
(automatisch)]]=VLOOKUP(aktives_Teilprojekt,Teilprojekte[[Teilprojekte]:[Kürzel]],2,FALSE),"okay","Hauptprozess anderes TP"))</f>
        <v>okay</v>
      </c>
      <c r="AM42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8" s="10" t="str">
        <f>IFERROR(IF(BTT[[#This Row],[SAP-Modul
(Pflichtauswahl)]]&lt;&gt;VLOOKUP(BTT[[#This Row],[Verwendete Transaktion (Pflichtauswahl)]],Transaktionen[[Transaktionen]:[Modul]],3,FALSE),"Modul anders","okay"),"")</f>
        <v>okay</v>
      </c>
      <c r="AP428" s="10" t="str">
        <f>IFERROR(IF(COUNTIFS(BTT[Verwendete Transaktion (Pflichtauswahl)],BTT[[#This Row],[Verwendete Transaktion (Pflichtauswahl)]],BTT[SAP-Modul
(Pflichtauswahl)],"&lt;&gt;"&amp;BTT[[#This Row],[SAP-Modul
(Pflichtauswahl)]])&gt;0,"Modul anders","okay"),"")</f>
        <v>okay</v>
      </c>
      <c r="AQ428" s="10" t="str">
        <f>IFERROR(IF(COUNTIFS(BTT[Verwendete Transaktion (Pflichtauswahl)],BTT[[#This Row],[Verwendete Transaktion (Pflichtauswahl)]],BTT[Verantwortliches TP
(automatisch)],"&lt;&gt;"&amp;BTT[[#This Row],[Verantwortliches TP
(automatisch)]])&gt;0,"Transaktion mehrfach","okay"),"")</f>
        <v>okay</v>
      </c>
      <c r="AR428" s="10" t="str">
        <f>IFERROR(IF(COUNTIFS(BTT[Verwendete Transaktion (Pflichtauswahl)],BTT[[#This Row],[Verwendete Transaktion (Pflichtauswahl)]],BTT[Verantwortliches TP
(automatisch)],"&lt;&gt;"&amp;VLOOKUP(aktives_Teilprojekt,Teilprojekte[[Teilprojekte]:[Kürzel]],2,FALSE))&gt;0,"Transaktion mehrfach","okay"),"")</f>
        <v>okay</v>
      </c>
      <c r="AS428" s="10" t="s">
        <v>10053</v>
      </c>
      <c r="AT428" s="10"/>
    </row>
    <row r="429" spans="1:46" ht="30" hidden="1" x14ac:dyDescent="0.25">
      <c r="A429" s="14" t="str">
        <f>IFERROR(IF(BTT[[#This Row],[Lfd Nr. 
(aus konsolidierter Datei)]]&lt;&gt;"",BTT[[#This Row],[Lfd Nr. 
(aus konsolidierter Datei)]],VLOOKUP(aktives_Teilprojekt,Teilprojekte[[Teilprojekte]:[Kürzel]],2,FALSE)&amp;ROW(BTT[[#This Row],[Lfd Nr.
(automatisch)]])-2),"")</f>
        <v>BLQ414</v>
      </c>
      <c r="B429" s="15" t="s">
        <v>52</v>
      </c>
      <c r="C429" s="15"/>
      <c r="E429" s="10" t="s">
        <v>5</v>
      </c>
      <c r="F429" t="s">
        <v>4</v>
      </c>
      <c r="H429" s="10" t="s">
        <v>6041</v>
      </c>
      <c r="I429" t="s">
        <v>2468</v>
      </c>
      <c r="J429" s="10" t="str">
        <f>IFERROR(VLOOKUP(BTT[[#This Row],[Verwendete Transaktion (Pflichtauswahl)]],Transaktionen[[Transaktionen]:[Langtext]],2,FALSE),"")</f>
        <v>Ändern IH-Meldung</v>
      </c>
      <c r="O429" t="s">
        <v>6052</v>
      </c>
      <c r="T429" t="s">
        <v>6060</v>
      </c>
      <c r="V429" s="10" t="str">
        <f>IFERROR(VLOOKUP(BTT[[#This Row],[Verwendetes Formular
(Auswahl falls relevant)]],Formulare[[Formularbezeichnung]:[Formularname (technisch)]],2,FALSE),"")</f>
        <v/>
      </c>
      <c r="X429" t="s">
        <v>6052</v>
      </c>
      <c r="Y429" s="4" t="s">
        <v>10142</v>
      </c>
      <c r="AB429" t="s">
        <v>6052</v>
      </c>
      <c r="AD429" t="s">
        <v>6063</v>
      </c>
      <c r="AI429" t="s">
        <v>6052</v>
      </c>
      <c r="AJ429" t="s">
        <v>6052</v>
      </c>
      <c r="AK429" s="10" t="str">
        <f>IF(BTT[[#This Row],[Subprozess
(optionale Auswahl)]]="","okay",IF(VLOOKUP(BTT[[#This Row],[Subprozess
(optionale Auswahl)]],BPML[[Subprozess]:[Zugeordneter Hauptprozess]],3,FALSE)=BTT[[#This Row],[Hauptprozess
(Pflichtauswahl)]],"okay","falscher Subprozess"))</f>
        <v>okay</v>
      </c>
      <c r="AL429" t="str">
        <f>IF(aktives_Teilprojekt="Master","",IF(BTT[[#This Row],[Verantwortliches TP
(automatisch)]]=VLOOKUP(aktives_Teilprojekt,Teilprojekte[[Teilprojekte]:[Kürzel]],2,FALSE),"okay","Hauptprozess anderes TP"))</f>
        <v>okay</v>
      </c>
      <c r="AM42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2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29" s="10" t="str">
        <f>IFERROR(IF(BTT[[#This Row],[SAP-Modul
(Pflichtauswahl)]]&lt;&gt;VLOOKUP(BTT[[#This Row],[Verwendete Transaktion (Pflichtauswahl)]],Transaktionen[[Transaktionen]:[Modul]],3,FALSE),"Modul anders","okay"),"")</f>
        <v>okay</v>
      </c>
      <c r="AP429" s="10" t="str">
        <f>IFERROR(IF(COUNTIFS(BTT[Verwendete Transaktion (Pflichtauswahl)],BTT[[#This Row],[Verwendete Transaktion (Pflichtauswahl)]],BTT[SAP-Modul
(Pflichtauswahl)],"&lt;&gt;"&amp;BTT[[#This Row],[SAP-Modul
(Pflichtauswahl)]])&gt;0,"Modul anders","okay"),"")</f>
        <v>okay</v>
      </c>
      <c r="AQ429" s="10" t="str">
        <f>IFERROR(IF(COUNTIFS(BTT[Verwendete Transaktion (Pflichtauswahl)],BTT[[#This Row],[Verwendete Transaktion (Pflichtauswahl)]],BTT[Verantwortliches TP
(automatisch)],"&lt;&gt;"&amp;BTT[[#This Row],[Verantwortliches TP
(automatisch)]])&gt;0,"Transaktion mehrfach","okay"),"")</f>
        <v>okay</v>
      </c>
      <c r="AR429" s="10" t="str">
        <f>IFERROR(IF(COUNTIFS(BTT[Verwendete Transaktion (Pflichtauswahl)],BTT[[#This Row],[Verwendete Transaktion (Pflichtauswahl)]],BTT[Verantwortliches TP
(automatisch)],"&lt;&gt;"&amp;VLOOKUP(aktives_Teilprojekt,Teilprojekte[[Teilprojekte]:[Kürzel]],2,FALSE))&gt;0,"Transaktion mehrfach","okay"),"")</f>
        <v>okay</v>
      </c>
      <c r="AS429" s="10" t="s">
        <v>10054</v>
      </c>
      <c r="AT429" s="10"/>
    </row>
    <row r="430" spans="1:46" ht="30" hidden="1" x14ac:dyDescent="0.25">
      <c r="A430" s="14" t="str">
        <f>IFERROR(IF(BTT[[#This Row],[Lfd Nr. 
(aus konsolidierter Datei)]]&lt;&gt;"",BTT[[#This Row],[Lfd Nr. 
(aus konsolidierter Datei)]],VLOOKUP(aktives_Teilprojekt,Teilprojekte[[Teilprojekte]:[Kürzel]],2,FALSE)&amp;ROW(BTT[[#This Row],[Lfd Nr.
(automatisch)]])-2),"")</f>
        <v>BLQ415</v>
      </c>
      <c r="B430" s="15" t="s">
        <v>52</v>
      </c>
      <c r="C430" s="15"/>
      <c r="E430" s="10" t="s">
        <v>5</v>
      </c>
      <c r="F430" t="s">
        <v>4</v>
      </c>
      <c r="H430" s="10" t="s">
        <v>6041</v>
      </c>
      <c r="I430" t="s">
        <v>2484</v>
      </c>
      <c r="J430" s="10" t="str">
        <f>IFERROR(VLOOKUP(BTT[[#This Row],[Verwendete Transaktion (Pflichtauswahl)]],Transaktionen[[Transaktionen]:[Langtext]],2,FALSE),"")</f>
        <v>Auftrag anlegen</v>
      </c>
      <c r="O430" t="s">
        <v>6052</v>
      </c>
      <c r="T430" t="s">
        <v>6060</v>
      </c>
      <c r="V430" s="10" t="str">
        <f>IFERROR(VLOOKUP(BTT[[#This Row],[Verwendetes Formular
(Auswahl falls relevant)]],Formulare[[Formularbezeichnung]:[Formularname (technisch)]],2,FALSE),"")</f>
        <v/>
      </c>
      <c r="X430" t="s">
        <v>6052</v>
      </c>
      <c r="Y430" s="4" t="s">
        <v>10142</v>
      </c>
      <c r="AB430" t="s">
        <v>6052</v>
      </c>
      <c r="AD430" t="s">
        <v>6063</v>
      </c>
      <c r="AI430" t="s">
        <v>6052</v>
      </c>
      <c r="AJ430" t="s">
        <v>6052</v>
      </c>
      <c r="AK430" s="10" t="str">
        <f>IF(BTT[[#This Row],[Subprozess
(optionale Auswahl)]]="","okay",IF(VLOOKUP(BTT[[#This Row],[Subprozess
(optionale Auswahl)]],BPML[[Subprozess]:[Zugeordneter Hauptprozess]],3,FALSE)=BTT[[#This Row],[Hauptprozess
(Pflichtauswahl)]],"okay","falscher Subprozess"))</f>
        <v>okay</v>
      </c>
      <c r="AL430" t="str">
        <f>IF(aktives_Teilprojekt="Master","",IF(BTT[[#This Row],[Verantwortliches TP
(automatisch)]]=VLOOKUP(aktives_Teilprojekt,Teilprojekte[[Teilprojekte]:[Kürzel]],2,FALSE),"okay","Hauptprozess anderes TP"))</f>
        <v>okay</v>
      </c>
      <c r="AM43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0" s="10" t="str">
        <f>IFERROR(IF(BTT[[#This Row],[SAP-Modul
(Pflichtauswahl)]]&lt;&gt;VLOOKUP(BTT[[#This Row],[Verwendete Transaktion (Pflichtauswahl)]],Transaktionen[[Transaktionen]:[Modul]],3,FALSE),"Modul anders","okay"),"")</f>
        <v>okay</v>
      </c>
      <c r="AP430" s="10" t="str">
        <f>IFERROR(IF(COUNTIFS(BTT[Verwendete Transaktion (Pflichtauswahl)],BTT[[#This Row],[Verwendete Transaktion (Pflichtauswahl)]],BTT[SAP-Modul
(Pflichtauswahl)],"&lt;&gt;"&amp;BTT[[#This Row],[SAP-Modul
(Pflichtauswahl)]])&gt;0,"Modul anders","okay"),"")</f>
        <v>okay</v>
      </c>
      <c r="AQ430" s="10" t="str">
        <f>IFERROR(IF(COUNTIFS(BTT[Verwendete Transaktion (Pflichtauswahl)],BTT[[#This Row],[Verwendete Transaktion (Pflichtauswahl)]],BTT[Verantwortliches TP
(automatisch)],"&lt;&gt;"&amp;BTT[[#This Row],[Verantwortliches TP
(automatisch)]])&gt;0,"Transaktion mehrfach","okay"),"")</f>
        <v>okay</v>
      </c>
      <c r="AR430" s="10" t="str">
        <f>IFERROR(IF(COUNTIFS(BTT[Verwendete Transaktion (Pflichtauswahl)],BTT[[#This Row],[Verwendete Transaktion (Pflichtauswahl)]],BTT[Verantwortliches TP
(automatisch)],"&lt;&gt;"&amp;VLOOKUP(aktives_Teilprojekt,Teilprojekte[[Teilprojekte]:[Kürzel]],2,FALSE))&gt;0,"Transaktion mehrfach","okay"),"")</f>
        <v>okay</v>
      </c>
      <c r="AS430" s="10" t="s">
        <v>10055</v>
      </c>
      <c r="AT430" s="10"/>
    </row>
    <row r="431" spans="1:46" ht="30" hidden="1" x14ac:dyDescent="0.25">
      <c r="A431" s="14" t="str">
        <f>IFERROR(IF(BTT[[#This Row],[Lfd Nr. 
(aus konsolidierter Datei)]]&lt;&gt;"",BTT[[#This Row],[Lfd Nr. 
(aus konsolidierter Datei)]],VLOOKUP(aktives_Teilprojekt,Teilprojekte[[Teilprojekte]:[Kürzel]],2,FALSE)&amp;ROW(BTT[[#This Row],[Lfd Nr.
(automatisch)]])-2),"")</f>
        <v>BLQ416</v>
      </c>
      <c r="B431" s="15" t="s">
        <v>52</v>
      </c>
      <c r="C431" s="15"/>
      <c r="E431" s="10" t="s">
        <v>5</v>
      </c>
      <c r="F431" t="s">
        <v>4</v>
      </c>
      <c r="H431" s="10" t="s">
        <v>6041</v>
      </c>
      <c r="I431" t="s">
        <v>2488</v>
      </c>
      <c r="J431" s="10" t="str">
        <f>IFERROR(VLOOKUP(BTT[[#This Row],[Verwendete Transaktion (Pflichtauswahl)]],Transaktionen[[Transaktionen]:[Langtext]],2,FALSE),"")</f>
        <v>Anzeigen IH-Auftrag</v>
      </c>
      <c r="O431" t="s">
        <v>6052</v>
      </c>
      <c r="T431" t="s">
        <v>6060</v>
      </c>
      <c r="V431" s="10" t="str">
        <f>IFERROR(VLOOKUP(BTT[[#This Row],[Verwendetes Formular
(Auswahl falls relevant)]],Formulare[[Formularbezeichnung]:[Formularname (technisch)]],2,FALSE),"")</f>
        <v/>
      </c>
      <c r="X431" t="s">
        <v>6052</v>
      </c>
      <c r="Y431" s="4" t="s">
        <v>10142</v>
      </c>
      <c r="AB431" t="s">
        <v>6052</v>
      </c>
      <c r="AD431" t="s">
        <v>6063</v>
      </c>
      <c r="AI431" t="s">
        <v>6052</v>
      </c>
      <c r="AJ431" t="s">
        <v>6052</v>
      </c>
      <c r="AK431" s="10" t="str">
        <f>IF(BTT[[#This Row],[Subprozess
(optionale Auswahl)]]="","okay",IF(VLOOKUP(BTT[[#This Row],[Subprozess
(optionale Auswahl)]],BPML[[Subprozess]:[Zugeordneter Hauptprozess]],3,FALSE)=BTT[[#This Row],[Hauptprozess
(Pflichtauswahl)]],"okay","falscher Subprozess"))</f>
        <v>okay</v>
      </c>
      <c r="AL431" t="str">
        <f>IF(aktives_Teilprojekt="Master","",IF(BTT[[#This Row],[Verantwortliches TP
(automatisch)]]=VLOOKUP(aktives_Teilprojekt,Teilprojekte[[Teilprojekte]:[Kürzel]],2,FALSE),"okay","Hauptprozess anderes TP"))</f>
        <v>okay</v>
      </c>
      <c r="AM43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1" s="10" t="str">
        <f>IFERROR(IF(BTT[[#This Row],[SAP-Modul
(Pflichtauswahl)]]&lt;&gt;VLOOKUP(BTT[[#This Row],[Verwendete Transaktion (Pflichtauswahl)]],Transaktionen[[Transaktionen]:[Modul]],3,FALSE),"Modul anders","okay"),"")</f>
        <v>okay</v>
      </c>
      <c r="AP431" s="10" t="str">
        <f>IFERROR(IF(COUNTIFS(BTT[Verwendete Transaktion (Pflichtauswahl)],BTT[[#This Row],[Verwendete Transaktion (Pflichtauswahl)]],BTT[SAP-Modul
(Pflichtauswahl)],"&lt;&gt;"&amp;BTT[[#This Row],[SAP-Modul
(Pflichtauswahl)]])&gt;0,"Modul anders","okay"),"")</f>
        <v>okay</v>
      </c>
      <c r="AQ431" s="10" t="str">
        <f>IFERROR(IF(COUNTIFS(BTT[Verwendete Transaktion (Pflichtauswahl)],BTT[[#This Row],[Verwendete Transaktion (Pflichtauswahl)]],BTT[Verantwortliches TP
(automatisch)],"&lt;&gt;"&amp;BTT[[#This Row],[Verantwortliches TP
(automatisch)]])&gt;0,"Transaktion mehrfach","okay"),"")</f>
        <v>okay</v>
      </c>
      <c r="AR431" s="10" t="str">
        <f>IFERROR(IF(COUNTIFS(BTT[Verwendete Transaktion (Pflichtauswahl)],BTT[[#This Row],[Verwendete Transaktion (Pflichtauswahl)]],BTT[Verantwortliches TP
(automatisch)],"&lt;&gt;"&amp;VLOOKUP(aktives_Teilprojekt,Teilprojekte[[Teilprojekte]:[Kürzel]],2,FALSE))&gt;0,"Transaktion mehrfach","okay"),"")</f>
        <v>okay</v>
      </c>
      <c r="AS431" s="10" t="s">
        <v>10056</v>
      </c>
      <c r="AT431" s="10"/>
    </row>
    <row r="432" spans="1:46" hidden="1" x14ac:dyDescent="0.25">
      <c r="A432" s="14" t="str">
        <f>IFERROR(IF(BTT[[#This Row],[Lfd Nr. 
(aus konsolidierter Datei)]]&lt;&gt;"",BTT[[#This Row],[Lfd Nr. 
(aus konsolidierter Datei)]],VLOOKUP(aktives_Teilprojekt,Teilprojekte[[Teilprojekte]:[Kürzel]],2,FALSE)&amp;ROW(BTT[[#This Row],[Lfd Nr.
(automatisch)]])-2),"")</f>
        <v>BLQ417</v>
      </c>
      <c r="B432" s="15" t="s">
        <v>52</v>
      </c>
      <c r="C432" s="15"/>
      <c r="E432" s="10" t="s">
        <v>5</v>
      </c>
      <c r="F432" t="s">
        <v>3</v>
      </c>
      <c r="H432" s="10" t="s">
        <v>8457</v>
      </c>
      <c r="I432" t="s">
        <v>2790</v>
      </c>
      <c r="J432" s="10" t="str">
        <f>IFERROR(VLOOKUP(BTT[[#This Row],[Verwendete Transaktion (Pflichtauswahl)]],Transaktionen[[Transaktionen]:[Langtext]],2,FALSE),"")</f>
        <v>Innenauftrag anlegen</v>
      </c>
      <c r="O432" t="s">
        <v>6052</v>
      </c>
      <c r="T432" t="s">
        <v>6060</v>
      </c>
      <c r="V432" s="10" t="str">
        <f>IFERROR(VLOOKUP(BTT[[#This Row],[Verwendetes Formular
(Auswahl falls relevant)]],Formulare[[Formularbezeichnung]:[Formularname (technisch)]],2,FALSE),"")</f>
        <v/>
      </c>
      <c r="X432" t="s">
        <v>6052</v>
      </c>
      <c r="Y432" s="4"/>
      <c r="AB432" t="s">
        <v>6052</v>
      </c>
      <c r="AD432" t="s">
        <v>6063</v>
      </c>
      <c r="AI432" t="s">
        <v>6052</v>
      </c>
      <c r="AJ432" t="s">
        <v>6052</v>
      </c>
      <c r="AK432" s="10" t="str">
        <f>IF(BTT[[#This Row],[Subprozess
(optionale Auswahl)]]="","okay",IF(VLOOKUP(BTT[[#This Row],[Subprozess
(optionale Auswahl)]],BPML[[Subprozess]:[Zugeordneter Hauptprozess]],3,FALSE)=BTT[[#This Row],[Hauptprozess
(Pflichtauswahl)]],"okay","falscher Subprozess"))</f>
        <v>okay</v>
      </c>
      <c r="AL432" t="str">
        <f>IF(aktives_Teilprojekt="Master","",IF(BTT[[#This Row],[Verantwortliches TP
(automatisch)]]=VLOOKUP(aktives_Teilprojekt,Teilprojekte[[Teilprojekte]:[Kürzel]],2,FALSE),"okay","Hauptprozess anderes TP"))</f>
        <v>okay</v>
      </c>
      <c r="AM43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2" s="10" t="str">
        <f>IFERROR(IF(BTT[[#This Row],[SAP-Modul
(Pflichtauswahl)]]&lt;&gt;VLOOKUP(BTT[[#This Row],[Verwendete Transaktion (Pflichtauswahl)]],Transaktionen[[Transaktionen]:[Modul]],3,FALSE),"Modul anders","okay"),"")</f>
        <v>okay</v>
      </c>
      <c r="AP432" s="10" t="str">
        <f>IFERROR(IF(COUNTIFS(BTT[Verwendete Transaktion (Pflichtauswahl)],BTT[[#This Row],[Verwendete Transaktion (Pflichtauswahl)]],BTT[SAP-Modul
(Pflichtauswahl)],"&lt;&gt;"&amp;BTT[[#This Row],[SAP-Modul
(Pflichtauswahl)]])&gt;0,"Modul anders","okay"),"")</f>
        <v>okay</v>
      </c>
      <c r="AQ432" s="10" t="str">
        <f>IFERROR(IF(COUNTIFS(BTT[Verwendete Transaktion (Pflichtauswahl)],BTT[[#This Row],[Verwendete Transaktion (Pflichtauswahl)]],BTT[Verantwortliches TP
(automatisch)],"&lt;&gt;"&amp;BTT[[#This Row],[Verantwortliches TP
(automatisch)]])&gt;0,"Transaktion mehrfach","okay"),"")</f>
        <v>okay</v>
      </c>
      <c r="AR432" s="10" t="str">
        <f>IFERROR(IF(COUNTIFS(BTT[Verwendete Transaktion (Pflichtauswahl)],BTT[[#This Row],[Verwendete Transaktion (Pflichtauswahl)]],BTT[Verantwortliches TP
(automatisch)],"&lt;&gt;"&amp;VLOOKUP(aktives_Teilprojekt,Teilprojekte[[Teilprojekte]:[Kürzel]],2,FALSE))&gt;0,"Transaktion mehrfach","okay"),"")</f>
        <v>okay</v>
      </c>
      <c r="AS432" s="10" t="s">
        <v>10057</v>
      </c>
      <c r="AT432" s="10"/>
    </row>
    <row r="433" spans="1:46" hidden="1" x14ac:dyDescent="0.25">
      <c r="A433" s="14" t="str">
        <f>IFERROR(IF(BTT[[#This Row],[Lfd Nr. 
(aus konsolidierter Datei)]]&lt;&gt;"",BTT[[#This Row],[Lfd Nr. 
(aus konsolidierter Datei)]],VLOOKUP(aktives_Teilprojekt,Teilprojekte[[Teilprojekte]:[Kürzel]],2,FALSE)&amp;ROW(BTT[[#This Row],[Lfd Nr.
(automatisch)]])-2),"")</f>
        <v>BLQ418</v>
      </c>
      <c r="B433" s="15" t="s">
        <v>52</v>
      </c>
      <c r="C433" s="15"/>
      <c r="E433" s="10" t="s">
        <v>5</v>
      </c>
      <c r="F433" t="s">
        <v>3</v>
      </c>
      <c r="H433" s="10" t="s">
        <v>8457</v>
      </c>
      <c r="I433" t="s">
        <v>2821</v>
      </c>
      <c r="J433" s="10" t="str">
        <f>IFERROR(VLOOKUP(BTT[[#This Row],[Verwendete Transaktion (Pflichtauswahl)]],Transaktionen[[Transaktionen]:[Langtext]],2,FALSE),"")</f>
        <v>Aufträge Einzelposten Ist</v>
      </c>
      <c r="O433" t="s">
        <v>6052</v>
      </c>
      <c r="T433" t="s">
        <v>6060</v>
      </c>
      <c r="V433" s="10" t="str">
        <f>IFERROR(VLOOKUP(BTT[[#This Row],[Verwendetes Formular
(Auswahl falls relevant)]],Formulare[[Formularbezeichnung]:[Formularname (technisch)]],2,FALSE),"")</f>
        <v/>
      </c>
      <c r="X433" t="s">
        <v>6052</v>
      </c>
      <c r="Y433" s="4"/>
      <c r="AB433" t="s">
        <v>6052</v>
      </c>
      <c r="AD433" t="s">
        <v>6063</v>
      </c>
      <c r="AI433" t="s">
        <v>6052</v>
      </c>
      <c r="AJ433" t="s">
        <v>6052</v>
      </c>
      <c r="AK433" s="10" t="str">
        <f>IF(BTT[[#This Row],[Subprozess
(optionale Auswahl)]]="","okay",IF(VLOOKUP(BTT[[#This Row],[Subprozess
(optionale Auswahl)]],BPML[[Subprozess]:[Zugeordneter Hauptprozess]],3,FALSE)=BTT[[#This Row],[Hauptprozess
(Pflichtauswahl)]],"okay","falscher Subprozess"))</f>
        <v>okay</v>
      </c>
      <c r="AL433" t="str">
        <f>IF(aktives_Teilprojekt="Master","",IF(BTT[[#This Row],[Verantwortliches TP
(automatisch)]]=VLOOKUP(aktives_Teilprojekt,Teilprojekte[[Teilprojekte]:[Kürzel]],2,FALSE),"okay","Hauptprozess anderes TP"))</f>
        <v>okay</v>
      </c>
      <c r="AM43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3" s="10" t="str">
        <f>IFERROR(IF(BTT[[#This Row],[SAP-Modul
(Pflichtauswahl)]]&lt;&gt;VLOOKUP(BTT[[#This Row],[Verwendete Transaktion (Pflichtauswahl)]],Transaktionen[[Transaktionen]:[Modul]],3,FALSE),"Modul anders","okay"),"")</f>
        <v>okay</v>
      </c>
      <c r="AP433" s="10" t="str">
        <f>IFERROR(IF(COUNTIFS(BTT[Verwendete Transaktion (Pflichtauswahl)],BTT[[#This Row],[Verwendete Transaktion (Pflichtauswahl)]],BTT[SAP-Modul
(Pflichtauswahl)],"&lt;&gt;"&amp;BTT[[#This Row],[SAP-Modul
(Pflichtauswahl)]])&gt;0,"Modul anders","okay"),"")</f>
        <v>okay</v>
      </c>
      <c r="AQ433" s="10" t="str">
        <f>IFERROR(IF(COUNTIFS(BTT[Verwendete Transaktion (Pflichtauswahl)],BTT[[#This Row],[Verwendete Transaktion (Pflichtauswahl)]],BTT[Verantwortliches TP
(automatisch)],"&lt;&gt;"&amp;BTT[[#This Row],[Verantwortliches TP
(automatisch)]])&gt;0,"Transaktion mehrfach","okay"),"")</f>
        <v>okay</v>
      </c>
      <c r="AR433" s="10" t="str">
        <f>IFERROR(IF(COUNTIFS(BTT[Verwendete Transaktion (Pflichtauswahl)],BTT[[#This Row],[Verwendete Transaktion (Pflichtauswahl)]],BTT[Verantwortliches TP
(automatisch)],"&lt;&gt;"&amp;VLOOKUP(aktives_Teilprojekt,Teilprojekte[[Teilprojekte]:[Kürzel]],2,FALSE))&gt;0,"Transaktion mehrfach","okay"),"")</f>
        <v>okay</v>
      </c>
      <c r="AS433" s="10" t="s">
        <v>10058</v>
      </c>
      <c r="AT433" s="10"/>
    </row>
    <row r="434" spans="1:46" hidden="1" x14ac:dyDescent="0.25">
      <c r="A434" s="14" t="str">
        <f>IFERROR(IF(BTT[[#This Row],[Lfd Nr. 
(aus konsolidierter Datei)]]&lt;&gt;"",BTT[[#This Row],[Lfd Nr. 
(aus konsolidierter Datei)]],VLOOKUP(aktives_Teilprojekt,Teilprojekte[[Teilprojekte]:[Kürzel]],2,FALSE)&amp;ROW(BTT[[#This Row],[Lfd Nr.
(automatisch)]])-2),"")</f>
        <v>BLQ419</v>
      </c>
      <c r="B434" s="15" t="s">
        <v>52</v>
      </c>
      <c r="C434" s="15"/>
      <c r="E434" s="10" t="s">
        <v>5</v>
      </c>
      <c r="F434" t="s">
        <v>3</v>
      </c>
      <c r="H434" s="10" t="s">
        <v>8457</v>
      </c>
      <c r="I434" t="s">
        <v>2794</v>
      </c>
      <c r="J434" s="10" t="str">
        <f>IFERROR(VLOOKUP(BTT[[#This Row],[Verwendete Transaktion (Pflichtauswahl)]],Transaktionen[[Transaktionen]:[Langtext]],2,FALSE),"")</f>
        <v>Innenauftrag anzeigen</v>
      </c>
      <c r="O434" t="s">
        <v>6052</v>
      </c>
      <c r="T434" t="s">
        <v>6060</v>
      </c>
      <c r="V434" s="10" t="str">
        <f>IFERROR(VLOOKUP(BTT[[#This Row],[Verwendetes Formular
(Auswahl falls relevant)]],Formulare[[Formularbezeichnung]:[Formularname (technisch)]],2,FALSE),"")</f>
        <v/>
      </c>
      <c r="X434" t="s">
        <v>6052</v>
      </c>
      <c r="Y434" s="4"/>
      <c r="AB434" t="s">
        <v>6052</v>
      </c>
      <c r="AD434" t="s">
        <v>6063</v>
      </c>
      <c r="AI434" t="s">
        <v>6052</v>
      </c>
      <c r="AJ434" t="s">
        <v>6052</v>
      </c>
      <c r="AK434" s="10" t="str">
        <f>IF(BTT[[#This Row],[Subprozess
(optionale Auswahl)]]="","okay",IF(VLOOKUP(BTT[[#This Row],[Subprozess
(optionale Auswahl)]],BPML[[Subprozess]:[Zugeordneter Hauptprozess]],3,FALSE)=BTT[[#This Row],[Hauptprozess
(Pflichtauswahl)]],"okay","falscher Subprozess"))</f>
        <v>okay</v>
      </c>
      <c r="AL434" t="str">
        <f>IF(aktives_Teilprojekt="Master","",IF(BTT[[#This Row],[Verantwortliches TP
(automatisch)]]=VLOOKUP(aktives_Teilprojekt,Teilprojekte[[Teilprojekte]:[Kürzel]],2,FALSE),"okay","Hauptprozess anderes TP"))</f>
        <v>okay</v>
      </c>
      <c r="AM43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34" s="10" t="str">
        <f>IFERROR(IF(BTT[[#This Row],[SAP-Modul
(Pflichtauswahl)]]&lt;&gt;VLOOKUP(BTT[[#This Row],[Verwendete Transaktion (Pflichtauswahl)]],Transaktionen[[Transaktionen]:[Modul]],3,FALSE),"Modul anders","okay"),"")</f>
        <v>okay</v>
      </c>
      <c r="AP434" s="10" t="str">
        <f>IFERROR(IF(COUNTIFS(BTT[Verwendete Transaktion (Pflichtauswahl)],BTT[[#This Row],[Verwendete Transaktion (Pflichtauswahl)]],BTT[SAP-Modul
(Pflichtauswahl)],"&lt;&gt;"&amp;BTT[[#This Row],[SAP-Modul
(Pflichtauswahl)]])&gt;0,"Modul anders","okay"),"")</f>
        <v>okay</v>
      </c>
      <c r="AQ434" s="10" t="str">
        <f>IFERROR(IF(COUNTIFS(BTT[Verwendete Transaktion (Pflichtauswahl)],BTT[[#This Row],[Verwendete Transaktion (Pflichtauswahl)]],BTT[Verantwortliches TP
(automatisch)],"&lt;&gt;"&amp;BTT[[#This Row],[Verantwortliches TP
(automatisch)]])&gt;0,"Transaktion mehrfach","okay"),"")</f>
        <v>okay</v>
      </c>
      <c r="AR434" s="10" t="str">
        <f>IFERROR(IF(COUNTIFS(BTT[Verwendete Transaktion (Pflichtauswahl)],BTT[[#This Row],[Verwendete Transaktion (Pflichtauswahl)]],BTT[Verantwortliches TP
(automatisch)],"&lt;&gt;"&amp;VLOOKUP(aktives_Teilprojekt,Teilprojekte[[Teilprojekte]:[Kürzel]],2,FALSE))&gt;0,"Transaktion mehrfach","okay"),"")</f>
        <v>okay</v>
      </c>
      <c r="AS434" s="10" t="s">
        <v>10059</v>
      </c>
      <c r="AT434" s="10"/>
    </row>
    <row r="435" spans="1:46" x14ac:dyDescent="0.25">
      <c r="A435" s="14" t="str">
        <f>IFERROR(IF(BTT[[#This Row],[Lfd Nr. 
(aus konsolidierter Datei)]]&lt;&gt;"",BTT[[#This Row],[Lfd Nr. 
(aus konsolidierter Datei)]],VLOOKUP(aktives_Teilprojekt,Teilprojekte[[Teilprojekte]:[Kürzel]],2,FALSE)&amp;ROW(BTT[[#This Row],[Lfd Nr.
(automatisch)]])-2),"")</f>
        <v>BLQ420</v>
      </c>
      <c r="B435" s="15" t="s">
        <v>52</v>
      </c>
      <c r="C435" s="15"/>
      <c r="D435" t="s">
        <v>10176</v>
      </c>
      <c r="E435" s="10" t="s">
        <v>5</v>
      </c>
      <c r="H435" s="10" t="s">
        <v>6090</v>
      </c>
      <c r="I435" t="s">
        <v>7223</v>
      </c>
      <c r="J435" s="10" t="str">
        <f>IFERROR(VLOOKUP(BTT[[#This Row],[Verwendete Transaktion (Pflichtauswahl)]],Transaktionen[[Transaktionen]:[Langtext]],2,FALSE),"")</f>
        <v>Hinzufügen Stammprüfmerkmal</v>
      </c>
      <c r="O435" t="s">
        <v>6052</v>
      </c>
      <c r="T435" t="s">
        <v>6060</v>
      </c>
      <c r="V435" s="10" t="str">
        <f>IFERROR(VLOOKUP(BTT[[#This Row],[Verwendetes Formular
(Auswahl falls relevant)]],Formulare[[Formularbezeichnung]:[Formularname (technisch)]],2,FALSE),"")</f>
        <v/>
      </c>
      <c r="X435" t="s">
        <v>6052</v>
      </c>
      <c r="Y435" s="4"/>
      <c r="AB435" t="s">
        <v>6052</v>
      </c>
      <c r="AD435" t="s">
        <v>6063</v>
      </c>
      <c r="AF435" t="s">
        <v>10185</v>
      </c>
      <c r="AI435" t="s">
        <v>6052</v>
      </c>
      <c r="AJ435" t="s">
        <v>6052</v>
      </c>
      <c r="AK435" s="10" t="str">
        <f>IF(BTT[[#This Row],[Subprozess
(optionale Auswahl)]]="","okay",IF(VLOOKUP(BTT[[#This Row],[Subprozess
(optionale Auswahl)]],BPML[[Subprozess]:[Zugeordneter Hauptprozess]],3,FALSE)=BTT[[#This Row],[Hauptprozess
(Pflichtauswahl)]],"okay","falscher Subprozess"))</f>
        <v>okay</v>
      </c>
      <c r="AL435" t="str">
        <f>IF(aktives_Teilprojekt="Master","",IF(BTT[[#This Row],[Verantwortliches TP
(automatisch)]]=VLOOKUP(aktives_Teilprojekt,Teilprojekte[[Teilprojekte]:[Kürzel]],2,FALSE),"okay","Hauptprozess anderes TP"))</f>
        <v>okay</v>
      </c>
      <c r="AM43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5" s="10" t="str">
        <f>IFERROR(IF(BTT[[#This Row],[SAP-Modul
(Pflichtauswahl)]]&lt;&gt;VLOOKUP(BTT[[#This Row],[Verwendete Transaktion (Pflichtauswahl)]],Transaktionen[[Transaktionen]:[Modul]],3,FALSE),"Modul anders","okay"),"")</f>
        <v>okay</v>
      </c>
      <c r="AP435" s="10" t="str">
        <f>IFERROR(IF(COUNTIFS(BTT[Verwendete Transaktion (Pflichtauswahl)],BTT[[#This Row],[Verwendete Transaktion (Pflichtauswahl)]],BTT[SAP-Modul
(Pflichtauswahl)],"&lt;&gt;"&amp;BTT[[#This Row],[SAP-Modul
(Pflichtauswahl)]])&gt;0,"Modul anders","okay"),"")</f>
        <v>okay</v>
      </c>
      <c r="AQ435" s="10" t="str">
        <f>IFERROR(IF(COUNTIFS(BTT[Verwendete Transaktion (Pflichtauswahl)],BTT[[#This Row],[Verwendete Transaktion (Pflichtauswahl)]],BTT[Verantwortliches TP
(automatisch)],"&lt;&gt;"&amp;BTT[[#This Row],[Verantwortliches TP
(automatisch)]])&gt;0,"Transaktion mehrfach","okay"),"")</f>
        <v>okay</v>
      </c>
      <c r="AR435" s="10" t="str">
        <f>IFERROR(IF(COUNTIFS(BTT[Verwendete Transaktion (Pflichtauswahl)],BTT[[#This Row],[Verwendete Transaktion (Pflichtauswahl)]],BTT[Verantwortliches TP
(automatisch)],"&lt;&gt;"&amp;VLOOKUP(aktives_Teilprojekt,Teilprojekte[[Teilprojekte]:[Kürzel]],2,FALSE))&gt;0,"Transaktion mehrfach","okay"),"")</f>
        <v>okay</v>
      </c>
      <c r="AS435" s="10" t="s">
        <v>10060</v>
      </c>
      <c r="AT435" s="10"/>
    </row>
    <row r="436" spans="1:46" x14ac:dyDescent="0.25">
      <c r="A436" s="14" t="str">
        <f>IFERROR(IF(BTT[[#This Row],[Lfd Nr. 
(aus konsolidierter Datei)]]&lt;&gt;"",BTT[[#This Row],[Lfd Nr. 
(aus konsolidierter Datei)]],VLOOKUP(aktives_Teilprojekt,Teilprojekte[[Teilprojekte]:[Kürzel]],2,FALSE)&amp;ROW(BTT[[#This Row],[Lfd Nr.
(automatisch)]])-2),"")</f>
        <v>BLQ421</v>
      </c>
      <c r="B436" s="15" t="s">
        <v>52</v>
      </c>
      <c r="C436" s="15"/>
      <c r="D436" t="s">
        <v>10176</v>
      </c>
      <c r="E436" s="10" t="str">
        <f>IFERROR(IF(NOT(BTT[[#This Row],[Manuelle Änderung des Verantwortliches TP
(Auswahl - bei Bedarf)]]=""),BTT[[#This Row],[Manuelle Änderung des Verantwortliches TP
(Auswahl - bei Bedarf)]],VLOOKUP(BTT[[#This Row],[Hauptprozess
(Pflichtauswahl)]],Hauptprozesse[],3,FALSE)),"")</f>
        <v>BLQ</v>
      </c>
      <c r="H436" s="10" t="s">
        <v>6090</v>
      </c>
      <c r="I436" t="s">
        <v>7224</v>
      </c>
      <c r="J436" s="10" t="str">
        <f>IFERROR(VLOOKUP(BTT[[#This Row],[Verwendete Transaktion (Pflichtauswahl)]],Transaktionen[[Transaktionen]:[Langtext]],2,FALSE),"")</f>
        <v>Ändern Stammprüfmerkmals-Version</v>
      </c>
      <c r="O436" t="s">
        <v>6052</v>
      </c>
      <c r="T436" t="s">
        <v>6060</v>
      </c>
      <c r="V436" s="10" t="str">
        <f>IFERROR(VLOOKUP(BTT[[#This Row],[Verwendetes Formular
(Auswahl falls relevant)]],Formulare[[Formularbezeichnung]:[Formularname (technisch)]],2,FALSE),"")</f>
        <v/>
      </c>
      <c r="X436" t="s">
        <v>6052</v>
      </c>
      <c r="Y436" s="4"/>
      <c r="AB436" t="s">
        <v>6052</v>
      </c>
      <c r="AD436" t="s">
        <v>6063</v>
      </c>
      <c r="AF436" t="s">
        <v>10185</v>
      </c>
      <c r="AI436" t="s">
        <v>6052</v>
      </c>
      <c r="AJ436" t="s">
        <v>6052</v>
      </c>
      <c r="AK436" s="10" t="str">
        <f>IF(BTT[[#This Row],[Subprozess
(optionale Auswahl)]]="","okay",IF(VLOOKUP(BTT[[#This Row],[Subprozess
(optionale Auswahl)]],BPML[[Subprozess]:[Zugeordneter Hauptprozess]],3,FALSE)=BTT[[#This Row],[Hauptprozess
(Pflichtauswahl)]],"okay","falscher Subprozess"))</f>
        <v>okay</v>
      </c>
      <c r="AL436" t="str">
        <f>IF(aktives_Teilprojekt="Master","",IF(BTT[[#This Row],[Verantwortliches TP
(automatisch)]]=VLOOKUP(aktives_Teilprojekt,Teilprojekte[[Teilprojekte]:[Kürzel]],2,FALSE),"okay","Hauptprozess anderes TP"))</f>
        <v>okay</v>
      </c>
      <c r="AM43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6" s="10" t="str">
        <f>IFERROR(IF(BTT[[#This Row],[SAP-Modul
(Pflichtauswahl)]]&lt;&gt;VLOOKUP(BTT[[#This Row],[Verwendete Transaktion (Pflichtauswahl)]],Transaktionen[[Transaktionen]:[Modul]],3,FALSE),"Modul anders","okay"),"")</f>
        <v>okay</v>
      </c>
      <c r="AP436" s="10" t="str">
        <f>IFERROR(IF(COUNTIFS(BTT[Verwendete Transaktion (Pflichtauswahl)],BTT[[#This Row],[Verwendete Transaktion (Pflichtauswahl)]],BTT[SAP-Modul
(Pflichtauswahl)],"&lt;&gt;"&amp;BTT[[#This Row],[SAP-Modul
(Pflichtauswahl)]])&gt;0,"Modul anders","okay"),"")</f>
        <v>okay</v>
      </c>
      <c r="AQ436" s="10" t="str">
        <f>IFERROR(IF(COUNTIFS(BTT[Verwendete Transaktion (Pflichtauswahl)],BTT[[#This Row],[Verwendete Transaktion (Pflichtauswahl)]],BTT[Verantwortliches TP
(automatisch)],"&lt;&gt;"&amp;BTT[[#This Row],[Verantwortliches TP
(automatisch)]])&gt;0,"Transaktion mehrfach","okay"),"")</f>
        <v>okay</v>
      </c>
      <c r="AR436" s="10" t="str">
        <f>IFERROR(IF(COUNTIFS(BTT[Verwendete Transaktion (Pflichtauswahl)],BTT[[#This Row],[Verwendete Transaktion (Pflichtauswahl)]],BTT[Verantwortliches TP
(automatisch)],"&lt;&gt;"&amp;VLOOKUP(aktives_Teilprojekt,Teilprojekte[[Teilprojekte]:[Kürzel]],2,FALSE))&gt;0,"Transaktion mehrfach","okay"),"")</f>
        <v>okay</v>
      </c>
      <c r="AS436" s="10" t="s">
        <v>10061</v>
      </c>
      <c r="AT436" s="10"/>
    </row>
    <row r="437" spans="1:46" x14ac:dyDescent="0.25">
      <c r="A437" s="14" t="str">
        <f>IFERROR(IF(BTT[[#This Row],[Lfd Nr. 
(aus konsolidierter Datei)]]&lt;&gt;"",BTT[[#This Row],[Lfd Nr. 
(aus konsolidierter Datei)]],VLOOKUP(aktives_Teilprojekt,Teilprojekte[[Teilprojekte]:[Kürzel]],2,FALSE)&amp;ROW(BTT[[#This Row],[Lfd Nr.
(automatisch)]])-2),"")</f>
        <v>BLQ422</v>
      </c>
      <c r="B437" s="15" t="s">
        <v>52</v>
      </c>
      <c r="C437" s="15"/>
      <c r="D437" t="s">
        <v>10176</v>
      </c>
      <c r="E437" s="10" t="str">
        <f>IFERROR(IF(NOT(BTT[[#This Row],[Manuelle Änderung des Verantwortliches TP
(Auswahl - bei Bedarf)]]=""),BTT[[#This Row],[Manuelle Änderung des Verantwortliches TP
(Auswahl - bei Bedarf)]],VLOOKUP(BTT[[#This Row],[Hauptprozess
(Pflichtauswahl)]],Hauptprozesse[],3,FALSE)),"")</f>
        <v>BLQ</v>
      </c>
      <c r="H437" s="10" t="s">
        <v>6090</v>
      </c>
      <c r="I437" t="s">
        <v>3785</v>
      </c>
      <c r="J437" s="10" t="str">
        <f>IFERROR(VLOOKUP(BTT[[#This Row],[Verwendete Transaktion (Pflichtauswahl)]],Transaktionen[[Transaktionen]:[Langtext]],2,FALSE),"")</f>
        <v>Anzeigen Stammprüfmerkmals-Version</v>
      </c>
      <c r="O437" t="s">
        <v>6052</v>
      </c>
      <c r="T437" t="s">
        <v>6060</v>
      </c>
      <c r="V437" s="10" t="str">
        <f>IFERROR(VLOOKUP(BTT[[#This Row],[Verwendetes Formular
(Auswahl falls relevant)]],Formulare[[Formularbezeichnung]:[Formularname (technisch)]],2,FALSE),"")</f>
        <v/>
      </c>
      <c r="X437" t="s">
        <v>6052</v>
      </c>
      <c r="Y437" s="4"/>
      <c r="AB437" t="s">
        <v>6052</v>
      </c>
      <c r="AD437" t="s">
        <v>6063</v>
      </c>
      <c r="AF437" t="s">
        <v>10185</v>
      </c>
      <c r="AI437" t="s">
        <v>6052</v>
      </c>
      <c r="AJ437" t="s">
        <v>6052</v>
      </c>
      <c r="AK437" s="10" t="str">
        <f>IF(BTT[[#This Row],[Subprozess
(optionale Auswahl)]]="","okay",IF(VLOOKUP(BTT[[#This Row],[Subprozess
(optionale Auswahl)]],BPML[[Subprozess]:[Zugeordneter Hauptprozess]],3,FALSE)=BTT[[#This Row],[Hauptprozess
(Pflichtauswahl)]],"okay","falscher Subprozess"))</f>
        <v>okay</v>
      </c>
      <c r="AL437" t="str">
        <f>IF(aktives_Teilprojekt="Master","",IF(BTT[[#This Row],[Verantwortliches TP
(automatisch)]]=VLOOKUP(aktives_Teilprojekt,Teilprojekte[[Teilprojekte]:[Kürzel]],2,FALSE),"okay","Hauptprozess anderes TP"))</f>
        <v>okay</v>
      </c>
      <c r="AM43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7" s="10" t="str">
        <f>IFERROR(IF(BTT[[#This Row],[SAP-Modul
(Pflichtauswahl)]]&lt;&gt;VLOOKUP(BTT[[#This Row],[Verwendete Transaktion (Pflichtauswahl)]],Transaktionen[[Transaktionen]:[Modul]],3,FALSE),"Modul anders","okay"),"")</f>
        <v>okay</v>
      </c>
      <c r="AP437" s="10" t="str">
        <f>IFERROR(IF(COUNTIFS(BTT[Verwendete Transaktion (Pflichtauswahl)],BTT[[#This Row],[Verwendete Transaktion (Pflichtauswahl)]],BTT[SAP-Modul
(Pflichtauswahl)],"&lt;&gt;"&amp;BTT[[#This Row],[SAP-Modul
(Pflichtauswahl)]])&gt;0,"Modul anders","okay"),"")</f>
        <v>okay</v>
      </c>
      <c r="AQ437" s="10" t="str">
        <f>IFERROR(IF(COUNTIFS(BTT[Verwendete Transaktion (Pflichtauswahl)],BTT[[#This Row],[Verwendete Transaktion (Pflichtauswahl)]],BTT[Verantwortliches TP
(automatisch)],"&lt;&gt;"&amp;BTT[[#This Row],[Verantwortliches TP
(automatisch)]])&gt;0,"Transaktion mehrfach","okay"),"")</f>
        <v>okay</v>
      </c>
      <c r="AR437" s="10" t="str">
        <f>IFERROR(IF(COUNTIFS(BTT[Verwendete Transaktion (Pflichtauswahl)],BTT[[#This Row],[Verwendete Transaktion (Pflichtauswahl)]],BTT[Verantwortliches TP
(automatisch)],"&lt;&gt;"&amp;VLOOKUP(aktives_Teilprojekt,Teilprojekte[[Teilprojekte]:[Kürzel]],2,FALSE))&gt;0,"Transaktion mehrfach","okay"),"")</f>
        <v>okay</v>
      </c>
      <c r="AS437" s="10" t="s">
        <v>10062</v>
      </c>
      <c r="AT437" s="10"/>
    </row>
    <row r="438" spans="1:46" x14ac:dyDescent="0.25">
      <c r="A438" s="14" t="str">
        <f>IFERROR(IF(BTT[[#This Row],[Lfd Nr. 
(aus konsolidierter Datei)]]&lt;&gt;"",BTT[[#This Row],[Lfd Nr. 
(aus konsolidierter Datei)]],VLOOKUP(aktives_Teilprojekt,Teilprojekte[[Teilprojekte]:[Kürzel]],2,FALSE)&amp;ROW(BTT[[#This Row],[Lfd Nr.
(automatisch)]])-2),"")</f>
        <v>BLQ423</v>
      </c>
      <c r="B438" s="15" t="s">
        <v>52</v>
      </c>
      <c r="C438" s="15"/>
      <c r="D438" t="s">
        <v>10176</v>
      </c>
      <c r="E438" s="10" t="str">
        <f>IFERROR(IF(NOT(BTT[[#This Row],[Manuelle Änderung des Verantwortliches TP
(Auswahl - bei Bedarf)]]=""),BTT[[#This Row],[Manuelle Änderung des Verantwortliches TP
(Auswahl - bei Bedarf)]],VLOOKUP(BTT[[#This Row],[Hauptprozess
(Pflichtauswahl)]],Hauptprozesse[],3,FALSE)),"")</f>
        <v>BLQ</v>
      </c>
      <c r="H438" s="10" t="s">
        <v>6090</v>
      </c>
      <c r="I438" t="s">
        <v>7216</v>
      </c>
      <c r="J438" s="10" t="str">
        <f>IFERROR(VLOOKUP(BTT[[#This Row],[Verwendete Transaktion (Pflichtauswahl)]],Transaktionen[[Transaktionen]:[Langtext]],2,FALSE),"")</f>
        <v>Pflegen Merkmalsergebnisse</v>
      </c>
      <c r="O438" t="s">
        <v>6052</v>
      </c>
      <c r="T438" t="s">
        <v>6060</v>
      </c>
      <c r="V438" s="10" t="str">
        <f>IFERROR(VLOOKUP(BTT[[#This Row],[Verwendetes Formular
(Auswahl falls relevant)]],Formulare[[Formularbezeichnung]:[Formularname (technisch)]],2,FALSE),"")</f>
        <v/>
      </c>
      <c r="X438" t="s">
        <v>6052</v>
      </c>
      <c r="Y438" s="4"/>
      <c r="AB438" t="s">
        <v>6052</v>
      </c>
      <c r="AD438" t="s">
        <v>6063</v>
      </c>
      <c r="AF438" t="s">
        <v>6064</v>
      </c>
      <c r="AI438" t="s">
        <v>6052</v>
      </c>
      <c r="AJ438" t="s">
        <v>6052</v>
      </c>
      <c r="AK438" s="10" t="str">
        <f>IF(BTT[[#This Row],[Subprozess
(optionale Auswahl)]]="","okay",IF(VLOOKUP(BTT[[#This Row],[Subprozess
(optionale Auswahl)]],BPML[[Subprozess]:[Zugeordneter Hauptprozess]],3,FALSE)=BTT[[#This Row],[Hauptprozess
(Pflichtauswahl)]],"okay","falscher Subprozess"))</f>
        <v>okay</v>
      </c>
      <c r="AL438" t="str">
        <f>IF(aktives_Teilprojekt="Master","",IF(BTT[[#This Row],[Verantwortliches TP
(automatisch)]]=VLOOKUP(aktives_Teilprojekt,Teilprojekte[[Teilprojekte]:[Kürzel]],2,FALSE),"okay","Hauptprozess anderes TP"))</f>
        <v>okay</v>
      </c>
      <c r="AM43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8" s="10" t="str">
        <f>IFERROR(IF(BTT[[#This Row],[SAP-Modul
(Pflichtauswahl)]]&lt;&gt;VLOOKUP(BTT[[#This Row],[Verwendete Transaktion (Pflichtauswahl)]],Transaktionen[[Transaktionen]:[Modul]],3,FALSE),"Modul anders","okay"),"")</f>
        <v>okay</v>
      </c>
      <c r="AP438" s="10" t="str">
        <f>IFERROR(IF(COUNTIFS(BTT[Verwendete Transaktion (Pflichtauswahl)],BTT[[#This Row],[Verwendete Transaktion (Pflichtauswahl)]],BTT[SAP-Modul
(Pflichtauswahl)],"&lt;&gt;"&amp;BTT[[#This Row],[SAP-Modul
(Pflichtauswahl)]])&gt;0,"Modul anders","okay"),"")</f>
        <v>okay</v>
      </c>
      <c r="AQ438" s="10" t="str">
        <f>IFERROR(IF(COUNTIFS(BTT[Verwendete Transaktion (Pflichtauswahl)],BTT[[#This Row],[Verwendete Transaktion (Pflichtauswahl)]],BTT[Verantwortliches TP
(automatisch)],"&lt;&gt;"&amp;BTT[[#This Row],[Verantwortliches TP
(automatisch)]])&gt;0,"Transaktion mehrfach","okay"),"")</f>
        <v>okay</v>
      </c>
      <c r="AR438" s="10" t="str">
        <f>IFERROR(IF(COUNTIFS(BTT[Verwendete Transaktion (Pflichtauswahl)],BTT[[#This Row],[Verwendete Transaktion (Pflichtauswahl)]],BTT[Verantwortliches TP
(automatisch)],"&lt;&gt;"&amp;VLOOKUP(aktives_Teilprojekt,Teilprojekte[[Teilprojekte]:[Kürzel]],2,FALSE))&gt;0,"Transaktion mehrfach","okay"),"")</f>
        <v>okay</v>
      </c>
      <c r="AS438" s="10" t="s">
        <v>10063</v>
      </c>
      <c r="AT438" s="10"/>
    </row>
    <row r="439" spans="1:46" x14ac:dyDescent="0.25">
      <c r="A439" s="14" t="str">
        <f>IFERROR(IF(BTT[[#This Row],[Lfd Nr. 
(aus konsolidierter Datei)]]&lt;&gt;"",BTT[[#This Row],[Lfd Nr. 
(aus konsolidierter Datei)]],VLOOKUP(aktives_Teilprojekt,Teilprojekte[[Teilprojekte]:[Kürzel]],2,FALSE)&amp;ROW(BTT[[#This Row],[Lfd Nr.
(automatisch)]])-2),"")</f>
        <v>BLQ424</v>
      </c>
      <c r="B439" s="15" t="s">
        <v>52</v>
      </c>
      <c r="C439" s="15"/>
      <c r="D439" t="s">
        <v>10176</v>
      </c>
      <c r="E439" s="10" t="str">
        <f>IFERROR(IF(NOT(BTT[[#This Row],[Manuelle Änderung des Verantwortliches TP
(Auswahl - bei Bedarf)]]=""),BTT[[#This Row],[Manuelle Änderung des Verantwortliches TP
(Auswahl - bei Bedarf)]],VLOOKUP(BTT[[#This Row],[Hauptprozess
(Pflichtauswahl)]],Hauptprozesse[],3,FALSE)),"")</f>
        <v>BLQ</v>
      </c>
      <c r="H439" s="10" t="s">
        <v>6090</v>
      </c>
      <c r="I439" t="s">
        <v>8583</v>
      </c>
      <c r="J439" s="10">
        <f>IFERROR(VLOOKUP(BTT[[#This Row],[Verwendete Transaktion (Pflichtauswahl)]],Transaktionen[[Transaktionen]:[Langtext]],2,FALSE),"")</f>
        <v>0</v>
      </c>
      <c r="O439" t="s">
        <v>6052</v>
      </c>
      <c r="T439" t="s">
        <v>6060</v>
      </c>
      <c r="V439" s="10" t="str">
        <f>IFERROR(VLOOKUP(BTT[[#This Row],[Verwendetes Formular
(Auswahl falls relevant)]],Formulare[[Formularbezeichnung]:[Formularname (technisch)]],2,FALSE),"")</f>
        <v/>
      </c>
      <c r="X439" t="s">
        <v>6052</v>
      </c>
      <c r="Y439" s="4"/>
      <c r="AB439" t="s">
        <v>6052</v>
      </c>
      <c r="AD439" t="s">
        <v>6063</v>
      </c>
      <c r="AF439" t="s">
        <v>6064</v>
      </c>
      <c r="AI439" t="s">
        <v>6052</v>
      </c>
      <c r="AJ439" t="s">
        <v>6052</v>
      </c>
      <c r="AK439" s="10" t="str">
        <f>IF(BTT[[#This Row],[Subprozess
(optionale Auswahl)]]="","okay",IF(VLOOKUP(BTT[[#This Row],[Subprozess
(optionale Auswahl)]],BPML[[Subprozess]:[Zugeordneter Hauptprozess]],3,FALSE)=BTT[[#This Row],[Hauptprozess
(Pflichtauswahl)]],"okay","falscher Subprozess"))</f>
        <v>okay</v>
      </c>
      <c r="AL439" t="str">
        <f>IF(aktives_Teilprojekt="Master","",IF(BTT[[#This Row],[Verantwortliches TP
(automatisch)]]=VLOOKUP(aktives_Teilprojekt,Teilprojekte[[Teilprojekte]:[Kürzel]],2,FALSE),"okay","Hauptprozess anderes TP"))</f>
        <v>okay</v>
      </c>
      <c r="AM43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3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39" s="10" t="str">
        <f>IFERROR(IF(BTT[[#This Row],[SAP-Modul
(Pflichtauswahl)]]&lt;&gt;VLOOKUP(BTT[[#This Row],[Verwendete Transaktion (Pflichtauswahl)]],Transaktionen[[Transaktionen]:[Modul]],3,FALSE),"Modul anders","okay"),"")</f>
        <v>Modul anders</v>
      </c>
      <c r="AP439" s="10" t="str">
        <f>IFERROR(IF(COUNTIFS(BTT[Verwendete Transaktion (Pflichtauswahl)],BTT[[#This Row],[Verwendete Transaktion (Pflichtauswahl)]],BTT[SAP-Modul
(Pflichtauswahl)],"&lt;&gt;"&amp;BTT[[#This Row],[SAP-Modul
(Pflichtauswahl)]])&gt;0,"Modul anders","okay"),"")</f>
        <v>okay</v>
      </c>
      <c r="AQ439" s="10" t="str">
        <f>IFERROR(IF(COUNTIFS(BTT[Verwendete Transaktion (Pflichtauswahl)],BTT[[#This Row],[Verwendete Transaktion (Pflichtauswahl)]],BTT[Verantwortliches TP
(automatisch)],"&lt;&gt;"&amp;BTT[[#This Row],[Verantwortliches TP
(automatisch)]])&gt;0,"Transaktion mehrfach","okay"),"")</f>
        <v>okay</v>
      </c>
      <c r="AR439" s="10" t="str">
        <f>IFERROR(IF(COUNTIFS(BTT[Verwendete Transaktion (Pflichtauswahl)],BTT[[#This Row],[Verwendete Transaktion (Pflichtauswahl)]],BTT[Verantwortliches TP
(automatisch)],"&lt;&gt;"&amp;VLOOKUP(aktives_Teilprojekt,Teilprojekte[[Teilprojekte]:[Kürzel]],2,FALSE))&gt;0,"Transaktion mehrfach","okay"),"")</f>
        <v>okay</v>
      </c>
      <c r="AS439" s="10" t="s">
        <v>10064</v>
      </c>
      <c r="AT439" s="10"/>
    </row>
    <row r="440" spans="1:46" x14ac:dyDescent="0.25">
      <c r="A440" s="14" t="str">
        <f>IFERROR(IF(BTT[[#This Row],[Lfd Nr. 
(aus konsolidierter Datei)]]&lt;&gt;"",BTT[[#This Row],[Lfd Nr. 
(aus konsolidierter Datei)]],VLOOKUP(aktives_Teilprojekt,Teilprojekte[[Teilprojekte]:[Kürzel]],2,FALSE)&amp;ROW(BTT[[#This Row],[Lfd Nr.
(automatisch)]])-2),"")</f>
        <v>BLQ425</v>
      </c>
      <c r="B440" s="15" t="s">
        <v>53</v>
      </c>
      <c r="C440" s="15"/>
      <c r="D440" t="s">
        <v>10176</v>
      </c>
      <c r="E440" s="10" t="str">
        <f>IFERROR(IF(NOT(BTT[[#This Row],[Manuelle Änderung des Verantwortliches TP
(Auswahl - bei Bedarf)]]=""),BTT[[#This Row],[Manuelle Änderung des Verantwortliches TP
(Auswahl - bei Bedarf)]],VLOOKUP(BTT[[#This Row],[Hauptprozess
(Pflichtauswahl)]],Hauptprozesse[],3,FALSE)),"")</f>
        <v>BLQ</v>
      </c>
      <c r="H440" s="10" t="s">
        <v>6090</v>
      </c>
      <c r="I440" t="s">
        <v>5729</v>
      </c>
      <c r="J440" s="10" t="str">
        <f>IFERROR(VLOOKUP(BTT[[#This Row],[Verwendete Transaktion (Pflichtauswahl)]],Transaktionen[[Transaktionen]:[Langtext]],2,FALSE),"")</f>
        <v>Prüflos</v>
      </c>
      <c r="O440" t="s">
        <v>6052</v>
      </c>
      <c r="T440" t="s">
        <v>6060</v>
      </c>
      <c r="V440" s="10" t="str">
        <f>IFERROR(VLOOKUP(BTT[[#This Row],[Verwendetes Formular
(Auswahl falls relevant)]],Formulare[[Formularbezeichnung]:[Formularname (technisch)]],2,FALSE),"")</f>
        <v/>
      </c>
      <c r="X440" t="s">
        <v>6052</v>
      </c>
      <c r="Y440" s="4"/>
      <c r="AD440" t="s">
        <v>10203</v>
      </c>
      <c r="AI440" t="s">
        <v>6052</v>
      </c>
      <c r="AJ440" t="s">
        <v>6052</v>
      </c>
      <c r="AK440" s="10" t="str">
        <f>IF(BTT[[#This Row],[Subprozess
(optionale Auswahl)]]="","okay",IF(VLOOKUP(BTT[[#This Row],[Subprozess
(optionale Auswahl)]],BPML[[Subprozess]:[Zugeordneter Hauptprozess]],3,FALSE)=BTT[[#This Row],[Hauptprozess
(Pflichtauswahl)]],"okay","falscher Subprozess"))</f>
        <v>okay</v>
      </c>
      <c r="AL440" t="str">
        <f>IF(aktives_Teilprojekt="Master","",IF(BTT[[#This Row],[Verantwortliches TP
(automatisch)]]=VLOOKUP(aktives_Teilprojekt,Teilprojekte[[Teilprojekte]:[Kürzel]],2,FALSE),"okay","Hauptprozess anderes TP"))</f>
        <v>okay</v>
      </c>
      <c r="AM44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0" s="10" t="str">
        <f>IFERROR(IF(BTT[[#This Row],[SAP-Modul
(Pflichtauswahl)]]&lt;&gt;VLOOKUP(BTT[[#This Row],[Verwendete Transaktion (Pflichtauswahl)]],Transaktionen[[Transaktionen]:[Modul]],3,FALSE),"Modul anders","okay"),"")</f>
        <v>okay</v>
      </c>
      <c r="AP440" s="10" t="str">
        <f>IFERROR(IF(COUNTIFS(BTT[Verwendete Transaktion (Pflichtauswahl)],BTT[[#This Row],[Verwendete Transaktion (Pflichtauswahl)]],BTT[SAP-Modul
(Pflichtauswahl)],"&lt;&gt;"&amp;BTT[[#This Row],[SAP-Modul
(Pflichtauswahl)]])&gt;0,"Modul anders","okay"),"")</f>
        <v>okay</v>
      </c>
      <c r="AQ440" s="10" t="str">
        <f>IFERROR(IF(COUNTIFS(BTT[Verwendete Transaktion (Pflichtauswahl)],BTT[[#This Row],[Verwendete Transaktion (Pflichtauswahl)]],BTT[Verantwortliches TP
(automatisch)],"&lt;&gt;"&amp;BTT[[#This Row],[Verantwortliches TP
(automatisch)]])&gt;0,"Transaktion mehrfach","okay"),"")</f>
        <v>okay</v>
      </c>
      <c r="AR440" s="10" t="str">
        <f>IFERROR(IF(COUNTIFS(BTT[Verwendete Transaktion (Pflichtauswahl)],BTT[[#This Row],[Verwendete Transaktion (Pflichtauswahl)]],BTT[Verantwortliches TP
(automatisch)],"&lt;&gt;"&amp;VLOOKUP(aktives_Teilprojekt,Teilprojekte[[Teilprojekte]:[Kürzel]],2,FALSE))&gt;0,"Transaktion mehrfach","okay"),"")</f>
        <v>okay</v>
      </c>
      <c r="AS440" s="10" t="s">
        <v>10065</v>
      </c>
      <c r="AT440" s="10"/>
    </row>
    <row r="441" spans="1:46" hidden="1" x14ac:dyDescent="0.25">
      <c r="A441" s="14" t="str">
        <f>IFERROR(IF(BTT[[#This Row],[Lfd Nr. 
(aus konsolidierter Datei)]]&lt;&gt;"",BTT[[#This Row],[Lfd Nr. 
(aus konsolidierter Datei)]],VLOOKUP(aktives_Teilprojekt,Teilprojekte[[Teilprojekte]:[Kürzel]],2,FALSE)&amp;ROW(BTT[[#This Row],[Lfd Nr.
(automatisch)]])-2),"")</f>
        <v>BLQ426</v>
      </c>
      <c r="B441" s="15" t="s">
        <v>53</v>
      </c>
      <c r="C441" s="15"/>
      <c r="E441" s="10" t="str">
        <f>IFERROR(IF(NOT(BTT[[#This Row],[Manuelle Änderung des Verantwortliches TP
(Auswahl - bei Bedarf)]]=""),BTT[[#This Row],[Manuelle Änderung des Verantwortliches TP
(Auswahl - bei Bedarf)]],VLOOKUP(BTT[[#This Row],[Hauptprozess
(Pflichtauswahl)]],Hauptprozesse[],3,FALSE)),"")</f>
        <v>SAP Basis</v>
      </c>
      <c r="F441" t="s">
        <v>60</v>
      </c>
      <c r="H441" s="10" t="s">
        <v>8454</v>
      </c>
      <c r="I441" t="s">
        <v>4090</v>
      </c>
      <c r="J441" s="10" t="str">
        <f>IFERROR(VLOOKUP(BTT[[#This Row],[Verwendete Transaktion (Pflichtauswahl)]],Transaktionen[[Transaktionen]:[Langtext]],2,FALSE),"")</f>
        <v>Anzeigen von Spool-Aufträgen</v>
      </c>
      <c r="O441" t="s">
        <v>6052</v>
      </c>
      <c r="T441" t="s">
        <v>6060</v>
      </c>
      <c r="V441" s="10" t="str">
        <f>IFERROR(VLOOKUP(BTT[[#This Row],[Verwendetes Formular
(Auswahl falls relevant)]],Formulare[[Formularbezeichnung]:[Formularname (technisch)]],2,FALSE),"")</f>
        <v/>
      </c>
      <c r="X441" t="s">
        <v>6052</v>
      </c>
      <c r="Y441" s="4"/>
      <c r="AB441" t="s">
        <v>6052</v>
      </c>
      <c r="AD441" t="s">
        <v>6063</v>
      </c>
      <c r="AI441" t="s">
        <v>6052</v>
      </c>
      <c r="AJ441" t="s">
        <v>6052</v>
      </c>
      <c r="AK441" s="10" t="str">
        <f>IF(BTT[[#This Row],[Subprozess
(optionale Auswahl)]]="","okay",IF(VLOOKUP(BTT[[#This Row],[Subprozess
(optionale Auswahl)]],BPML[[Subprozess]:[Zugeordneter Hauptprozess]],3,FALSE)=BTT[[#This Row],[Hauptprozess
(Pflichtauswahl)]],"okay","falscher Subprozess"))</f>
        <v>okay</v>
      </c>
      <c r="AL441" t="str">
        <f>IF(aktives_Teilprojekt="Master","",IF(BTT[[#This Row],[Verantwortliches TP
(automatisch)]]=VLOOKUP(aktives_Teilprojekt,Teilprojekte[[Teilprojekte]:[Kürzel]],2,FALSE),"okay","Hauptprozess anderes TP"))</f>
        <v>Hauptprozess anderes TP</v>
      </c>
      <c r="AM44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1" s="10" t="str">
        <f>IFERROR(IF(BTT[[#This Row],[SAP-Modul
(Pflichtauswahl)]]&lt;&gt;VLOOKUP(BTT[[#This Row],[Verwendete Transaktion (Pflichtauswahl)]],Transaktionen[[Transaktionen]:[Modul]],3,FALSE),"Modul anders","okay"),"")</f>
        <v>Modul anders</v>
      </c>
      <c r="AP441" s="10" t="str">
        <f>IFERROR(IF(COUNTIFS(BTT[Verwendete Transaktion (Pflichtauswahl)],BTT[[#This Row],[Verwendete Transaktion (Pflichtauswahl)]],BTT[SAP-Modul
(Pflichtauswahl)],"&lt;&gt;"&amp;BTT[[#This Row],[SAP-Modul
(Pflichtauswahl)]])&gt;0,"Modul anders","okay"),"")</f>
        <v>okay</v>
      </c>
      <c r="AQ441" s="10" t="str">
        <f>IFERROR(IF(COUNTIFS(BTT[Verwendete Transaktion (Pflichtauswahl)],BTT[[#This Row],[Verwendete Transaktion (Pflichtauswahl)]],BTT[Verantwortliches TP
(automatisch)],"&lt;&gt;"&amp;BTT[[#This Row],[Verantwortliches TP
(automatisch)]])&gt;0,"Transaktion mehrfach","okay"),"")</f>
        <v>okay</v>
      </c>
      <c r="AR441" s="10" t="str">
        <f>IFERROR(IF(COUNTIFS(BTT[Verwendete Transaktion (Pflichtauswahl)],BTT[[#This Row],[Verwendete Transaktion (Pflichtauswahl)]],BTT[Verantwortliches TP
(automatisch)],"&lt;&gt;"&amp;VLOOKUP(aktives_Teilprojekt,Teilprojekte[[Teilprojekte]:[Kürzel]],2,FALSE))&gt;0,"Transaktion mehrfach","okay"),"")</f>
        <v>Transaktion mehrfach</v>
      </c>
      <c r="AS441" s="10" t="s">
        <v>10066</v>
      </c>
      <c r="AT441" s="10"/>
    </row>
    <row r="442" spans="1:46" ht="45" x14ac:dyDescent="0.25">
      <c r="A442" s="14" t="str">
        <f>IFERROR(IF(BTT[[#This Row],[Lfd Nr. 
(aus konsolidierter Datei)]]&lt;&gt;"",BTT[[#This Row],[Lfd Nr. 
(aus konsolidierter Datei)]],VLOOKUP(aktives_Teilprojekt,Teilprojekte[[Teilprojekte]:[Kürzel]],2,FALSE)&amp;ROW(BTT[[#This Row],[Lfd Nr.
(automatisch)]])-2),"")</f>
        <v>BLQ427</v>
      </c>
      <c r="B442" s="15" t="s">
        <v>53</v>
      </c>
      <c r="C442" s="15"/>
      <c r="D442" t="s">
        <v>9634</v>
      </c>
      <c r="E442" s="10" t="str">
        <f>IFERROR(IF(NOT(BTT[[#This Row],[Manuelle Änderung des Verantwortliches TP
(Auswahl - bei Bedarf)]]=""),BTT[[#This Row],[Manuelle Änderung des Verantwortliches TP
(Auswahl - bei Bedarf)]],VLOOKUP(BTT[[#This Row],[Hauptprozess
(Pflichtauswahl)]],Hauptprozesse[],3,FALSE)),"")</f>
        <v>BLQ</v>
      </c>
      <c r="H442" s="10" t="s">
        <v>6092</v>
      </c>
      <c r="I442" t="s">
        <v>1903</v>
      </c>
      <c r="J442" s="10" t="str">
        <f>IFERROR(VLOOKUP(BTT[[#This Row],[Verwendete Transaktion (Pflichtauswahl)]],Transaktionen[[Transaktionen]:[Langtext]],2,FALSE),"")</f>
        <v>Anzeigen Kreditor (Buchhaltung)</v>
      </c>
      <c r="O442" t="s">
        <v>6052</v>
      </c>
      <c r="T442" t="s">
        <v>6060</v>
      </c>
      <c r="V442" s="10" t="str">
        <f>IFERROR(VLOOKUP(BTT[[#This Row],[Verwendetes Formular
(Auswahl falls relevant)]],Formulare[[Formularbezeichnung]:[Formularname (technisch)]],2,FALSE),"")</f>
        <v/>
      </c>
      <c r="X442" t="s">
        <v>6052</v>
      </c>
      <c r="Y442" s="4" t="s">
        <v>10143</v>
      </c>
      <c r="AB442" t="s">
        <v>6052</v>
      </c>
      <c r="AD442" t="s">
        <v>6063</v>
      </c>
      <c r="AF442" t="s">
        <v>10200</v>
      </c>
      <c r="AI442" t="s">
        <v>6052</v>
      </c>
      <c r="AJ442" t="s">
        <v>6052</v>
      </c>
      <c r="AK442" s="10" t="str">
        <f>IF(BTT[[#This Row],[Subprozess
(optionale Auswahl)]]="","okay",IF(VLOOKUP(BTT[[#This Row],[Subprozess
(optionale Auswahl)]],BPML[[Subprozess]:[Zugeordneter Hauptprozess]],3,FALSE)=BTT[[#This Row],[Hauptprozess
(Pflichtauswahl)]],"okay","falscher Subprozess"))</f>
        <v>okay</v>
      </c>
      <c r="AL442" t="str">
        <f>IF(aktives_Teilprojekt="Master","",IF(BTT[[#This Row],[Verantwortliches TP
(automatisch)]]=VLOOKUP(aktives_Teilprojekt,Teilprojekte[[Teilprojekte]:[Kürzel]],2,FALSE),"okay","Hauptprozess anderes TP"))</f>
        <v>okay</v>
      </c>
      <c r="AM44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2" s="10" t="str">
        <f>IFERROR(IF(BTT[[#This Row],[SAP-Modul
(Pflichtauswahl)]]&lt;&gt;VLOOKUP(BTT[[#This Row],[Verwendete Transaktion (Pflichtauswahl)]],Transaktionen[[Transaktionen]:[Modul]],3,FALSE),"Modul anders","okay"),"")</f>
        <v>okay</v>
      </c>
      <c r="AP442" s="10" t="str">
        <f>IFERROR(IF(COUNTIFS(BTT[Verwendete Transaktion (Pflichtauswahl)],BTT[[#This Row],[Verwendete Transaktion (Pflichtauswahl)]],BTT[SAP-Modul
(Pflichtauswahl)],"&lt;&gt;"&amp;BTT[[#This Row],[SAP-Modul
(Pflichtauswahl)]])&gt;0,"Modul anders","okay"),"")</f>
        <v>okay</v>
      </c>
      <c r="AQ442" s="10" t="str">
        <f>IFERROR(IF(COUNTIFS(BTT[Verwendete Transaktion (Pflichtauswahl)],BTT[[#This Row],[Verwendete Transaktion (Pflichtauswahl)]],BTT[Verantwortliches TP
(automatisch)],"&lt;&gt;"&amp;BTT[[#This Row],[Verantwortliches TP
(automatisch)]])&gt;0,"Transaktion mehrfach","okay"),"")</f>
        <v>okay</v>
      </c>
      <c r="AR442" s="10" t="str">
        <f>IFERROR(IF(COUNTIFS(BTT[Verwendete Transaktion (Pflichtauswahl)],BTT[[#This Row],[Verwendete Transaktion (Pflichtauswahl)]],BTT[Verantwortliches TP
(automatisch)],"&lt;&gt;"&amp;VLOOKUP(aktives_Teilprojekt,Teilprojekte[[Teilprojekte]:[Kürzel]],2,FALSE))&gt;0,"Transaktion mehrfach","okay"),"")</f>
        <v>okay</v>
      </c>
      <c r="AS442" s="10" t="s">
        <v>10067</v>
      </c>
      <c r="AT442" s="10"/>
    </row>
    <row r="443" spans="1:46" x14ac:dyDescent="0.25">
      <c r="A443" s="14" t="str">
        <f>IFERROR(IF(BTT[[#This Row],[Lfd Nr. 
(aus konsolidierter Datei)]]&lt;&gt;"",BTT[[#This Row],[Lfd Nr. 
(aus konsolidierter Datei)]],VLOOKUP(aktives_Teilprojekt,Teilprojekte[[Teilprojekte]:[Kürzel]],2,FALSE)&amp;ROW(BTT[[#This Row],[Lfd Nr.
(automatisch)]])-2),"")</f>
        <v>BLQ428</v>
      </c>
      <c r="B443" s="15" t="s">
        <v>53</v>
      </c>
      <c r="C443" s="15"/>
      <c r="D443" t="s">
        <v>10176</v>
      </c>
      <c r="E443" s="10" t="str">
        <f>IFERROR(IF(NOT(BTT[[#This Row],[Manuelle Änderung des Verantwortliches TP
(Auswahl - bei Bedarf)]]=""),BTT[[#This Row],[Manuelle Änderung des Verantwortliches TP
(Auswahl - bei Bedarf)]],VLOOKUP(BTT[[#This Row],[Hauptprozess
(Pflichtauswahl)]],Hauptprozesse[],3,FALSE)),"")</f>
        <v>BLQ</v>
      </c>
      <c r="H443" s="10" t="s">
        <v>8454</v>
      </c>
      <c r="I443" t="s">
        <v>7260</v>
      </c>
      <c r="J443" s="10" t="str">
        <f>IFERROR(VLOOKUP(BTT[[#This Row],[Verwendete Transaktion (Pflichtauswahl)]],Transaktionen[[Transaktionen]:[Langtext]],2,FALSE),"")</f>
        <v>ABAP/4 Reporting</v>
      </c>
      <c r="M443" t="s">
        <v>10133</v>
      </c>
      <c r="O443" t="s">
        <v>6052</v>
      </c>
      <c r="T443" t="s">
        <v>6060</v>
      </c>
      <c r="V443" s="10" t="str">
        <f>IFERROR(VLOOKUP(BTT[[#This Row],[Verwendetes Formular
(Auswahl falls relevant)]],Formulare[[Formularbezeichnung]:[Formularname (technisch)]],2,FALSE),"")</f>
        <v/>
      </c>
      <c r="X443" t="s">
        <v>6052</v>
      </c>
      <c r="Y443" s="4" t="s">
        <v>10144</v>
      </c>
      <c r="AB443" t="s">
        <v>6052</v>
      </c>
      <c r="AD443" t="s">
        <v>6063</v>
      </c>
      <c r="AF443" t="s">
        <v>8533</v>
      </c>
      <c r="AI443" t="s">
        <v>6052</v>
      </c>
      <c r="AJ443" t="s">
        <v>6052</v>
      </c>
      <c r="AK443" s="10" t="str">
        <f>IF(BTT[[#This Row],[Subprozess
(optionale Auswahl)]]="","okay",IF(VLOOKUP(BTT[[#This Row],[Subprozess
(optionale Auswahl)]],BPML[[Subprozess]:[Zugeordneter Hauptprozess]],3,FALSE)=BTT[[#This Row],[Hauptprozess
(Pflichtauswahl)]],"okay","falscher Subprozess"))</f>
        <v>okay</v>
      </c>
      <c r="AL443" t="str">
        <f>IF(aktives_Teilprojekt="Master","",IF(BTT[[#This Row],[Verantwortliches TP
(automatisch)]]=VLOOKUP(aktives_Teilprojekt,Teilprojekte[[Teilprojekte]:[Kürzel]],2,FALSE),"okay","Hauptprozess anderes TP"))</f>
        <v>okay</v>
      </c>
      <c r="AM44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43" s="10" t="str">
        <f>IFERROR(IF(BTT[[#This Row],[SAP-Modul
(Pflichtauswahl)]]&lt;&gt;VLOOKUP(BTT[[#This Row],[Verwendete Transaktion (Pflichtauswahl)]],Transaktionen[[Transaktionen]:[Modul]],3,FALSE),"Modul anders","okay"),"")</f>
        <v>okay</v>
      </c>
      <c r="AP443" s="10" t="str">
        <f>IFERROR(IF(COUNTIFS(BTT[Verwendete Transaktion (Pflichtauswahl)],BTT[[#This Row],[Verwendete Transaktion (Pflichtauswahl)]],BTT[SAP-Modul
(Pflichtauswahl)],"&lt;&gt;"&amp;BTT[[#This Row],[SAP-Modul
(Pflichtauswahl)]])&gt;0,"Modul anders","okay"),"")</f>
        <v>okay</v>
      </c>
      <c r="AQ443" s="10" t="str">
        <f>IFERROR(IF(COUNTIFS(BTT[Verwendete Transaktion (Pflichtauswahl)],BTT[[#This Row],[Verwendete Transaktion (Pflichtauswahl)]],BTT[Verantwortliches TP
(automatisch)],"&lt;&gt;"&amp;BTT[[#This Row],[Verantwortliches TP
(automatisch)]])&gt;0,"Transaktion mehrfach","okay"),"")</f>
        <v>okay</v>
      </c>
      <c r="AR443" s="10" t="str">
        <f>IFERROR(IF(COUNTIFS(BTT[Verwendete Transaktion (Pflichtauswahl)],BTT[[#This Row],[Verwendete Transaktion (Pflichtauswahl)]],BTT[Verantwortliches TP
(automatisch)],"&lt;&gt;"&amp;VLOOKUP(aktives_Teilprojekt,Teilprojekte[[Teilprojekte]:[Kürzel]],2,FALSE))&gt;0,"Transaktion mehrfach","okay"),"")</f>
        <v>okay</v>
      </c>
      <c r="AS443" s="10" t="s">
        <v>10068</v>
      </c>
      <c r="AT443" s="10"/>
    </row>
    <row r="444" spans="1:46" x14ac:dyDescent="0.25">
      <c r="A444" s="14" t="str">
        <f>IFERROR(IF(BTT[[#This Row],[Lfd Nr. 
(aus konsolidierter Datei)]]&lt;&gt;"",BTT[[#This Row],[Lfd Nr. 
(aus konsolidierter Datei)]],VLOOKUP(aktives_Teilprojekt,Teilprojekte[[Teilprojekte]:[Kürzel]],2,FALSE)&amp;ROW(BTT[[#This Row],[Lfd Nr.
(automatisch)]])-2),"")</f>
        <v>BLQ429</v>
      </c>
      <c r="B444" s="15" t="s">
        <v>53</v>
      </c>
      <c r="C444" s="15"/>
      <c r="D444" t="s">
        <v>10176</v>
      </c>
      <c r="E444" s="10" t="str">
        <f>IFERROR(IF(NOT(BTT[[#This Row],[Manuelle Änderung des Verantwortliches TP
(Auswahl - bei Bedarf)]]=""),BTT[[#This Row],[Manuelle Änderung des Verantwortliches TP
(Auswahl - bei Bedarf)]],VLOOKUP(BTT[[#This Row],[Hauptprozess
(Pflichtauswahl)]],Hauptprozesse[],3,FALSE)),"")</f>
        <v>BLQ</v>
      </c>
      <c r="H444" s="10" t="s">
        <v>6090</v>
      </c>
      <c r="I444" t="s">
        <v>7220</v>
      </c>
      <c r="J444" s="10" t="str">
        <f>IFERROR(VLOOKUP(BTT[[#This Row],[Verwendete Transaktion (Pflichtauswahl)]],Transaktionen[[Transaktionen]:[Langtext]],2,FALSE),"")</f>
        <v>Zeitreihendarstellung Q-Meldungen</v>
      </c>
      <c r="O444" t="s">
        <v>6052</v>
      </c>
      <c r="T444" t="s">
        <v>6060</v>
      </c>
      <c r="V444" s="10" t="str">
        <f>IFERROR(VLOOKUP(BTT[[#This Row],[Verwendetes Formular
(Auswahl falls relevant)]],Formulare[[Formularbezeichnung]:[Formularname (technisch)]],2,FALSE),"")</f>
        <v/>
      </c>
      <c r="X444" t="s">
        <v>6052</v>
      </c>
      <c r="Y444" s="4"/>
      <c r="AB444" t="s">
        <v>6052</v>
      </c>
      <c r="AD444" t="s">
        <v>6063</v>
      </c>
      <c r="AF444" t="s">
        <v>8533</v>
      </c>
      <c r="AI444" t="s">
        <v>6052</v>
      </c>
      <c r="AJ444" t="s">
        <v>6052</v>
      </c>
      <c r="AK444" s="10" t="str">
        <f>IF(BTT[[#This Row],[Subprozess
(optionale Auswahl)]]="","okay",IF(VLOOKUP(BTT[[#This Row],[Subprozess
(optionale Auswahl)]],BPML[[Subprozess]:[Zugeordneter Hauptprozess]],3,FALSE)=BTT[[#This Row],[Hauptprozess
(Pflichtauswahl)]],"okay","falscher Subprozess"))</f>
        <v>okay</v>
      </c>
      <c r="AL444" t="str">
        <f>IF(aktives_Teilprojekt="Master","",IF(BTT[[#This Row],[Verantwortliches TP
(automatisch)]]=VLOOKUP(aktives_Teilprojekt,Teilprojekte[[Teilprojekte]:[Kürzel]],2,FALSE),"okay","Hauptprozess anderes TP"))</f>
        <v>okay</v>
      </c>
      <c r="AM44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4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4" s="10" t="str">
        <f>IFERROR(IF(BTT[[#This Row],[SAP-Modul
(Pflichtauswahl)]]&lt;&gt;VLOOKUP(BTT[[#This Row],[Verwendete Transaktion (Pflichtauswahl)]],Transaktionen[[Transaktionen]:[Modul]],3,FALSE),"Modul anders","okay"),"")</f>
        <v>okay</v>
      </c>
      <c r="AP444" s="10" t="str">
        <f>IFERROR(IF(COUNTIFS(BTT[Verwendete Transaktion (Pflichtauswahl)],BTT[[#This Row],[Verwendete Transaktion (Pflichtauswahl)]],BTT[SAP-Modul
(Pflichtauswahl)],"&lt;&gt;"&amp;BTT[[#This Row],[SAP-Modul
(Pflichtauswahl)]])&gt;0,"Modul anders","okay"),"")</f>
        <v>okay</v>
      </c>
      <c r="AQ444" s="10" t="str">
        <f>IFERROR(IF(COUNTIFS(BTT[Verwendete Transaktion (Pflichtauswahl)],BTT[[#This Row],[Verwendete Transaktion (Pflichtauswahl)]],BTT[Verantwortliches TP
(automatisch)],"&lt;&gt;"&amp;BTT[[#This Row],[Verantwortliches TP
(automatisch)]])&gt;0,"Transaktion mehrfach","okay"),"")</f>
        <v>okay</v>
      </c>
      <c r="AR444" s="10" t="str">
        <f>IFERROR(IF(COUNTIFS(BTT[Verwendete Transaktion (Pflichtauswahl)],BTT[[#This Row],[Verwendete Transaktion (Pflichtauswahl)]],BTT[Verantwortliches TP
(automatisch)],"&lt;&gt;"&amp;VLOOKUP(aktives_Teilprojekt,Teilprojekte[[Teilprojekte]:[Kürzel]],2,FALSE))&gt;0,"Transaktion mehrfach","okay"),"")</f>
        <v>okay</v>
      </c>
      <c r="AS444" s="10" t="s">
        <v>10069</v>
      </c>
      <c r="AT444" s="10"/>
    </row>
    <row r="445" spans="1:46" x14ac:dyDescent="0.25">
      <c r="A445" s="14" t="str">
        <f>IFERROR(IF(BTT[[#This Row],[Lfd Nr. 
(aus konsolidierter Datei)]]&lt;&gt;"",BTT[[#This Row],[Lfd Nr. 
(aus konsolidierter Datei)]],VLOOKUP(aktives_Teilprojekt,Teilprojekte[[Teilprojekte]:[Kürzel]],2,FALSE)&amp;ROW(BTT[[#This Row],[Lfd Nr.
(automatisch)]])-2),"")</f>
        <v>BLQ430</v>
      </c>
      <c r="B445" s="15" t="s">
        <v>53</v>
      </c>
      <c r="C445" s="15"/>
      <c r="D445" t="s">
        <v>10151</v>
      </c>
      <c r="E445" s="10" t="str">
        <f>IFERROR(IF(NOT(BTT[[#This Row],[Manuelle Änderung des Verantwortliches TP
(Auswahl - bei Bedarf)]]=""),BTT[[#This Row],[Manuelle Änderung des Verantwortliches TP
(Auswahl - bei Bedarf)]],VLOOKUP(BTT[[#This Row],[Hauptprozess
(Pflichtauswahl)]],Hauptprozesse[],3,FALSE)),"")</f>
        <v>BLQ</v>
      </c>
      <c r="H445" s="10" t="s">
        <v>6038</v>
      </c>
      <c r="I445" t="s">
        <v>667</v>
      </c>
      <c r="J445" s="10" t="str">
        <f>IFERROR(VLOOKUP(BTT[[#This Row],[Verwendete Transaktion (Pflichtauswahl)]],Transaktionen[[Transaktionen]:[Langtext]],2,FALSE),"")</f>
        <v>Materialbeleg anzeigen</v>
      </c>
      <c r="N445" t="s">
        <v>10132</v>
      </c>
      <c r="O445" t="s">
        <v>6052</v>
      </c>
      <c r="T445" t="s">
        <v>6060</v>
      </c>
      <c r="V445" s="10" t="str">
        <f>IFERROR(VLOOKUP(BTT[[#This Row],[Verwendetes Formular
(Auswahl falls relevant)]],Formulare[[Formularbezeichnung]:[Formularname (technisch)]],2,FALSE),"")</f>
        <v/>
      </c>
      <c r="X445" t="s">
        <v>6052</v>
      </c>
      <c r="Y445" s="4"/>
      <c r="Z445" t="s">
        <v>6048</v>
      </c>
      <c r="AB445" t="s">
        <v>6052</v>
      </c>
      <c r="AD445" t="s">
        <v>8533</v>
      </c>
      <c r="AF445" t="s">
        <v>8533</v>
      </c>
      <c r="AI445" t="s">
        <v>6052</v>
      </c>
      <c r="AJ445" t="s">
        <v>6052</v>
      </c>
      <c r="AK445" s="10" t="str">
        <f>IF(BTT[[#This Row],[Subprozess
(optionale Auswahl)]]="","okay",IF(VLOOKUP(BTT[[#This Row],[Subprozess
(optionale Auswahl)]],BPML[[Subprozess]:[Zugeordneter Hauptprozess]],3,FALSE)=BTT[[#This Row],[Hauptprozess
(Pflichtauswahl)]],"okay","falscher Subprozess"))</f>
        <v>okay</v>
      </c>
      <c r="AL445" t="str">
        <f>IF(aktives_Teilprojekt="Master","",IF(BTT[[#This Row],[Verantwortliches TP
(automatisch)]]=VLOOKUP(aktives_Teilprojekt,Teilprojekte[[Teilprojekte]:[Kürzel]],2,FALSE),"okay","Hauptprozess anderes TP"))</f>
        <v>okay</v>
      </c>
      <c r="AM44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5" s="10" t="str">
        <f>IFERROR(IF(BTT[[#This Row],[SAP-Modul
(Pflichtauswahl)]]&lt;&gt;VLOOKUP(BTT[[#This Row],[Verwendete Transaktion (Pflichtauswahl)]],Transaktionen[[Transaktionen]:[Modul]],3,FALSE),"Modul anders","okay"),"")</f>
        <v>Modul anders</v>
      </c>
      <c r="AP445" s="10" t="str">
        <f>IFERROR(IF(COUNTIFS(BTT[Verwendete Transaktion (Pflichtauswahl)],BTT[[#This Row],[Verwendete Transaktion (Pflichtauswahl)]],BTT[SAP-Modul
(Pflichtauswahl)],"&lt;&gt;"&amp;BTT[[#This Row],[SAP-Modul
(Pflichtauswahl)]])&gt;0,"Modul anders","okay"),"")</f>
        <v>okay</v>
      </c>
      <c r="AQ445" s="10" t="str">
        <f>IFERROR(IF(COUNTIFS(BTT[Verwendete Transaktion (Pflichtauswahl)],BTT[[#This Row],[Verwendete Transaktion (Pflichtauswahl)]],BTT[Verantwortliches TP
(automatisch)],"&lt;&gt;"&amp;BTT[[#This Row],[Verantwortliches TP
(automatisch)]])&gt;0,"Transaktion mehrfach","okay"),"")</f>
        <v>okay</v>
      </c>
      <c r="AR445" s="10" t="str">
        <f>IFERROR(IF(COUNTIFS(BTT[Verwendete Transaktion (Pflichtauswahl)],BTT[[#This Row],[Verwendete Transaktion (Pflichtauswahl)]],BTT[Verantwortliches TP
(automatisch)],"&lt;&gt;"&amp;VLOOKUP(aktives_Teilprojekt,Teilprojekte[[Teilprojekte]:[Kürzel]],2,FALSE))&gt;0,"Transaktion mehrfach","okay"),"")</f>
        <v>okay</v>
      </c>
      <c r="AS445" s="10" t="s">
        <v>10070</v>
      </c>
      <c r="AT445" s="10"/>
    </row>
    <row r="446" spans="1:46" x14ac:dyDescent="0.25">
      <c r="A446" s="14" t="str">
        <f>IFERROR(IF(BTT[[#This Row],[Lfd Nr. 
(aus konsolidierter Datei)]]&lt;&gt;"",BTT[[#This Row],[Lfd Nr. 
(aus konsolidierter Datei)]],VLOOKUP(aktives_Teilprojekt,Teilprojekte[[Teilprojekte]:[Kürzel]],2,FALSE)&amp;ROW(BTT[[#This Row],[Lfd Nr.
(automatisch)]])-2),"")</f>
        <v>BLQ431</v>
      </c>
      <c r="B446" s="15" t="s">
        <v>53</v>
      </c>
      <c r="C446" s="15"/>
      <c r="D446" t="s">
        <v>10151</v>
      </c>
      <c r="E446" s="10" t="str">
        <f>IFERROR(IF(NOT(BTT[[#This Row],[Manuelle Änderung des Verantwortliches TP
(Auswahl - bei Bedarf)]]=""),BTT[[#This Row],[Manuelle Änderung des Verantwortliches TP
(Auswahl - bei Bedarf)]],VLOOKUP(BTT[[#This Row],[Hauptprozess
(Pflichtauswahl)]],Hauptprozesse[],3,FALSE)),"")</f>
        <v>BLQ</v>
      </c>
      <c r="H446" s="10" t="s">
        <v>6038</v>
      </c>
      <c r="I446" t="s">
        <v>669</v>
      </c>
      <c r="J446" s="10" t="str">
        <f>IFERROR(VLOOKUP(BTT[[#This Row],[Verwendete Transaktion (Pflichtauswahl)]],Transaktionen[[Transaktionen]:[Langtext]],2,FALSE),"")</f>
        <v>Materialbelegliste</v>
      </c>
      <c r="N446" t="s">
        <v>10132</v>
      </c>
      <c r="O446" t="s">
        <v>6052</v>
      </c>
      <c r="T446" t="s">
        <v>6060</v>
      </c>
      <c r="V446" s="10" t="str">
        <f>IFERROR(VLOOKUP(BTT[[#This Row],[Verwendetes Formular
(Auswahl falls relevant)]],Formulare[[Formularbezeichnung]:[Formularname (technisch)]],2,FALSE),"")</f>
        <v/>
      </c>
      <c r="X446" t="s">
        <v>6052</v>
      </c>
      <c r="Y446" s="4"/>
      <c r="Z446" t="s">
        <v>6048</v>
      </c>
      <c r="AB446" t="s">
        <v>6052</v>
      </c>
      <c r="AD446" t="s">
        <v>8533</v>
      </c>
      <c r="AF446" t="s">
        <v>8533</v>
      </c>
      <c r="AI446" t="s">
        <v>6052</v>
      </c>
      <c r="AJ446" t="s">
        <v>6052</v>
      </c>
      <c r="AK446" s="10" t="str">
        <f>IF(BTT[[#This Row],[Subprozess
(optionale Auswahl)]]="","okay",IF(VLOOKUP(BTT[[#This Row],[Subprozess
(optionale Auswahl)]],BPML[[Subprozess]:[Zugeordneter Hauptprozess]],3,FALSE)=BTT[[#This Row],[Hauptprozess
(Pflichtauswahl)]],"okay","falscher Subprozess"))</f>
        <v>okay</v>
      </c>
      <c r="AL446" t="str">
        <f>IF(aktives_Teilprojekt="Master","",IF(BTT[[#This Row],[Verantwortliches TP
(automatisch)]]=VLOOKUP(aktives_Teilprojekt,Teilprojekte[[Teilprojekte]:[Kürzel]],2,FALSE),"okay","Hauptprozess anderes TP"))</f>
        <v>okay</v>
      </c>
      <c r="AM44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6" s="10" t="str">
        <f>IFERROR(IF(BTT[[#This Row],[SAP-Modul
(Pflichtauswahl)]]&lt;&gt;VLOOKUP(BTT[[#This Row],[Verwendete Transaktion (Pflichtauswahl)]],Transaktionen[[Transaktionen]:[Modul]],3,FALSE),"Modul anders","okay"),"")</f>
        <v>Modul anders</v>
      </c>
      <c r="AP446" s="10" t="str">
        <f>IFERROR(IF(COUNTIFS(BTT[Verwendete Transaktion (Pflichtauswahl)],BTT[[#This Row],[Verwendete Transaktion (Pflichtauswahl)]],BTT[SAP-Modul
(Pflichtauswahl)],"&lt;&gt;"&amp;BTT[[#This Row],[SAP-Modul
(Pflichtauswahl)]])&gt;0,"Modul anders","okay"),"")</f>
        <v>okay</v>
      </c>
      <c r="AQ446" s="10" t="str">
        <f>IFERROR(IF(COUNTIFS(BTT[Verwendete Transaktion (Pflichtauswahl)],BTT[[#This Row],[Verwendete Transaktion (Pflichtauswahl)]],BTT[Verantwortliches TP
(automatisch)],"&lt;&gt;"&amp;BTT[[#This Row],[Verantwortliches TP
(automatisch)]])&gt;0,"Transaktion mehrfach","okay"),"")</f>
        <v>okay</v>
      </c>
      <c r="AR446" s="10" t="str">
        <f>IFERROR(IF(COUNTIFS(BTT[Verwendete Transaktion (Pflichtauswahl)],BTT[[#This Row],[Verwendete Transaktion (Pflichtauswahl)]],BTT[Verantwortliches TP
(automatisch)],"&lt;&gt;"&amp;VLOOKUP(aktives_Teilprojekt,Teilprojekte[[Teilprojekte]:[Kürzel]],2,FALSE))&gt;0,"Transaktion mehrfach","okay"),"")</f>
        <v>okay</v>
      </c>
      <c r="AS446" s="10" t="s">
        <v>10071</v>
      </c>
      <c r="AT446" s="10"/>
    </row>
    <row r="447" spans="1:46" x14ac:dyDescent="0.25">
      <c r="A447" s="14" t="str">
        <f>IFERROR(IF(BTT[[#This Row],[Lfd Nr. 
(aus konsolidierter Datei)]]&lt;&gt;"",BTT[[#This Row],[Lfd Nr. 
(aus konsolidierter Datei)]],VLOOKUP(aktives_Teilprojekt,Teilprojekte[[Teilprojekte]:[Kürzel]],2,FALSE)&amp;ROW(BTT[[#This Row],[Lfd Nr.
(automatisch)]])-2),"")</f>
        <v>BLQ432</v>
      </c>
      <c r="B447" s="15" t="s">
        <v>53</v>
      </c>
      <c r="C447" s="15"/>
      <c r="D447" t="s">
        <v>10151</v>
      </c>
      <c r="E447" s="10" t="str">
        <f>IFERROR(IF(NOT(BTT[[#This Row],[Manuelle Änderung des Verantwortliches TP
(Auswahl - bei Bedarf)]]=""),BTT[[#This Row],[Manuelle Änderung des Verantwortliches TP
(Auswahl - bei Bedarf)]],VLOOKUP(BTT[[#This Row],[Hauptprozess
(Pflichtauswahl)]],Hauptprozesse[],3,FALSE)),"")</f>
        <v>BLQ</v>
      </c>
      <c r="H447" s="10" t="s">
        <v>6038</v>
      </c>
      <c r="I447" t="s">
        <v>6648</v>
      </c>
      <c r="J447" s="10" t="str">
        <f>IFERROR(VLOOKUP(BTT[[#This Row],[Verwendete Transaktion (Pflichtauswahl)]],Transaktionen[[Transaktionen]:[Langtext]],2,FALSE),"")</f>
        <v>Materialbelegliste</v>
      </c>
      <c r="N447" t="s">
        <v>10132</v>
      </c>
      <c r="O447" t="s">
        <v>6052</v>
      </c>
      <c r="T447" t="s">
        <v>6060</v>
      </c>
      <c r="V447" s="10" t="str">
        <f>IFERROR(VLOOKUP(BTT[[#This Row],[Verwendetes Formular
(Auswahl falls relevant)]],Formulare[[Formularbezeichnung]:[Formularname (technisch)]],2,FALSE),"")</f>
        <v/>
      </c>
      <c r="X447" t="s">
        <v>6052</v>
      </c>
      <c r="Y447" s="4"/>
      <c r="Z447" t="s">
        <v>6048</v>
      </c>
      <c r="AB447" t="s">
        <v>6052</v>
      </c>
      <c r="AD447" t="s">
        <v>8533</v>
      </c>
      <c r="AF447" t="s">
        <v>8533</v>
      </c>
      <c r="AI447" t="s">
        <v>6052</v>
      </c>
      <c r="AJ447" t="s">
        <v>6052</v>
      </c>
      <c r="AK447" s="10" t="str">
        <f>IF(BTT[[#This Row],[Subprozess
(optionale Auswahl)]]="","okay",IF(VLOOKUP(BTT[[#This Row],[Subprozess
(optionale Auswahl)]],BPML[[Subprozess]:[Zugeordneter Hauptprozess]],3,FALSE)=BTT[[#This Row],[Hauptprozess
(Pflichtauswahl)]],"okay","falscher Subprozess"))</f>
        <v>okay</v>
      </c>
      <c r="AL447" t="str">
        <f>IF(aktives_Teilprojekt="Master","",IF(BTT[[#This Row],[Verantwortliches TP
(automatisch)]]=VLOOKUP(aktives_Teilprojekt,Teilprojekte[[Teilprojekte]:[Kürzel]],2,FALSE),"okay","Hauptprozess anderes TP"))</f>
        <v>okay</v>
      </c>
      <c r="AM44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7" s="10" t="str">
        <f>IFERROR(IF(BTT[[#This Row],[SAP-Modul
(Pflichtauswahl)]]&lt;&gt;VLOOKUP(BTT[[#This Row],[Verwendete Transaktion (Pflichtauswahl)]],Transaktionen[[Transaktionen]:[Modul]],3,FALSE),"Modul anders","okay"),"")</f>
        <v>Modul anders</v>
      </c>
      <c r="AP447" s="10" t="str">
        <f>IFERROR(IF(COUNTIFS(BTT[Verwendete Transaktion (Pflichtauswahl)],BTT[[#This Row],[Verwendete Transaktion (Pflichtauswahl)]],BTT[SAP-Modul
(Pflichtauswahl)],"&lt;&gt;"&amp;BTT[[#This Row],[SAP-Modul
(Pflichtauswahl)]])&gt;0,"Modul anders","okay"),"")</f>
        <v>okay</v>
      </c>
      <c r="AQ447" s="10" t="str">
        <f>IFERROR(IF(COUNTIFS(BTT[Verwendete Transaktion (Pflichtauswahl)],BTT[[#This Row],[Verwendete Transaktion (Pflichtauswahl)]],BTT[Verantwortliches TP
(automatisch)],"&lt;&gt;"&amp;BTT[[#This Row],[Verantwortliches TP
(automatisch)]])&gt;0,"Transaktion mehrfach","okay"),"")</f>
        <v>okay</v>
      </c>
      <c r="AR447" s="10" t="str">
        <f>IFERROR(IF(COUNTIFS(BTT[Verwendete Transaktion (Pflichtauswahl)],BTT[[#This Row],[Verwendete Transaktion (Pflichtauswahl)]],BTT[Verantwortliches TP
(automatisch)],"&lt;&gt;"&amp;VLOOKUP(aktives_Teilprojekt,Teilprojekte[[Teilprojekte]:[Kürzel]],2,FALSE))&gt;0,"Transaktion mehrfach","okay"),"")</f>
        <v>okay</v>
      </c>
      <c r="AS447" s="10" t="s">
        <v>10072</v>
      </c>
      <c r="AT447" s="10"/>
    </row>
    <row r="448" spans="1:46" x14ac:dyDescent="0.25">
      <c r="A448" s="14" t="str">
        <f>IFERROR(IF(BTT[[#This Row],[Lfd Nr. 
(aus konsolidierter Datei)]]&lt;&gt;"",BTT[[#This Row],[Lfd Nr. 
(aus konsolidierter Datei)]],VLOOKUP(aktives_Teilprojekt,Teilprojekte[[Teilprojekte]:[Kürzel]],2,FALSE)&amp;ROW(BTT[[#This Row],[Lfd Nr.
(automatisch)]])-2),"")</f>
        <v>BLQ433</v>
      </c>
      <c r="B448" s="15" t="s">
        <v>53</v>
      </c>
      <c r="C448" s="15"/>
      <c r="D448" t="s">
        <v>10151</v>
      </c>
      <c r="E448" s="10" t="str">
        <f>IFERROR(IF(NOT(BTT[[#This Row],[Manuelle Änderung des Verantwortliches TP
(Auswahl - bei Bedarf)]]=""),BTT[[#This Row],[Manuelle Änderung des Verantwortliches TP
(Auswahl - bei Bedarf)]],VLOOKUP(BTT[[#This Row],[Hauptprozess
(Pflichtauswahl)]],Hauptprozesse[],3,FALSE)),"")</f>
        <v>BLQ</v>
      </c>
      <c r="H448" s="10" t="s">
        <v>6038</v>
      </c>
      <c r="I448" t="s">
        <v>671</v>
      </c>
      <c r="J448" s="10" t="str">
        <f>IFERROR(VLOOKUP(BTT[[#This Row],[Verwendete Transaktion (Pflichtauswahl)]],Transaktionen[[Transaktionen]:[Langtext]],2,FALSE),"")</f>
        <v>Bestände zum Buchungsdatum</v>
      </c>
      <c r="N448" t="s">
        <v>10132</v>
      </c>
      <c r="O448" t="s">
        <v>6052</v>
      </c>
      <c r="T448" t="s">
        <v>6060</v>
      </c>
      <c r="V448" s="10" t="str">
        <f>IFERROR(VLOOKUP(BTT[[#This Row],[Verwendetes Formular
(Auswahl falls relevant)]],Formulare[[Formularbezeichnung]:[Formularname (technisch)]],2,FALSE),"")</f>
        <v/>
      </c>
      <c r="X448" t="s">
        <v>6052</v>
      </c>
      <c r="Y448" s="4"/>
      <c r="Z448" t="s">
        <v>6048</v>
      </c>
      <c r="AB448" t="s">
        <v>6052</v>
      </c>
      <c r="AD448" t="s">
        <v>8533</v>
      </c>
      <c r="AF448" t="s">
        <v>8533</v>
      </c>
      <c r="AI448" t="s">
        <v>6052</v>
      </c>
      <c r="AJ448" t="s">
        <v>6052</v>
      </c>
      <c r="AK448" s="10" t="str">
        <f>IF(BTT[[#This Row],[Subprozess
(optionale Auswahl)]]="","okay",IF(VLOOKUP(BTT[[#This Row],[Subprozess
(optionale Auswahl)]],BPML[[Subprozess]:[Zugeordneter Hauptprozess]],3,FALSE)=BTT[[#This Row],[Hauptprozess
(Pflichtauswahl)]],"okay","falscher Subprozess"))</f>
        <v>okay</v>
      </c>
      <c r="AL448" t="str">
        <f>IF(aktives_Teilprojekt="Master","",IF(BTT[[#This Row],[Verantwortliches TP
(automatisch)]]=VLOOKUP(aktives_Teilprojekt,Teilprojekte[[Teilprojekte]:[Kürzel]],2,FALSE),"okay","Hauptprozess anderes TP"))</f>
        <v>okay</v>
      </c>
      <c r="AM44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8" s="10" t="str">
        <f>IFERROR(IF(BTT[[#This Row],[SAP-Modul
(Pflichtauswahl)]]&lt;&gt;VLOOKUP(BTT[[#This Row],[Verwendete Transaktion (Pflichtauswahl)]],Transaktionen[[Transaktionen]:[Modul]],3,FALSE),"Modul anders","okay"),"")</f>
        <v>Modul anders</v>
      </c>
      <c r="AP448" s="10" t="str">
        <f>IFERROR(IF(COUNTIFS(BTT[Verwendete Transaktion (Pflichtauswahl)],BTT[[#This Row],[Verwendete Transaktion (Pflichtauswahl)]],BTT[SAP-Modul
(Pflichtauswahl)],"&lt;&gt;"&amp;BTT[[#This Row],[SAP-Modul
(Pflichtauswahl)]])&gt;0,"Modul anders","okay"),"")</f>
        <v>okay</v>
      </c>
      <c r="AQ448" s="10" t="str">
        <f>IFERROR(IF(COUNTIFS(BTT[Verwendete Transaktion (Pflichtauswahl)],BTT[[#This Row],[Verwendete Transaktion (Pflichtauswahl)]],BTT[Verantwortliches TP
(automatisch)],"&lt;&gt;"&amp;BTT[[#This Row],[Verantwortliches TP
(automatisch)]])&gt;0,"Transaktion mehrfach","okay"),"")</f>
        <v>okay</v>
      </c>
      <c r="AR448" s="10" t="str">
        <f>IFERROR(IF(COUNTIFS(BTT[Verwendete Transaktion (Pflichtauswahl)],BTT[[#This Row],[Verwendete Transaktion (Pflichtauswahl)]],BTT[Verantwortliches TP
(automatisch)],"&lt;&gt;"&amp;VLOOKUP(aktives_Teilprojekt,Teilprojekte[[Teilprojekte]:[Kürzel]],2,FALSE))&gt;0,"Transaktion mehrfach","okay"),"")</f>
        <v>okay</v>
      </c>
      <c r="AS448" s="10" t="s">
        <v>10073</v>
      </c>
      <c r="AT448" s="10"/>
    </row>
    <row r="449" spans="1:46" x14ac:dyDescent="0.25">
      <c r="A449" s="14" t="str">
        <f>IFERROR(IF(BTT[[#This Row],[Lfd Nr. 
(aus konsolidierter Datei)]]&lt;&gt;"",BTT[[#This Row],[Lfd Nr. 
(aus konsolidierter Datei)]],VLOOKUP(aktives_Teilprojekt,Teilprojekte[[Teilprojekte]:[Kürzel]],2,FALSE)&amp;ROW(BTT[[#This Row],[Lfd Nr.
(automatisch)]])-2),"")</f>
        <v>BLQ434</v>
      </c>
      <c r="B449" s="15" t="s">
        <v>674</v>
      </c>
      <c r="C449" s="15"/>
      <c r="D449" t="s">
        <v>10151</v>
      </c>
      <c r="E449" s="10" t="str">
        <f>IFERROR(IF(NOT(BTT[[#This Row],[Manuelle Änderung des Verantwortliches TP
(Auswahl - bei Bedarf)]]=""),BTT[[#This Row],[Manuelle Änderung des Verantwortliches TP
(Auswahl - bei Bedarf)]],VLOOKUP(BTT[[#This Row],[Hauptprozess
(Pflichtauswahl)]],Hauptprozesse[],3,FALSE)),"")</f>
        <v>BLQ</v>
      </c>
      <c r="H449" s="10" t="s">
        <v>6038</v>
      </c>
      <c r="I449" t="s">
        <v>673</v>
      </c>
      <c r="J449" s="10" t="str">
        <f>IFERROR(VLOOKUP(BTT[[#This Row],[Verwendete Transaktion (Pflichtauswahl)]],Transaktionen[[Transaktionen]:[Langtext]],2,FALSE),"")</f>
        <v>Bestellung</v>
      </c>
      <c r="N449" t="s">
        <v>10132</v>
      </c>
      <c r="O449" t="s">
        <v>6052</v>
      </c>
      <c r="T449" t="s">
        <v>6060</v>
      </c>
      <c r="V449" s="10" t="str">
        <f>IFERROR(VLOOKUP(BTT[[#This Row],[Verwendetes Formular
(Auswahl falls relevant)]],Formulare[[Formularbezeichnung]:[Formularname (technisch)]],2,FALSE),"")</f>
        <v/>
      </c>
      <c r="X449" t="s">
        <v>6052</v>
      </c>
      <c r="Y449" s="4"/>
      <c r="Z449" t="s">
        <v>6048</v>
      </c>
      <c r="AB449" t="s">
        <v>6052</v>
      </c>
      <c r="AD449" t="s">
        <v>8533</v>
      </c>
      <c r="AF449" t="s">
        <v>8533</v>
      </c>
      <c r="AI449" t="s">
        <v>6052</v>
      </c>
      <c r="AJ449" t="s">
        <v>6052</v>
      </c>
      <c r="AK449" s="10" t="str">
        <f>IF(BTT[[#This Row],[Subprozess
(optionale Auswahl)]]="","okay",IF(VLOOKUP(BTT[[#This Row],[Subprozess
(optionale Auswahl)]],BPML[[Subprozess]:[Zugeordneter Hauptprozess]],3,FALSE)=BTT[[#This Row],[Hauptprozess
(Pflichtauswahl)]],"okay","falscher Subprozess"))</f>
        <v>okay</v>
      </c>
      <c r="AL449" t="str">
        <f>IF(aktives_Teilprojekt="Master","",IF(BTT[[#This Row],[Verantwortliches TP
(automatisch)]]=VLOOKUP(aktives_Teilprojekt,Teilprojekte[[Teilprojekte]:[Kürzel]],2,FALSE),"okay","Hauptprozess anderes TP"))</f>
        <v>okay</v>
      </c>
      <c r="AM44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4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49" s="10" t="str">
        <f>IFERROR(IF(BTT[[#This Row],[SAP-Modul
(Pflichtauswahl)]]&lt;&gt;VLOOKUP(BTT[[#This Row],[Verwendete Transaktion (Pflichtauswahl)]],Transaktionen[[Transaktionen]:[Modul]],3,FALSE),"Modul anders","okay"),"")</f>
        <v>Modul anders</v>
      </c>
      <c r="AP449" s="10" t="str">
        <f>IFERROR(IF(COUNTIFS(BTT[Verwendete Transaktion (Pflichtauswahl)],BTT[[#This Row],[Verwendete Transaktion (Pflichtauswahl)]],BTT[SAP-Modul
(Pflichtauswahl)],"&lt;&gt;"&amp;BTT[[#This Row],[SAP-Modul
(Pflichtauswahl)]])&gt;0,"Modul anders","okay"),"")</f>
        <v>okay</v>
      </c>
      <c r="AQ449" s="10" t="str">
        <f>IFERROR(IF(COUNTIFS(BTT[Verwendete Transaktion (Pflichtauswahl)],BTT[[#This Row],[Verwendete Transaktion (Pflichtauswahl)]],BTT[Verantwortliches TP
(automatisch)],"&lt;&gt;"&amp;BTT[[#This Row],[Verantwortliches TP
(automatisch)]])&gt;0,"Transaktion mehrfach","okay"),"")</f>
        <v>okay</v>
      </c>
      <c r="AR449" s="10" t="str">
        <f>IFERROR(IF(COUNTIFS(BTT[Verwendete Transaktion (Pflichtauswahl)],BTT[[#This Row],[Verwendete Transaktion (Pflichtauswahl)]],BTT[Verantwortliches TP
(automatisch)],"&lt;&gt;"&amp;VLOOKUP(aktives_Teilprojekt,Teilprojekte[[Teilprojekte]:[Kürzel]],2,FALSE))&gt;0,"Transaktion mehrfach","okay"),"")</f>
        <v>okay</v>
      </c>
      <c r="AS449" s="10" t="s">
        <v>10074</v>
      </c>
      <c r="AT449" s="10"/>
    </row>
    <row r="450" spans="1:46" x14ac:dyDescent="0.25">
      <c r="A450" s="14" t="str">
        <f>IFERROR(IF(BTT[[#This Row],[Lfd Nr. 
(aus konsolidierter Datei)]]&lt;&gt;"",BTT[[#This Row],[Lfd Nr. 
(aus konsolidierter Datei)]],VLOOKUP(aktives_Teilprojekt,Teilprojekte[[Teilprojekte]:[Kürzel]],2,FALSE)&amp;ROW(BTT[[#This Row],[Lfd Nr.
(automatisch)]])-2),"")</f>
        <v>BLQ435</v>
      </c>
      <c r="B450" s="15" t="s">
        <v>674</v>
      </c>
      <c r="C450" s="15"/>
      <c r="D450" t="s">
        <v>10151</v>
      </c>
      <c r="E450" s="10" t="str">
        <f>IFERROR(IF(NOT(BTT[[#This Row],[Manuelle Änderung des Verantwortliches TP
(Auswahl - bei Bedarf)]]=""),BTT[[#This Row],[Manuelle Änderung des Verantwortliches TP
(Auswahl - bei Bedarf)]],VLOOKUP(BTT[[#This Row],[Hauptprozess
(Pflichtauswahl)]],Hauptprozesse[],3,FALSE)),"")</f>
        <v>BLQ</v>
      </c>
      <c r="H450" s="10" t="s">
        <v>6038</v>
      </c>
      <c r="I450" t="s">
        <v>6649</v>
      </c>
      <c r="J450" s="10" t="str">
        <f>IFERROR(VLOOKUP(BTT[[#This Row],[Verwendete Transaktion (Pflichtauswahl)]],Transaktionen[[Transaktionen]:[Langtext]],2,FALSE),"")</f>
        <v>Bestellungen zur Bedarfsnummer</v>
      </c>
      <c r="N450" t="s">
        <v>10132</v>
      </c>
      <c r="O450" t="s">
        <v>6052</v>
      </c>
      <c r="T450" t="s">
        <v>6060</v>
      </c>
      <c r="V450" s="10" t="str">
        <f>IFERROR(VLOOKUP(BTT[[#This Row],[Verwendetes Formular
(Auswahl falls relevant)]],Formulare[[Formularbezeichnung]:[Formularname (technisch)]],2,FALSE),"")</f>
        <v/>
      </c>
      <c r="X450" t="s">
        <v>6052</v>
      </c>
      <c r="Y450" s="4"/>
      <c r="Z450" t="s">
        <v>6048</v>
      </c>
      <c r="AB450" t="s">
        <v>6052</v>
      </c>
      <c r="AD450" t="s">
        <v>8533</v>
      </c>
      <c r="AF450" t="s">
        <v>8533</v>
      </c>
      <c r="AI450" t="s">
        <v>6052</v>
      </c>
      <c r="AJ450" t="s">
        <v>6052</v>
      </c>
      <c r="AK450" s="10" t="str">
        <f>IF(BTT[[#This Row],[Subprozess
(optionale Auswahl)]]="","okay",IF(VLOOKUP(BTT[[#This Row],[Subprozess
(optionale Auswahl)]],BPML[[Subprozess]:[Zugeordneter Hauptprozess]],3,FALSE)=BTT[[#This Row],[Hauptprozess
(Pflichtauswahl)]],"okay","falscher Subprozess"))</f>
        <v>okay</v>
      </c>
      <c r="AL450" t="str">
        <f>IF(aktives_Teilprojekt="Master","",IF(BTT[[#This Row],[Verantwortliches TP
(automatisch)]]=VLOOKUP(aktives_Teilprojekt,Teilprojekte[[Teilprojekte]:[Kürzel]],2,FALSE),"okay","Hauptprozess anderes TP"))</f>
        <v>okay</v>
      </c>
      <c r="AM45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0" s="10" t="str">
        <f>IFERROR(IF(BTT[[#This Row],[SAP-Modul
(Pflichtauswahl)]]&lt;&gt;VLOOKUP(BTT[[#This Row],[Verwendete Transaktion (Pflichtauswahl)]],Transaktionen[[Transaktionen]:[Modul]],3,FALSE),"Modul anders","okay"),"")</f>
        <v>Modul anders</v>
      </c>
      <c r="AP450" s="10" t="str">
        <f>IFERROR(IF(COUNTIFS(BTT[Verwendete Transaktion (Pflichtauswahl)],BTT[[#This Row],[Verwendete Transaktion (Pflichtauswahl)]],BTT[SAP-Modul
(Pflichtauswahl)],"&lt;&gt;"&amp;BTT[[#This Row],[SAP-Modul
(Pflichtauswahl)]])&gt;0,"Modul anders","okay"),"")</f>
        <v>okay</v>
      </c>
      <c r="AQ450" s="10" t="str">
        <f>IFERROR(IF(COUNTIFS(BTT[Verwendete Transaktion (Pflichtauswahl)],BTT[[#This Row],[Verwendete Transaktion (Pflichtauswahl)]],BTT[Verantwortliches TP
(automatisch)],"&lt;&gt;"&amp;BTT[[#This Row],[Verantwortliches TP
(automatisch)]])&gt;0,"Transaktion mehrfach","okay"),"")</f>
        <v>okay</v>
      </c>
      <c r="AR450" s="10" t="str">
        <f>IFERROR(IF(COUNTIFS(BTT[Verwendete Transaktion (Pflichtauswahl)],BTT[[#This Row],[Verwendete Transaktion (Pflichtauswahl)]],BTT[Verantwortliches TP
(automatisch)],"&lt;&gt;"&amp;VLOOKUP(aktives_Teilprojekt,Teilprojekte[[Teilprojekte]:[Kürzel]],2,FALSE))&gt;0,"Transaktion mehrfach","okay"),"")</f>
        <v>okay</v>
      </c>
      <c r="AS450" s="10" t="s">
        <v>10075</v>
      </c>
      <c r="AT450" s="10"/>
    </row>
    <row r="451" spans="1:46" x14ac:dyDescent="0.25">
      <c r="A451" s="14" t="str">
        <f>IFERROR(IF(BTT[[#This Row],[Lfd Nr. 
(aus konsolidierter Datei)]]&lt;&gt;"",BTT[[#This Row],[Lfd Nr. 
(aus konsolidierter Datei)]],VLOOKUP(aktives_Teilprojekt,Teilprojekte[[Teilprojekte]:[Kürzel]],2,FALSE)&amp;ROW(BTT[[#This Row],[Lfd Nr.
(automatisch)]])-2),"")</f>
        <v>BLQ436</v>
      </c>
      <c r="B451" s="15" t="s">
        <v>674</v>
      </c>
      <c r="C451" s="15"/>
      <c r="D451" t="s">
        <v>10151</v>
      </c>
      <c r="E451" s="10" t="str">
        <f>IFERROR(IF(NOT(BTT[[#This Row],[Manuelle Änderung des Verantwortliches TP
(Auswahl - bei Bedarf)]]=""),BTT[[#This Row],[Manuelle Änderung des Verantwortliches TP
(Auswahl - bei Bedarf)]],VLOOKUP(BTT[[#This Row],[Hauptprozess
(Pflichtauswahl)]],Hauptprozesse[],3,FALSE)),"")</f>
        <v>BLQ</v>
      </c>
      <c r="H451" s="10" t="s">
        <v>6038</v>
      </c>
      <c r="I451" t="s">
        <v>675</v>
      </c>
      <c r="J451" s="10" t="str">
        <f>IFERROR(VLOOKUP(BTT[[#This Row],[Verwendete Transaktion (Pflichtauswahl)]],Transaktionen[[Transaktionen]:[Langtext]],2,FALSE),"")</f>
        <v>Bestellungen zur Warengruppe</v>
      </c>
      <c r="N451" t="s">
        <v>10132</v>
      </c>
      <c r="O451" t="s">
        <v>6052</v>
      </c>
      <c r="T451" t="s">
        <v>6060</v>
      </c>
      <c r="V451" s="10" t="str">
        <f>IFERROR(VLOOKUP(BTT[[#This Row],[Verwendetes Formular
(Auswahl falls relevant)]],Formulare[[Formularbezeichnung]:[Formularname (technisch)]],2,FALSE),"")</f>
        <v/>
      </c>
      <c r="X451" t="s">
        <v>6052</v>
      </c>
      <c r="Y451" s="4"/>
      <c r="Z451" t="s">
        <v>6048</v>
      </c>
      <c r="AB451" t="s">
        <v>6052</v>
      </c>
      <c r="AD451" t="s">
        <v>8533</v>
      </c>
      <c r="AF451" t="s">
        <v>8533</v>
      </c>
      <c r="AI451" t="s">
        <v>6052</v>
      </c>
      <c r="AJ451" t="s">
        <v>6052</v>
      </c>
      <c r="AK451" s="10" t="str">
        <f>IF(BTT[[#This Row],[Subprozess
(optionale Auswahl)]]="","okay",IF(VLOOKUP(BTT[[#This Row],[Subprozess
(optionale Auswahl)]],BPML[[Subprozess]:[Zugeordneter Hauptprozess]],3,FALSE)=BTT[[#This Row],[Hauptprozess
(Pflichtauswahl)]],"okay","falscher Subprozess"))</f>
        <v>okay</v>
      </c>
      <c r="AL451" t="str">
        <f>IF(aktives_Teilprojekt="Master","",IF(BTT[[#This Row],[Verantwortliches TP
(automatisch)]]=VLOOKUP(aktives_Teilprojekt,Teilprojekte[[Teilprojekte]:[Kürzel]],2,FALSE),"okay","Hauptprozess anderes TP"))</f>
        <v>okay</v>
      </c>
      <c r="AM45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1" s="10" t="str">
        <f>IFERROR(IF(BTT[[#This Row],[SAP-Modul
(Pflichtauswahl)]]&lt;&gt;VLOOKUP(BTT[[#This Row],[Verwendete Transaktion (Pflichtauswahl)]],Transaktionen[[Transaktionen]:[Modul]],3,FALSE),"Modul anders","okay"),"")</f>
        <v>Modul anders</v>
      </c>
      <c r="AP451" s="10" t="str">
        <f>IFERROR(IF(COUNTIFS(BTT[Verwendete Transaktion (Pflichtauswahl)],BTT[[#This Row],[Verwendete Transaktion (Pflichtauswahl)]],BTT[SAP-Modul
(Pflichtauswahl)],"&lt;&gt;"&amp;BTT[[#This Row],[SAP-Modul
(Pflichtauswahl)]])&gt;0,"Modul anders","okay"),"")</f>
        <v>okay</v>
      </c>
      <c r="AQ451" s="10" t="str">
        <f>IFERROR(IF(COUNTIFS(BTT[Verwendete Transaktion (Pflichtauswahl)],BTT[[#This Row],[Verwendete Transaktion (Pflichtauswahl)]],BTT[Verantwortliches TP
(automatisch)],"&lt;&gt;"&amp;BTT[[#This Row],[Verantwortliches TP
(automatisch)]])&gt;0,"Transaktion mehrfach","okay"),"")</f>
        <v>okay</v>
      </c>
      <c r="AR451" s="10" t="str">
        <f>IFERROR(IF(COUNTIFS(BTT[Verwendete Transaktion (Pflichtauswahl)],BTT[[#This Row],[Verwendete Transaktion (Pflichtauswahl)]],BTT[Verantwortliches TP
(automatisch)],"&lt;&gt;"&amp;VLOOKUP(aktives_Teilprojekt,Teilprojekte[[Teilprojekte]:[Kürzel]],2,FALSE))&gt;0,"Transaktion mehrfach","okay"),"")</f>
        <v>okay</v>
      </c>
      <c r="AS451" s="10" t="s">
        <v>10076</v>
      </c>
      <c r="AT451" s="10"/>
    </row>
    <row r="452" spans="1:46" x14ac:dyDescent="0.25">
      <c r="A452" s="14" t="str">
        <f>IFERROR(IF(BTT[[#This Row],[Lfd Nr. 
(aus konsolidierter Datei)]]&lt;&gt;"",BTT[[#This Row],[Lfd Nr. 
(aus konsolidierter Datei)]],VLOOKUP(aktives_Teilprojekt,Teilprojekte[[Teilprojekte]:[Kürzel]],2,FALSE)&amp;ROW(BTT[[#This Row],[Lfd Nr.
(automatisch)]])-2),"")</f>
        <v>BLQ437</v>
      </c>
      <c r="B452" s="15" t="s">
        <v>674</v>
      </c>
      <c r="C452" s="15"/>
      <c r="D452" t="s">
        <v>10151</v>
      </c>
      <c r="E452" s="10" t="str">
        <f>IFERROR(IF(NOT(BTT[[#This Row],[Manuelle Änderung des Verantwortliches TP
(Auswahl - bei Bedarf)]]=""),BTT[[#This Row],[Manuelle Änderung des Verantwortliches TP
(Auswahl - bei Bedarf)]],VLOOKUP(BTT[[#This Row],[Hauptprozess
(Pflichtauswahl)]],Hauptprozesse[],3,FALSE)),"")</f>
        <v>BLQ</v>
      </c>
      <c r="H452" s="10" t="s">
        <v>6038</v>
      </c>
      <c r="I452" t="s">
        <v>6650</v>
      </c>
      <c r="J452" s="10" t="str">
        <f>IFERROR(VLOOKUP(BTT[[#This Row],[Verwendete Transaktion (Pflichtauswahl)]],Transaktionen[[Transaktionen]:[Langtext]],2,FALSE),"")</f>
        <v>Bestellungen zur Kontierung</v>
      </c>
      <c r="N452" t="s">
        <v>10132</v>
      </c>
      <c r="O452" t="s">
        <v>6052</v>
      </c>
      <c r="T452" t="s">
        <v>6060</v>
      </c>
      <c r="V452" s="10" t="str">
        <f>IFERROR(VLOOKUP(BTT[[#This Row],[Verwendetes Formular
(Auswahl falls relevant)]],Formulare[[Formularbezeichnung]:[Formularname (technisch)]],2,FALSE),"")</f>
        <v/>
      </c>
      <c r="X452" t="s">
        <v>6052</v>
      </c>
      <c r="Y452" s="4"/>
      <c r="Z452" t="s">
        <v>6048</v>
      </c>
      <c r="AB452" t="s">
        <v>6052</v>
      </c>
      <c r="AD452" t="s">
        <v>8533</v>
      </c>
      <c r="AF452" t="s">
        <v>8533</v>
      </c>
      <c r="AI452" t="s">
        <v>6052</v>
      </c>
      <c r="AJ452" t="s">
        <v>6052</v>
      </c>
      <c r="AK452" s="10" t="str">
        <f>IF(BTT[[#This Row],[Subprozess
(optionale Auswahl)]]="","okay",IF(VLOOKUP(BTT[[#This Row],[Subprozess
(optionale Auswahl)]],BPML[[Subprozess]:[Zugeordneter Hauptprozess]],3,FALSE)=BTT[[#This Row],[Hauptprozess
(Pflichtauswahl)]],"okay","falscher Subprozess"))</f>
        <v>okay</v>
      </c>
      <c r="AL452" t="str">
        <f>IF(aktives_Teilprojekt="Master","",IF(BTT[[#This Row],[Verantwortliches TP
(automatisch)]]=VLOOKUP(aktives_Teilprojekt,Teilprojekte[[Teilprojekte]:[Kürzel]],2,FALSE),"okay","Hauptprozess anderes TP"))</f>
        <v>okay</v>
      </c>
      <c r="AM45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2" s="10" t="str">
        <f>IFERROR(IF(BTT[[#This Row],[SAP-Modul
(Pflichtauswahl)]]&lt;&gt;VLOOKUP(BTT[[#This Row],[Verwendete Transaktion (Pflichtauswahl)]],Transaktionen[[Transaktionen]:[Modul]],3,FALSE),"Modul anders","okay"),"")</f>
        <v>Modul anders</v>
      </c>
      <c r="AP452" s="10" t="str">
        <f>IFERROR(IF(COUNTIFS(BTT[Verwendete Transaktion (Pflichtauswahl)],BTT[[#This Row],[Verwendete Transaktion (Pflichtauswahl)]],BTT[SAP-Modul
(Pflichtauswahl)],"&lt;&gt;"&amp;BTT[[#This Row],[SAP-Modul
(Pflichtauswahl)]])&gt;0,"Modul anders","okay"),"")</f>
        <v>okay</v>
      </c>
      <c r="AQ452" s="10" t="str">
        <f>IFERROR(IF(COUNTIFS(BTT[Verwendete Transaktion (Pflichtauswahl)],BTT[[#This Row],[Verwendete Transaktion (Pflichtauswahl)]],BTT[Verantwortliches TP
(automatisch)],"&lt;&gt;"&amp;BTT[[#This Row],[Verantwortliches TP
(automatisch)]])&gt;0,"Transaktion mehrfach","okay"),"")</f>
        <v>okay</v>
      </c>
      <c r="AR452" s="10" t="str">
        <f>IFERROR(IF(COUNTIFS(BTT[Verwendete Transaktion (Pflichtauswahl)],BTT[[#This Row],[Verwendete Transaktion (Pflichtauswahl)]],BTT[Verantwortliches TP
(automatisch)],"&lt;&gt;"&amp;VLOOKUP(aktives_Teilprojekt,Teilprojekte[[Teilprojekte]:[Kürzel]],2,FALSE))&gt;0,"Transaktion mehrfach","okay"),"")</f>
        <v>okay</v>
      </c>
      <c r="AS452" s="10" t="s">
        <v>10077</v>
      </c>
      <c r="AT452" s="10"/>
    </row>
    <row r="453" spans="1:46" x14ac:dyDescent="0.25">
      <c r="A453" s="14" t="str">
        <f>IFERROR(IF(BTT[[#This Row],[Lfd Nr. 
(aus konsolidierter Datei)]]&lt;&gt;"",BTT[[#This Row],[Lfd Nr. 
(aus konsolidierter Datei)]],VLOOKUP(aktives_Teilprojekt,Teilprojekte[[Teilprojekte]:[Kürzel]],2,FALSE)&amp;ROW(BTT[[#This Row],[Lfd Nr.
(automatisch)]])-2),"")</f>
        <v>BLQ438</v>
      </c>
      <c r="B453" s="15" t="s">
        <v>674</v>
      </c>
      <c r="C453" s="15"/>
      <c r="D453" t="s">
        <v>10151</v>
      </c>
      <c r="E453" s="10" t="str">
        <f>IFERROR(IF(NOT(BTT[[#This Row],[Manuelle Änderung des Verantwortliches TP
(Auswahl - bei Bedarf)]]=""),BTT[[#This Row],[Manuelle Änderung des Verantwortliches TP
(Auswahl - bei Bedarf)]],VLOOKUP(BTT[[#This Row],[Hauptprozess
(Pflichtauswahl)]],Hauptprozesse[],3,FALSE)),"")</f>
        <v>BLQ</v>
      </c>
      <c r="H453" s="10" t="s">
        <v>6038</v>
      </c>
      <c r="I453" t="s">
        <v>677</v>
      </c>
      <c r="J453" s="10" t="str">
        <f>IFERROR(VLOOKUP(BTT[[#This Row],[Verwendete Transaktion (Pflichtauswahl)]],Transaktionen[[Transaktionen]:[Langtext]],2,FALSE),"")</f>
        <v>Bestellungen zum Lieferant</v>
      </c>
      <c r="N453" t="s">
        <v>10132</v>
      </c>
      <c r="O453" t="s">
        <v>6052</v>
      </c>
      <c r="T453" t="s">
        <v>6060</v>
      </c>
      <c r="V453" s="10" t="str">
        <f>IFERROR(VLOOKUP(BTT[[#This Row],[Verwendetes Formular
(Auswahl falls relevant)]],Formulare[[Formularbezeichnung]:[Formularname (technisch)]],2,FALSE),"")</f>
        <v/>
      </c>
      <c r="X453" t="s">
        <v>6052</v>
      </c>
      <c r="Y453" s="4"/>
      <c r="Z453" t="s">
        <v>6048</v>
      </c>
      <c r="AB453" t="s">
        <v>6052</v>
      </c>
      <c r="AD453" t="s">
        <v>8533</v>
      </c>
      <c r="AF453" t="s">
        <v>8533</v>
      </c>
      <c r="AI453" t="s">
        <v>6052</v>
      </c>
      <c r="AJ453" t="s">
        <v>6052</v>
      </c>
      <c r="AK453" s="10" t="str">
        <f>IF(BTT[[#This Row],[Subprozess
(optionale Auswahl)]]="","okay",IF(VLOOKUP(BTT[[#This Row],[Subprozess
(optionale Auswahl)]],BPML[[Subprozess]:[Zugeordneter Hauptprozess]],3,FALSE)=BTT[[#This Row],[Hauptprozess
(Pflichtauswahl)]],"okay","falscher Subprozess"))</f>
        <v>okay</v>
      </c>
      <c r="AL453" t="str">
        <f>IF(aktives_Teilprojekt="Master","",IF(BTT[[#This Row],[Verantwortliches TP
(automatisch)]]=VLOOKUP(aktives_Teilprojekt,Teilprojekte[[Teilprojekte]:[Kürzel]],2,FALSE),"okay","Hauptprozess anderes TP"))</f>
        <v>okay</v>
      </c>
      <c r="AM45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3" s="10" t="str">
        <f>IFERROR(IF(BTT[[#This Row],[SAP-Modul
(Pflichtauswahl)]]&lt;&gt;VLOOKUP(BTT[[#This Row],[Verwendete Transaktion (Pflichtauswahl)]],Transaktionen[[Transaktionen]:[Modul]],3,FALSE),"Modul anders","okay"),"")</f>
        <v>Modul anders</v>
      </c>
      <c r="AP453" s="10" t="str">
        <f>IFERROR(IF(COUNTIFS(BTT[Verwendete Transaktion (Pflichtauswahl)],BTT[[#This Row],[Verwendete Transaktion (Pflichtauswahl)]],BTT[SAP-Modul
(Pflichtauswahl)],"&lt;&gt;"&amp;BTT[[#This Row],[SAP-Modul
(Pflichtauswahl)]])&gt;0,"Modul anders","okay"),"")</f>
        <v>okay</v>
      </c>
      <c r="AQ453" s="10" t="str">
        <f>IFERROR(IF(COUNTIFS(BTT[Verwendete Transaktion (Pflichtauswahl)],BTT[[#This Row],[Verwendete Transaktion (Pflichtauswahl)]],BTT[Verantwortliches TP
(automatisch)],"&lt;&gt;"&amp;BTT[[#This Row],[Verantwortliches TP
(automatisch)]])&gt;0,"Transaktion mehrfach","okay"),"")</f>
        <v>okay</v>
      </c>
      <c r="AR453" s="10" t="str">
        <f>IFERROR(IF(COUNTIFS(BTT[Verwendete Transaktion (Pflichtauswahl)],BTT[[#This Row],[Verwendete Transaktion (Pflichtauswahl)]],BTT[Verantwortliches TP
(automatisch)],"&lt;&gt;"&amp;VLOOKUP(aktives_Teilprojekt,Teilprojekte[[Teilprojekte]:[Kürzel]],2,FALSE))&gt;0,"Transaktion mehrfach","okay"),"")</f>
        <v>okay</v>
      </c>
      <c r="AS453" s="10" t="s">
        <v>10078</v>
      </c>
      <c r="AT453" s="10"/>
    </row>
    <row r="454" spans="1:46" x14ac:dyDescent="0.25">
      <c r="A454" s="14" t="str">
        <f>IFERROR(IF(BTT[[#This Row],[Lfd Nr. 
(aus konsolidierter Datei)]]&lt;&gt;"",BTT[[#This Row],[Lfd Nr. 
(aus konsolidierter Datei)]],VLOOKUP(aktives_Teilprojekt,Teilprojekte[[Teilprojekte]:[Kürzel]],2,FALSE)&amp;ROW(BTT[[#This Row],[Lfd Nr.
(automatisch)]])-2),"")</f>
        <v>BLQ439</v>
      </c>
      <c r="B454" s="15" t="s">
        <v>674</v>
      </c>
      <c r="C454" s="15"/>
      <c r="D454" t="s">
        <v>10151</v>
      </c>
      <c r="E454" s="10" t="str">
        <f>IFERROR(IF(NOT(BTT[[#This Row],[Manuelle Änderung des Verantwortliches TP
(Auswahl - bei Bedarf)]]=""),BTT[[#This Row],[Manuelle Änderung des Verantwortliches TP
(Auswahl - bei Bedarf)]],VLOOKUP(BTT[[#This Row],[Hauptprozess
(Pflichtauswahl)]],Hauptprozesse[],3,FALSE)),"")</f>
        <v>BLQ</v>
      </c>
      <c r="H454" s="10" t="s">
        <v>6038</v>
      </c>
      <c r="I454" t="s">
        <v>679</v>
      </c>
      <c r="J454" s="10" t="str">
        <f>IFERROR(VLOOKUP(BTT[[#This Row],[Verwendete Transaktion (Pflichtauswahl)]],Transaktionen[[Transaktionen]:[Langtext]],2,FALSE),"")</f>
        <v>Bestellungen zum Material</v>
      </c>
      <c r="N454" t="s">
        <v>10132</v>
      </c>
      <c r="O454" t="s">
        <v>6052</v>
      </c>
      <c r="T454" t="s">
        <v>6060</v>
      </c>
      <c r="V454" s="10" t="str">
        <f>IFERROR(VLOOKUP(BTT[[#This Row],[Verwendetes Formular
(Auswahl falls relevant)]],Formulare[[Formularbezeichnung]:[Formularname (technisch)]],2,FALSE),"")</f>
        <v/>
      </c>
      <c r="X454" t="s">
        <v>6052</v>
      </c>
      <c r="Y454" s="4"/>
      <c r="Z454" t="s">
        <v>6048</v>
      </c>
      <c r="AB454" t="s">
        <v>6052</v>
      </c>
      <c r="AD454" t="s">
        <v>8533</v>
      </c>
      <c r="AF454" t="s">
        <v>8533</v>
      </c>
      <c r="AI454" t="s">
        <v>6052</v>
      </c>
      <c r="AJ454" t="s">
        <v>6052</v>
      </c>
      <c r="AK454" s="10" t="str">
        <f>IF(BTT[[#This Row],[Subprozess
(optionale Auswahl)]]="","okay",IF(VLOOKUP(BTT[[#This Row],[Subprozess
(optionale Auswahl)]],BPML[[Subprozess]:[Zugeordneter Hauptprozess]],3,FALSE)=BTT[[#This Row],[Hauptprozess
(Pflichtauswahl)]],"okay","falscher Subprozess"))</f>
        <v>okay</v>
      </c>
      <c r="AL454" t="str">
        <f>IF(aktives_Teilprojekt="Master","",IF(BTT[[#This Row],[Verantwortliches TP
(automatisch)]]=VLOOKUP(aktives_Teilprojekt,Teilprojekte[[Teilprojekte]:[Kürzel]],2,FALSE),"okay","Hauptprozess anderes TP"))</f>
        <v>okay</v>
      </c>
      <c r="AM45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4" s="10" t="str">
        <f>IFERROR(IF(BTT[[#This Row],[SAP-Modul
(Pflichtauswahl)]]&lt;&gt;VLOOKUP(BTT[[#This Row],[Verwendete Transaktion (Pflichtauswahl)]],Transaktionen[[Transaktionen]:[Modul]],3,FALSE),"Modul anders","okay"),"")</f>
        <v>Modul anders</v>
      </c>
      <c r="AP454" s="10" t="str">
        <f>IFERROR(IF(COUNTIFS(BTT[Verwendete Transaktion (Pflichtauswahl)],BTT[[#This Row],[Verwendete Transaktion (Pflichtauswahl)]],BTT[SAP-Modul
(Pflichtauswahl)],"&lt;&gt;"&amp;BTT[[#This Row],[SAP-Modul
(Pflichtauswahl)]])&gt;0,"Modul anders","okay"),"")</f>
        <v>okay</v>
      </c>
      <c r="AQ454" s="10" t="str">
        <f>IFERROR(IF(COUNTIFS(BTT[Verwendete Transaktion (Pflichtauswahl)],BTT[[#This Row],[Verwendete Transaktion (Pflichtauswahl)]],BTT[Verantwortliches TP
(automatisch)],"&lt;&gt;"&amp;BTT[[#This Row],[Verantwortliches TP
(automatisch)]])&gt;0,"Transaktion mehrfach","okay"),"")</f>
        <v>okay</v>
      </c>
      <c r="AR454" s="10" t="str">
        <f>IFERROR(IF(COUNTIFS(BTT[Verwendete Transaktion (Pflichtauswahl)],BTT[[#This Row],[Verwendete Transaktion (Pflichtauswahl)]],BTT[Verantwortliches TP
(automatisch)],"&lt;&gt;"&amp;VLOOKUP(aktives_Teilprojekt,Teilprojekte[[Teilprojekte]:[Kürzel]],2,FALSE))&gt;0,"Transaktion mehrfach","okay"),"")</f>
        <v>okay</v>
      </c>
      <c r="AS454" s="10" t="s">
        <v>10079</v>
      </c>
      <c r="AT454" s="10"/>
    </row>
    <row r="455" spans="1:46" x14ac:dyDescent="0.25">
      <c r="A455" s="14" t="str">
        <f>IFERROR(IF(BTT[[#This Row],[Lfd Nr. 
(aus konsolidierter Datei)]]&lt;&gt;"",BTT[[#This Row],[Lfd Nr. 
(aus konsolidierter Datei)]],VLOOKUP(aktives_Teilprojekt,Teilprojekte[[Teilprojekte]:[Kürzel]],2,FALSE)&amp;ROW(BTT[[#This Row],[Lfd Nr.
(automatisch)]])-2),"")</f>
        <v>BLQ440</v>
      </c>
      <c r="B455" s="15" t="s">
        <v>674</v>
      </c>
      <c r="C455" s="15"/>
      <c r="D455" t="s">
        <v>10151</v>
      </c>
      <c r="E455" s="10" t="str">
        <f>IFERROR(IF(NOT(BTT[[#This Row],[Manuelle Änderung des Verantwortliches TP
(Auswahl - bei Bedarf)]]=""),BTT[[#This Row],[Manuelle Änderung des Verantwortliches TP
(Auswahl - bei Bedarf)]],VLOOKUP(BTT[[#This Row],[Hauptprozess
(Pflichtauswahl)]],Hauptprozesse[],3,FALSE)),"")</f>
        <v>BLQ</v>
      </c>
      <c r="H455" s="10" t="s">
        <v>6038</v>
      </c>
      <c r="I455" t="s">
        <v>681</v>
      </c>
      <c r="J455" s="10" t="str">
        <f>IFERROR(VLOOKUP(BTT[[#This Row],[Verwendete Transaktion (Pflichtauswahl)]],Transaktionen[[Transaktionen]:[Langtext]],2,FALSE),"")</f>
        <v>Bestellungen zur Bestellnummmer</v>
      </c>
      <c r="N455" t="s">
        <v>10132</v>
      </c>
      <c r="O455" t="s">
        <v>6052</v>
      </c>
      <c r="T455" t="s">
        <v>6060</v>
      </c>
      <c r="V455" s="10" t="str">
        <f>IFERROR(VLOOKUP(BTT[[#This Row],[Verwendetes Formular
(Auswahl falls relevant)]],Formulare[[Formularbezeichnung]:[Formularname (technisch)]],2,FALSE),"")</f>
        <v/>
      </c>
      <c r="X455" t="s">
        <v>6052</v>
      </c>
      <c r="Y455" s="4"/>
      <c r="Z455" t="s">
        <v>6048</v>
      </c>
      <c r="AB455" t="s">
        <v>6052</v>
      </c>
      <c r="AD455" t="s">
        <v>8533</v>
      </c>
      <c r="AF455" t="s">
        <v>8533</v>
      </c>
      <c r="AI455" t="s">
        <v>6052</v>
      </c>
      <c r="AJ455" t="s">
        <v>6052</v>
      </c>
      <c r="AK455" s="10" t="str">
        <f>IF(BTT[[#This Row],[Subprozess
(optionale Auswahl)]]="","okay",IF(VLOOKUP(BTT[[#This Row],[Subprozess
(optionale Auswahl)]],BPML[[Subprozess]:[Zugeordneter Hauptprozess]],3,FALSE)=BTT[[#This Row],[Hauptprozess
(Pflichtauswahl)]],"okay","falscher Subprozess"))</f>
        <v>okay</v>
      </c>
      <c r="AL455" t="str">
        <f>IF(aktives_Teilprojekt="Master","",IF(BTT[[#This Row],[Verantwortliches TP
(automatisch)]]=VLOOKUP(aktives_Teilprojekt,Teilprojekte[[Teilprojekte]:[Kürzel]],2,FALSE),"okay","Hauptprozess anderes TP"))</f>
        <v>okay</v>
      </c>
      <c r="AM45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5" s="10" t="str">
        <f>IFERROR(IF(BTT[[#This Row],[SAP-Modul
(Pflichtauswahl)]]&lt;&gt;VLOOKUP(BTT[[#This Row],[Verwendete Transaktion (Pflichtauswahl)]],Transaktionen[[Transaktionen]:[Modul]],3,FALSE),"Modul anders","okay"),"")</f>
        <v>Modul anders</v>
      </c>
      <c r="AP455" s="10" t="str">
        <f>IFERROR(IF(COUNTIFS(BTT[Verwendete Transaktion (Pflichtauswahl)],BTT[[#This Row],[Verwendete Transaktion (Pflichtauswahl)]],BTT[SAP-Modul
(Pflichtauswahl)],"&lt;&gt;"&amp;BTT[[#This Row],[SAP-Modul
(Pflichtauswahl)]])&gt;0,"Modul anders","okay"),"")</f>
        <v>okay</v>
      </c>
      <c r="AQ455" s="10" t="str">
        <f>IFERROR(IF(COUNTIFS(BTT[Verwendete Transaktion (Pflichtauswahl)],BTT[[#This Row],[Verwendete Transaktion (Pflichtauswahl)]],BTT[Verantwortliches TP
(automatisch)],"&lt;&gt;"&amp;BTT[[#This Row],[Verantwortliches TP
(automatisch)]])&gt;0,"Transaktion mehrfach","okay"),"")</f>
        <v>okay</v>
      </c>
      <c r="AR455" s="10" t="str">
        <f>IFERROR(IF(COUNTIFS(BTT[Verwendete Transaktion (Pflichtauswahl)],BTT[[#This Row],[Verwendete Transaktion (Pflichtauswahl)]],BTT[Verantwortliches TP
(automatisch)],"&lt;&gt;"&amp;VLOOKUP(aktives_Teilprojekt,Teilprojekte[[Teilprojekte]:[Kürzel]],2,FALSE))&gt;0,"Transaktion mehrfach","okay"),"")</f>
        <v>okay</v>
      </c>
      <c r="AS455" s="10" t="s">
        <v>10080</v>
      </c>
      <c r="AT455" s="10"/>
    </row>
    <row r="456" spans="1:46" x14ac:dyDescent="0.25">
      <c r="A456" s="14" t="str">
        <f>IFERROR(IF(BTT[[#This Row],[Lfd Nr. 
(aus konsolidierter Datei)]]&lt;&gt;"",BTT[[#This Row],[Lfd Nr. 
(aus konsolidierter Datei)]],VLOOKUP(aktives_Teilprojekt,Teilprojekte[[Teilprojekte]:[Kürzel]],2,FALSE)&amp;ROW(BTT[[#This Row],[Lfd Nr.
(automatisch)]])-2),"")</f>
        <v>BLQ441</v>
      </c>
      <c r="B456" s="15" t="s">
        <v>6124</v>
      </c>
      <c r="C456" s="15"/>
      <c r="D456" t="s">
        <v>10151</v>
      </c>
      <c r="E456" s="10" t="str">
        <f>IFERROR(IF(NOT(BTT[[#This Row],[Manuelle Änderung des Verantwortliches TP
(Auswahl - bei Bedarf)]]=""),BTT[[#This Row],[Manuelle Änderung des Verantwortliches TP
(Auswahl - bei Bedarf)]],VLOOKUP(BTT[[#This Row],[Hauptprozess
(Pflichtauswahl)]],Hauptprozesse[],3,FALSE)),"")</f>
        <v>BLQ</v>
      </c>
      <c r="H456" s="10" t="s">
        <v>6038</v>
      </c>
      <c r="I456" t="s">
        <v>683</v>
      </c>
      <c r="J456" s="10" t="str">
        <f>IFERROR(VLOOKUP(BTT[[#This Row],[Verwendete Transaktion (Pflichtauswahl)]],Transaktionen[[Transaktionen]:[Langtext]],2,FALSE),"")</f>
        <v>Kontrakt anzeigen DB + Archiv</v>
      </c>
      <c r="N456" t="s">
        <v>10132</v>
      </c>
      <c r="O456" t="s">
        <v>6052</v>
      </c>
      <c r="T456" t="s">
        <v>6060</v>
      </c>
      <c r="V456" s="10" t="str">
        <f>IFERROR(VLOOKUP(BTT[[#This Row],[Verwendetes Formular
(Auswahl falls relevant)]],Formulare[[Formularbezeichnung]:[Formularname (technisch)]],2,FALSE),"")</f>
        <v/>
      </c>
      <c r="X456" t="s">
        <v>6052</v>
      </c>
      <c r="Y456" s="4"/>
      <c r="Z456" t="s">
        <v>6048</v>
      </c>
      <c r="AB456" t="s">
        <v>6052</v>
      </c>
      <c r="AD456" t="s">
        <v>8533</v>
      </c>
      <c r="AF456" t="s">
        <v>8533</v>
      </c>
      <c r="AI456" t="s">
        <v>6052</v>
      </c>
      <c r="AJ456" t="s">
        <v>6052</v>
      </c>
      <c r="AK456" s="10" t="str">
        <f>IF(BTT[[#This Row],[Subprozess
(optionale Auswahl)]]="","okay",IF(VLOOKUP(BTT[[#This Row],[Subprozess
(optionale Auswahl)]],BPML[[Subprozess]:[Zugeordneter Hauptprozess]],3,FALSE)=BTT[[#This Row],[Hauptprozess
(Pflichtauswahl)]],"okay","falscher Subprozess"))</f>
        <v>okay</v>
      </c>
      <c r="AL456" t="str">
        <f>IF(aktives_Teilprojekt="Master","",IF(BTT[[#This Row],[Verantwortliches TP
(automatisch)]]=VLOOKUP(aktives_Teilprojekt,Teilprojekte[[Teilprojekte]:[Kürzel]],2,FALSE),"okay","Hauptprozess anderes TP"))</f>
        <v>okay</v>
      </c>
      <c r="AM45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6" s="10" t="str">
        <f>IFERROR(IF(BTT[[#This Row],[SAP-Modul
(Pflichtauswahl)]]&lt;&gt;VLOOKUP(BTT[[#This Row],[Verwendete Transaktion (Pflichtauswahl)]],Transaktionen[[Transaktionen]:[Modul]],3,FALSE),"Modul anders","okay"),"")</f>
        <v>Modul anders</v>
      </c>
      <c r="AP456" s="10" t="str">
        <f>IFERROR(IF(COUNTIFS(BTT[Verwendete Transaktion (Pflichtauswahl)],BTT[[#This Row],[Verwendete Transaktion (Pflichtauswahl)]],BTT[SAP-Modul
(Pflichtauswahl)],"&lt;&gt;"&amp;BTT[[#This Row],[SAP-Modul
(Pflichtauswahl)]])&gt;0,"Modul anders","okay"),"")</f>
        <v>okay</v>
      </c>
      <c r="AQ456" s="10" t="str">
        <f>IFERROR(IF(COUNTIFS(BTT[Verwendete Transaktion (Pflichtauswahl)],BTT[[#This Row],[Verwendete Transaktion (Pflichtauswahl)]],BTT[Verantwortliches TP
(automatisch)],"&lt;&gt;"&amp;BTT[[#This Row],[Verantwortliches TP
(automatisch)]])&gt;0,"Transaktion mehrfach","okay"),"")</f>
        <v>okay</v>
      </c>
      <c r="AR456" s="10" t="str">
        <f>IFERROR(IF(COUNTIFS(BTT[Verwendete Transaktion (Pflichtauswahl)],BTT[[#This Row],[Verwendete Transaktion (Pflichtauswahl)]],BTT[Verantwortliches TP
(automatisch)],"&lt;&gt;"&amp;VLOOKUP(aktives_Teilprojekt,Teilprojekte[[Teilprojekte]:[Kürzel]],2,FALSE))&gt;0,"Transaktion mehrfach","okay"),"")</f>
        <v>okay</v>
      </c>
      <c r="AS456" s="10" t="s">
        <v>10081</v>
      </c>
      <c r="AT456" s="10"/>
    </row>
    <row r="457" spans="1:46" x14ac:dyDescent="0.25">
      <c r="A457" s="14" t="str">
        <f>IFERROR(IF(BTT[[#This Row],[Lfd Nr. 
(aus konsolidierter Datei)]]&lt;&gt;"",BTT[[#This Row],[Lfd Nr. 
(aus konsolidierter Datei)]],VLOOKUP(aktives_Teilprojekt,Teilprojekte[[Teilprojekte]:[Kürzel]],2,FALSE)&amp;ROW(BTT[[#This Row],[Lfd Nr.
(automatisch)]])-2),"")</f>
        <v>BLQ442</v>
      </c>
      <c r="B457" s="15" t="s">
        <v>6124</v>
      </c>
      <c r="C457" s="15"/>
      <c r="D457" t="s">
        <v>10151</v>
      </c>
      <c r="E457" s="10" t="str">
        <f>IFERROR(IF(NOT(BTT[[#This Row],[Manuelle Änderung des Verantwortliches TP
(Auswahl - bei Bedarf)]]=""),BTT[[#This Row],[Manuelle Änderung des Verantwortliches TP
(Auswahl - bei Bedarf)]],VLOOKUP(BTT[[#This Row],[Hauptprozess
(Pflichtauswahl)]],Hauptprozesse[],3,FALSE)),"")</f>
        <v>BLQ</v>
      </c>
      <c r="H457" s="10" t="s">
        <v>6038</v>
      </c>
      <c r="I457" t="s">
        <v>6651</v>
      </c>
      <c r="J457" s="10" t="str">
        <f>IFERROR(VLOOKUP(BTT[[#This Row],[Verwendete Transaktion (Pflichtauswahl)]],Transaktionen[[Transaktionen]:[Langtext]],2,FALSE),"")</f>
        <v>Rahmenverträge zur Warengruppe</v>
      </c>
      <c r="N457" t="s">
        <v>10132</v>
      </c>
      <c r="O457" t="s">
        <v>6052</v>
      </c>
      <c r="T457" t="s">
        <v>6060</v>
      </c>
      <c r="V457" s="10" t="str">
        <f>IFERROR(VLOOKUP(BTT[[#This Row],[Verwendetes Formular
(Auswahl falls relevant)]],Formulare[[Formularbezeichnung]:[Formularname (technisch)]],2,FALSE),"")</f>
        <v/>
      </c>
      <c r="X457" t="s">
        <v>6052</v>
      </c>
      <c r="Y457" s="4"/>
      <c r="Z457" t="s">
        <v>6048</v>
      </c>
      <c r="AB457" t="s">
        <v>6052</v>
      </c>
      <c r="AD457" t="s">
        <v>8533</v>
      </c>
      <c r="AF457" t="s">
        <v>8533</v>
      </c>
      <c r="AI457" t="s">
        <v>6052</v>
      </c>
      <c r="AJ457" t="s">
        <v>6052</v>
      </c>
      <c r="AK457" s="10" t="str">
        <f>IF(BTT[[#This Row],[Subprozess
(optionale Auswahl)]]="","okay",IF(VLOOKUP(BTT[[#This Row],[Subprozess
(optionale Auswahl)]],BPML[[Subprozess]:[Zugeordneter Hauptprozess]],3,FALSE)=BTT[[#This Row],[Hauptprozess
(Pflichtauswahl)]],"okay","falscher Subprozess"))</f>
        <v>okay</v>
      </c>
      <c r="AL457" t="str">
        <f>IF(aktives_Teilprojekt="Master","",IF(BTT[[#This Row],[Verantwortliches TP
(automatisch)]]=VLOOKUP(aktives_Teilprojekt,Teilprojekte[[Teilprojekte]:[Kürzel]],2,FALSE),"okay","Hauptprozess anderes TP"))</f>
        <v>okay</v>
      </c>
      <c r="AM45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7" s="10" t="str">
        <f>IFERROR(IF(BTT[[#This Row],[SAP-Modul
(Pflichtauswahl)]]&lt;&gt;VLOOKUP(BTT[[#This Row],[Verwendete Transaktion (Pflichtauswahl)]],Transaktionen[[Transaktionen]:[Modul]],3,FALSE),"Modul anders","okay"),"")</f>
        <v>Modul anders</v>
      </c>
      <c r="AP457" s="10" t="str">
        <f>IFERROR(IF(COUNTIFS(BTT[Verwendete Transaktion (Pflichtauswahl)],BTT[[#This Row],[Verwendete Transaktion (Pflichtauswahl)]],BTT[SAP-Modul
(Pflichtauswahl)],"&lt;&gt;"&amp;BTT[[#This Row],[SAP-Modul
(Pflichtauswahl)]])&gt;0,"Modul anders","okay"),"")</f>
        <v>okay</v>
      </c>
      <c r="AQ457" s="10" t="str">
        <f>IFERROR(IF(COUNTIFS(BTT[Verwendete Transaktion (Pflichtauswahl)],BTT[[#This Row],[Verwendete Transaktion (Pflichtauswahl)]],BTT[Verantwortliches TP
(automatisch)],"&lt;&gt;"&amp;BTT[[#This Row],[Verantwortliches TP
(automatisch)]])&gt;0,"Transaktion mehrfach","okay"),"")</f>
        <v>okay</v>
      </c>
      <c r="AR457" s="10" t="str">
        <f>IFERROR(IF(COUNTIFS(BTT[Verwendete Transaktion (Pflichtauswahl)],BTT[[#This Row],[Verwendete Transaktion (Pflichtauswahl)]],BTT[Verantwortliches TP
(automatisch)],"&lt;&gt;"&amp;VLOOKUP(aktives_Teilprojekt,Teilprojekte[[Teilprojekte]:[Kürzel]],2,FALSE))&gt;0,"Transaktion mehrfach","okay"),"")</f>
        <v>okay</v>
      </c>
      <c r="AS457" s="10" t="s">
        <v>10082</v>
      </c>
      <c r="AT457" s="10"/>
    </row>
    <row r="458" spans="1:46" x14ac:dyDescent="0.25">
      <c r="A458" s="14" t="str">
        <f>IFERROR(IF(BTT[[#This Row],[Lfd Nr. 
(aus konsolidierter Datei)]]&lt;&gt;"",BTT[[#This Row],[Lfd Nr. 
(aus konsolidierter Datei)]],VLOOKUP(aktives_Teilprojekt,Teilprojekte[[Teilprojekte]:[Kürzel]],2,FALSE)&amp;ROW(BTT[[#This Row],[Lfd Nr.
(automatisch)]])-2),"")</f>
        <v>BLQ443</v>
      </c>
      <c r="B458" s="15" t="s">
        <v>6124</v>
      </c>
      <c r="C458" s="15"/>
      <c r="D458" t="s">
        <v>10151</v>
      </c>
      <c r="E458" s="10" t="str">
        <f>IFERROR(IF(NOT(BTT[[#This Row],[Manuelle Änderung des Verantwortliches TP
(Auswahl - bei Bedarf)]]=""),BTT[[#This Row],[Manuelle Änderung des Verantwortliches TP
(Auswahl - bei Bedarf)]],VLOOKUP(BTT[[#This Row],[Hauptprozess
(Pflichtauswahl)]],Hauptprozesse[],3,FALSE)),"")</f>
        <v>BLQ</v>
      </c>
      <c r="H458" s="10" t="s">
        <v>6038</v>
      </c>
      <c r="I458" t="s">
        <v>685</v>
      </c>
      <c r="J458" s="10" t="str">
        <f>IFERROR(VLOOKUP(BTT[[#This Row],[Verwendete Transaktion (Pflichtauswahl)]],Transaktionen[[Transaktionen]:[Langtext]],2,FALSE),"")</f>
        <v>Rahmenverträge zum Lieferant</v>
      </c>
      <c r="N458" t="s">
        <v>10132</v>
      </c>
      <c r="O458" t="s">
        <v>6052</v>
      </c>
      <c r="T458" t="s">
        <v>6060</v>
      </c>
      <c r="V458" s="10" t="str">
        <f>IFERROR(VLOOKUP(BTT[[#This Row],[Verwendetes Formular
(Auswahl falls relevant)]],Formulare[[Formularbezeichnung]:[Formularname (technisch)]],2,FALSE),"")</f>
        <v/>
      </c>
      <c r="X458" t="s">
        <v>6052</v>
      </c>
      <c r="Y458" s="4"/>
      <c r="Z458" t="s">
        <v>6048</v>
      </c>
      <c r="AB458" t="s">
        <v>6052</v>
      </c>
      <c r="AD458" t="s">
        <v>8533</v>
      </c>
      <c r="AF458" t="s">
        <v>8533</v>
      </c>
      <c r="AI458" t="s">
        <v>6052</v>
      </c>
      <c r="AJ458" t="s">
        <v>6052</v>
      </c>
      <c r="AK458" s="10" t="str">
        <f>IF(BTT[[#This Row],[Subprozess
(optionale Auswahl)]]="","okay",IF(VLOOKUP(BTT[[#This Row],[Subprozess
(optionale Auswahl)]],BPML[[Subprozess]:[Zugeordneter Hauptprozess]],3,FALSE)=BTT[[#This Row],[Hauptprozess
(Pflichtauswahl)]],"okay","falscher Subprozess"))</f>
        <v>okay</v>
      </c>
      <c r="AL458" t="str">
        <f>IF(aktives_Teilprojekt="Master","",IF(BTT[[#This Row],[Verantwortliches TP
(automatisch)]]=VLOOKUP(aktives_Teilprojekt,Teilprojekte[[Teilprojekte]:[Kürzel]],2,FALSE),"okay","Hauptprozess anderes TP"))</f>
        <v>okay</v>
      </c>
      <c r="AM45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8" s="10" t="str">
        <f>IFERROR(IF(BTT[[#This Row],[SAP-Modul
(Pflichtauswahl)]]&lt;&gt;VLOOKUP(BTT[[#This Row],[Verwendete Transaktion (Pflichtauswahl)]],Transaktionen[[Transaktionen]:[Modul]],3,FALSE),"Modul anders","okay"),"")</f>
        <v>Modul anders</v>
      </c>
      <c r="AP458" s="10" t="str">
        <f>IFERROR(IF(COUNTIFS(BTT[Verwendete Transaktion (Pflichtauswahl)],BTT[[#This Row],[Verwendete Transaktion (Pflichtauswahl)]],BTT[SAP-Modul
(Pflichtauswahl)],"&lt;&gt;"&amp;BTT[[#This Row],[SAP-Modul
(Pflichtauswahl)]])&gt;0,"Modul anders","okay"),"")</f>
        <v>okay</v>
      </c>
      <c r="AQ458" s="10" t="str">
        <f>IFERROR(IF(COUNTIFS(BTT[Verwendete Transaktion (Pflichtauswahl)],BTT[[#This Row],[Verwendete Transaktion (Pflichtauswahl)]],BTT[Verantwortliches TP
(automatisch)],"&lt;&gt;"&amp;BTT[[#This Row],[Verantwortliches TP
(automatisch)]])&gt;0,"Transaktion mehrfach","okay"),"")</f>
        <v>okay</v>
      </c>
      <c r="AR458" s="10" t="str">
        <f>IFERROR(IF(COUNTIFS(BTT[Verwendete Transaktion (Pflichtauswahl)],BTT[[#This Row],[Verwendete Transaktion (Pflichtauswahl)]],BTT[Verantwortliches TP
(automatisch)],"&lt;&gt;"&amp;VLOOKUP(aktives_Teilprojekt,Teilprojekte[[Teilprojekte]:[Kürzel]],2,FALSE))&gt;0,"Transaktion mehrfach","okay"),"")</f>
        <v>okay</v>
      </c>
      <c r="AS458" s="10" t="s">
        <v>10083</v>
      </c>
      <c r="AT458" s="10"/>
    </row>
    <row r="459" spans="1:46" x14ac:dyDescent="0.25">
      <c r="A459" s="14" t="str">
        <f>IFERROR(IF(BTT[[#This Row],[Lfd Nr. 
(aus konsolidierter Datei)]]&lt;&gt;"",BTT[[#This Row],[Lfd Nr. 
(aus konsolidierter Datei)]],VLOOKUP(aktives_Teilprojekt,Teilprojekte[[Teilprojekte]:[Kürzel]],2,FALSE)&amp;ROW(BTT[[#This Row],[Lfd Nr.
(automatisch)]])-2),"")</f>
        <v>BLQ444</v>
      </c>
      <c r="B459" s="15" t="s">
        <v>6124</v>
      </c>
      <c r="C459" s="15"/>
      <c r="D459" t="s">
        <v>10151</v>
      </c>
      <c r="E459" s="10" t="str">
        <f>IFERROR(IF(NOT(BTT[[#This Row],[Manuelle Änderung des Verantwortliches TP
(Auswahl - bei Bedarf)]]=""),BTT[[#This Row],[Manuelle Änderung des Verantwortliches TP
(Auswahl - bei Bedarf)]],VLOOKUP(BTT[[#This Row],[Hauptprozess
(Pflichtauswahl)]],Hauptprozesse[],3,FALSE)),"")</f>
        <v>BLQ</v>
      </c>
      <c r="H459" s="10" t="s">
        <v>6038</v>
      </c>
      <c r="I459" t="s">
        <v>6652</v>
      </c>
      <c r="J459" s="10" t="str">
        <f>IFERROR(VLOOKUP(BTT[[#This Row],[Verwendete Transaktion (Pflichtauswahl)]],Transaktionen[[Transaktionen]:[Langtext]],2,FALSE),"")</f>
        <v>Rahmenverträge zum Material</v>
      </c>
      <c r="N459" t="s">
        <v>10132</v>
      </c>
      <c r="O459" t="s">
        <v>6052</v>
      </c>
      <c r="T459" t="s">
        <v>6060</v>
      </c>
      <c r="V459" s="10" t="str">
        <f>IFERROR(VLOOKUP(BTT[[#This Row],[Verwendetes Formular
(Auswahl falls relevant)]],Formulare[[Formularbezeichnung]:[Formularname (technisch)]],2,FALSE),"")</f>
        <v/>
      </c>
      <c r="X459" t="s">
        <v>6052</v>
      </c>
      <c r="Y459" s="4"/>
      <c r="Z459" t="s">
        <v>6048</v>
      </c>
      <c r="AB459" t="s">
        <v>6052</v>
      </c>
      <c r="AD459" t="s">
        <v>8533</v>
      </c>
      <c r="AF459" t="s">
        <v>8533</v>
      </c>
      <c r="AI459" t="s">
        <v>6052</v>
      </c>
      <c r="AJ459" t="s">
        <v>6052</v>
      </c>
      <c r="AK459" s="10" t="str">
        <f>IF(BTT[[#This Row],[Subprozess
(optionale Auswahl)]]="","okay",IF(VLOOKUP(BTT[[#This Row],[Subprozess
(optionale Auswahl)]],BPML[[Subprozess]:[Zugeordneter Hauptprozess]],3,FALSE)=BTT[[#This Row],[Hauptprozess
(Pflichtauswahl)]],"okay","falscher Subprozess"))</f>
        <v>okay</v>
      </c>
      <c r="AL459" t="str">
        <f>IF(aktives_Teilprojekt="Master","",IF(BTT[[#This Row],[Verantwortliches TP
(automatisch)]]=VLOOKUP(aktives_Teilprojekt,Teilprojekte[[Teilprojekte]:[Kürzel]],2,FALSE),"okay","Hauptprozess anderes TP"))</f>
        <v>okay</v>
      </c>
      <c r="AM45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5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59" s="10" t="str">
        <f>IFERROR(IF(BTT[[#This Row],[SAP-Modul
(Pflichtauswahl)]]&lt;&gt;VLOOKUP(BTT[[#This Row],[Verwendete Transaktion (Pflichtauswahl)]],Transaktionen[[Transaktionen]:[Modul]],3,FALSE),"Modul anders","okay"),"")</f>
        <v>Modul anders</v>
      </c>
      <c r="AP459" s="10" t="str">
        <f>IFERROR(IF(COUNTIFS(BTT[Verwendete Transaktion (Pflichtauswahl)],BTT[[#This Row],[Verwendete Transaktion (Pflichtauswahl)]],BTT[SAP-Modul
(Pflichtauswahl)],"&lt;&gt;"&amp;BTT[[#This Row],[SAP-Modul
(Pflichtauswahl)]])&gt;0,"Modul anders","okay"),"")</f>
        <v>okay</v>
      </c>
      <c r="AQ459" s="10" t="str">
        <f>IFERROR(IF(COUNTIFS(BTT[Verwendete Transaktion (Pflichtauswahl)],BTT[[#This Row],[Verwendete Transaktion (Pflichtauswahl)]],BTT[Verantwortliches TP
(automatisch)],"&lt;&gt;"&amp;BTT[[#This Row],[Verantwortliches TP
(automatisch)]])&gt;0,"Transaktion mehrfach","okay"),"")</f>
        <v>okay</v>
      </c>
      <c r="AR459" s="10" t="str">
        <f>IFERROR(IF(COUNTIFS(BTT[Verwendete Transaktion (Pflichtauswahl)],BTT[[#This Row],[Verwendete Transaktion (Pflichtauswahl)]],BTT[Verantwortliches TP
(automatisch)],"&lt;&gt;"&amp;VLOOKUP(aktives_Teilprojekt,Teilprojekte[[Teilprojekte]:[Kürzel]],2,FALSE))&gt;0,"Transaktion mehrfach","okay"),"")</f>
        <v>okay</v>
      </c>
      <c r="AS459" s="10" t="s">
        <v>10084</v>
      </c>
      <c r="AT459" s="10"/>
    </row>
    <row r="460" spans="1:46" x14ac:dyDescent="0.25">
      <c r="A460" s="14" t="str">
        <f>IFERROR(IF(BTT[[#This Row],[Lfd Nr. 
(aus konsolidierter Datei)]]&lt;&gt;"",BTT[[#This Row],[Lfd Nr. 
(aus konsolidierter Datei)]],VLOOKUP(aktives_Teilprojekt,Teilprojekte[[Teilprojekte]:[Kürzel]],2,FALSE)&amp;ROW(BTT[[#This Row],[Lfd Nr.
(automatisch)]])-2),"")</f>
        <v>BLQ445</v>
      </c>
      <c r="B460" s="15" t="s">
        <v>6124</v>
      </c>
      <c r="C460" s="15"/>
      <c r="D460" t="s">
        <v>10151</v>
      </c>
      <c r="E460" s="10" t="str">
        <f>IFERROR(IF(NOT(BTT[[#This Row],[Manuelle Änderung des Verantwortliches TP
(Auswahl - bei Bedarf)]]=""),BTT[[#This Row],[Manuelle Änderung des Verantwortliches TP
(Auswahl - bei Bedarf)]],VLOOKUP(BTT[[#This Row],[Hauptprozess
(Pflichtauswahl)]],Hauptprozesse[],3,FALSE)),"")</f>
        <v>BLQ</v>
      </c>
      <c r="H460" s="10" t="s">
        <v>6038</v>
      </c>
      <c r="I460" t="s">
        <v>687</v>
      </c>
      <c r="J460" s="10" t="str">
        <f>IFERROR(VLOOKUP(BTT[[#This Row],[Verwendete Transaktion (Pflichtauswahl)]],Transaktionen[[Transaktionen]:[Langtext]],2,FALSE),"")</f>
        <v>Rahmenverträge zur Vertragsnummer</v>
      </c>
      <c r="N460" t="s">
        <v>10132</v>
      </c>
      <c r="O460" t="s">
        <v>6052</v>
      </c>
      <c r="T460" t="s">
        <v>6060</v>
      </c>
      <c r="V460" s="10" t="str">
        <f>IFERROR(VLOOKUP(BTT[[#This Row],[Verwendetes Formular
(Auswahl falls relevant)]],Formulare[[Formularbezeichnung]:[Formularname (technisch)]],2,FALSE),"")</f>
        <v/>
      </c>
      <c r="X460" t="s">
        <v>6052</v>
      </c>
      <c r="Y460" s="4"/>
      <c r="Z460" t="s">
        <v>6048</v>
      </c>
      <c r="AB460" t="s">
        <v>6052</v>
      </c>
      <c r="AD460" t="s">
        <v>8533</v>
      </c>
      <c r="AF460" t="s">
        <v>8533</v>
      </c>
      <c r="AI460" t="s">
        <v>6052</v>
      </c>
      <c r="AJ460" t="s">
        <v>6052</v>
      </c>
      <c r="AK460" s="10" t="str">
        <f>IF(BTT[[#This Row],[Subprozess
(optionale Auswahl)]]="","okay",IF(VLOOKUP(BTT[[#This Row],[Subprozess
(optionale Auswahl)]],BPML[[Subprozess]:[Zugeordneter Hauptprozess]],3,FALSE)=BTT[[#This Row],[Hauptprozess
(Pflichtauswahl)]],"okay","falscher Subprozess"))</f>
        <v>okay</v>
      </c>
      <c r="AL460" t="str">
        <f>IF(aktives_Teilprojekt="Master","",IF(BTT[[#This Row],[Verantwortliches TP
(automatisch)]]=VLOOKUP(aktives_Teilprojekt,Teilprojekte[[Teilprojekte]:[Kürzel]],2,FALSE),"okay","Hauptprozess anderes TP"))</f>
        <v>okay</v>
      </c>
      <c r="AM46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0" s="10" t="str">
        <f>IFERROR(IF(BTT[[#This Row],[SAP-Modul
(Pflichtauswahl)]]&lt;&gt;VLOOKUP(BTT[[#This Row],[Verwendete Transaktion (Pflichtauswahl)]],Transaktionen[[Transaktionen]:[Modul]],3,FALSE),"Modul anders","okay"),"")</f>
        <v>Modul anders</v>
      </c>
      <c r="AP460" s="10" t="str">
        <f>IFERROR(IF(COUNTIFS(BTT[Verwendete Transaktion (Pflichtauswahl)],BTT[[#This Row],[Verwendete Transaktion (Pflichtauswahl)]],BTT[SAP-Modul
(Pflichtauswahl)],"&lt;&gt;"&amp;BTT[[#This Row],[SAP-Modul
(Pflichtauswahl)]])&gt;0,"Modul anders","okay"),"")</f>
        <v>okay</v>
      </c>
      <c r="AQ460" s="10" t="str">
        <f>IFERROR(IF(COUNTIFS(BTT[Verwendete Transaktion (Pflichtauswahl)],BTT[[#This Row],[Verwendete Transaktion (Pflichtauswahl)]],BTT[Verantwortliches TP
(automatisch)],"&lt;&gt;"&amp;BTT[[#This Row],[Verantwortliches TP
(automatisch)]])&gt;0,"Transaktion mehrfach","okay"),"")</f>
        <v>okay</v>
      </c>
      <c r="AR460" s="10" t="str">
        <f>IFERROR(IF(COUNTIFS(BTT[Verwendete Transaktion (Pflichtauswahl)],BTT[[#This Row],[Verwendete Transaktion (Pflichtauswahl)]],BTT[Verantwortliches TP
(automatisch)],"&lt;&gt;"&amp;VLOOKUP(aktives_Teilprojekt,Teilprojekte[[Teilprojekte]:[Kürzel]],2,FALSE))&gt;0,"Transaktion mehrfach","okay"),"")</f>
        <v>okay</v>
      </c>
      <c r="AS460" s="10" t="s">
        <v>10085</v>
      </c>
      <c r="AT460" s="10"/>
    </row>
    <row r="461" spans="1:46" x14ac:dyDescent="0.25">
      <c r="A461" s="14" t="str">
        <f>IFERROR(IF(BTT[[#This Row],[Lfd Nr. 
(aus konsolidierter Datei)]]&lt;&gt;"",BTT[[#This Row],[Lfd Nr. 
(aus konsolidierter Datei)]],VLOOKUP(aktives_Teilprojekt,Teilprojekte[[Teilprojekte]:[Kürzel]],2,FALSE)&amp;ROW(BTT[[#This Row],[Lfd Nr.
(automatisch)]])-2),"")</f>
        <v>BLQ446</v>
      </c>
      <c r="B461" s="15" t="s">
        <v>6125</v>
      </c>
      <c r="C461" s="15"/>
      <c r="D461" t="s">
        <v>10151</v>
      </c>
      <c r="E461" s="10" t="str">
        <f>IFERROR(IF(NOT(BTT[[#This Row],[Manuelle Änderung des Verantwortliches TP
(Auswahl - bei Bedarf)]]=""),BTT[[#This Row],[Manuelle Änderung des Verantwortliches TP
(Auswahl - bei Bedarf)]],VLOOKUP(BTT[[#This Row],[Hauptprozess
(Pflichtauswahl)]],Hauptprozesse[],3,FALSE)),"")</f>
        <v>BLQ</v>
      </c>
      <c r="H461" s="10" t="s">
        <v>6038</v>
      </c>
      <c r="I461" t="s">
        <v>6653</v>
      </c>
      <c r="J461" s="10" t="str">
        <f>IFERROR(VLOOKUP(BTT[[#This Row],[Verwendete Transaktion (Pflichtauswahl)]],Transaktionen[[Transaktionen]:[Langtext]],2,FALSE),"")</f>
        <v>Anfrage anzeigen</v>
      </c>
      <c r="N461" t="s">
        <v>10132</v>
      </c>
      <c r="O461" t="s">
        <v>6052</v>
      </c>
      <c r="T461" t="s">
        <v>6060</v>
      </c>
      <c r="V461" s="10" t="str">
        <f>IFERROR(VLOOKUP(BTT[[#This Row],[Verwendetes Formular
(Auswahl falls relevant)]],Formulare[[Formularbezeichnung]:[Formularname (technisch)]],2,FALSE),"")</f>
        <v/>
      </c>
      <c r="X461" t="s">
        <v>6052</v>
      </c>
      <c r="Y461" s="4"/>
      <c r="Z461" t="s">
        <v>6048</v>
      </c>
      <c r="AB461" t="s">
        <v>6052</v>
      </c>
      <c r="AD461" t="s">
        <v>8533</v>
      </c>
      <c r="AF461" t="s">
        <v>8533</v>
      </c>
      <c r="AI461" t="s">
        <v>6052</v>
      </c>
      <c r="AJ461" t="s">
        <v>6052</v>
      </c>
      <c r="AK461" s="10" t="str">
        <f>IF(BTT[[#This Row],[Subprozess
(optionale Auswahl)]]="","okay",IF(VLOOKUP(BTT[[#This Row],[Subprozess
(optionale Auswahl)]],BPML[[Subprozess]:[Zugeordneter Hauptprozess]],3,FALSE)=BTT[[#This Row],[Hauptprozess
(Pflichtauswahl)]],"okay","falscher Subprozess"))</f>
        <v>okay</v>
      </c>
      <c r="AL461" t="str">
        <f>IF(aktives_Teilprojekt="Master","",IF(BTT[[#This Row],[Verantwortliches TP
(automatisch)]]=VLOOKUP(aktives_Teilprojekt,Teilprojekte[[Teilprojekte]:[Kürzel]],2,FALSE),"okay","Hauptprozess anderes TP"))</f>
        <v>okay</v>
      </c>
      <c r="AM46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1" s="10" t="str">
        <f>IFERROR(IF(BTT[[#This Row],[SAP-Modul
(Pflichtauswahl)]]&lt;&gt;VLOOKUP(BTT[[#This Row],[Verwendete Transaktion (Pflichtauswahl)]],Transaktionen[[Transaktionen]:[Modul]],3,FALSE),"Modul anders","okay"),"")</f>
        <v>Modul anders</v>
      </c>
      <c r="AP461" s="10" t="str">
        <f>IFERROR(IF(COUNTIFS(BTT[Verwendete Transaktion (Pflichtauswahl)],BTT[[#This Row],[Verwendete Transaktion (Pflichtauswahl)]],BTT[SAP-Modul
(Pflichtauswahl)],"&lt;&gt;"&amp;BTT[[#This Row],[SAP-Modul
(Pflichtauswahl)]])&gt;0,"Modul anders","okay"),"")</f>
        <v>okay</v>
      </c>
      <c r="AQ461" s="10" t="str">
        <f>IFERROR(IF(COUNTIFS(BTT[Verwendete Transaktion (Pflichtauswahl)],BTT[[#This Row],[Verwendete Transaktion (Pflichtauswahl)]],BTT[Verantwortliches TP
(automatisch)],"&lt;&gt;"&amp;BTT[[#This Row],[Verantwortliches TP
(automatisch)]])&gt;0,"Transaktion mehrfach","okay"),"")</f>
        <v>okay</v>
      </c>
      <c r="AR461" s="10" t="str">
        <f>IFERROR(IF(COUNTIFS(BTT[Verwendete Transaktion (Pflichtauswahl)],BTT[[#This Row],[Verwendete Transaktion (Pflichtauswahl)]],BTT[Verantwortliches TP
(automatisch)],"&lt;&gt;"&amp;VLOOKUP(aktives_Teilprojekt,Teilprojekte[[Teilprojekte]:[Kürzel]],2,FALSE))&gt;0,"Transaktion mehrfach","okay"),"")</f>
        <v>okay</v>
      </c>
      <c r="AS461" s="10" t="s">
        <v>10086</v>
      </c>
      <c r="AT461" s="10"/>
    </row>
    <row r="462" spans="1:46" x14ac:dyDescent="0.25">
      <c r="A462" s="14" t="str">
        <f>IFERROR(IF(BTT[[#This Row],[Lfd Nr. 
(aus konsolidierter Datei)]]&lt;&gt;"",BTT[[#This Row],[Lfd Nr. 
(aus konsolidierter Datei)]],VLOOKUP(aktives_Teilprojekt,Teilprojekte[[Teilprojekte]:[Kürzel]],2,FALSE)&amp;ROW(BTT[[#This Row],[Lfd Nr.
(automatisch)]])-2),"")</f>
        <v>BLQ447</v>
      </c>
      <c r="B462" s="15" t="s">
        <v>6125</v>
      </c>
      <c r="C462" s="15"/>
      <c r="D462" t="s">
        <v>10151</v>
      </c>
      <c r="E462" s="10" t="str">
        <f>IFERROR(IF(NOT(BTT[[#This Row],[Manuelle Änderung des Verantwortliches TP
(Auswahl - bei Bedarf)]]=""),BTT[[#This Row],[Manuelle Änderung des Verantwortliches TP
(Auswahl - bei Bedarf)]],VLOOKUP(BTT[[#This Row],[Hauptprozess
(Pflichtauswahl)]],Hauptprozesse[],3,FALSE)),"")</f>
        <v>BLQ</v>
      </c>
      <c r="H462" s="10" t="s">
        <v>6038</v>
      </c>
      <c r="I462" t="s">
        <v>6654</v>
      </c>
      <c r="J462" s="10" t="str">
        <f>IFERROR(VLOOKUP(BTT[[#This Row],[Verwendete Transaktion (Pflichtauswahl)]],Transaktionen[[Transaktionen]:[Langtext]],2,FALSE),"")</f>
        <v>Anfragen zum Lieferanten</v>
      </c>
      <c r="N462" t="s">
        <v>10132</v>
      </c>
      <c r="O462" t="s">
        <v>6052</v>
      </c>
      <c r="T462" t="s">
        <v>6060</v>
      </c>
      <c r="V462" s="10" t="str">
        <f>IFERROR(VLOOKUP(BTT[[#This Row],[Verwendetes Formular
(Auswahl falls relevant)]],Formulare[[Formularbezeichnung]:[Formularname (technisch)]],2,FALSE),"")</f>
        <v/>
      </c>
      <c r="X462" t="s">
        <v>6052</v>
      </c>
      <c r="Y462" s="4"/>
      <c r="Z462" t="s">
        <v>6048</v>
      </c>
      <c r="AB462" t="s">
        <v>6052</v>
      </c>
      <c r="AD462" t="s">
        <v>8533</v>
      </c>
      <c r="AF462" t="s">
        <v>8533</v>
      </c>
      <c r="AI462" t="s">
        <v>6052</v>
      </c>
      <c r="AJ462" t="s">
        <v>6052</v>
      </c>
      <c r="AK462" s="10" t="str">
        <f>IF(BTT[[#This Row],[Subprozess
(optionale Auswahl)]]="","okay",IF(VLOOKUP(BTT[[#This Row],[Subprozess
(optionale Auswahl)]],BPML[[Subprozess]:[Zugeordneter Hauptprozess]],3,FALSE)=BTT[[#This Row],[Hauptprozess
(Pflichtauswahl)]],"okay","falscher Subprozess"))</f>
        <v>okay</v>
      </c>
      <c r="AL462" t="str">
        <f>IF(aktives_Teilprojekt="Master","",IF(BTT[[#This Row],[Verantwortliches TP
(automatisch)]]=VLOOKUP(aktives_Teilprojekt,Teilprojekte[[Teilprojekte]:[Kürzel]],2,FALSE),"okay","Hauptprozess anderes TP"))</f>
        <v>okay</v>
      </c>
      <c r="AM46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2" s="10" t="str">
        <f>IFERROR(IF(BTT[[#This Row],[SAP-Modul
(Pflichtauswahl)]]&lt;&gt;VLOOKUP(BTT[[#This Row],[Verwendete Transaktion (Pflichtauswahl)]],Transaktionen[[Transaktionen]:[Modul]],3,FALSE),"Modul anders","okay"),"")</f>
        <v>Modul anders</v>
      </c>
      <c r="AP462" s="10" t="str">
        <f>IFERROR(IF(COUNTIFS(BTT[Verwendete Transaktion (Pflichtauswahl)],BTT[[#This Row],[Verwendete Transaktion (Pflichtauswahl)]],BTT[SAP-Modul
(Pflichtauswahl)],"&lt;&gt;"&amp;BTT[[#This Row],[SAP-Modul
(Pflichtauswahl)]])&gt;0,"Modul anders","okay"),"")</f>
        <v>okay</v>
      </c>
      <c r="AQ462" s="10" t="str">
        <f>IFERROR(IF(COUNTIFS(BTT[Verwendete Transaktion (Pflichtauswahl)],BTT[[#This Row],[Verwendete Transaktion (Pflichtauswahl)]],BTT[Verantwortliches TP
(automatisch)],"&lt;&gt;"&amp;BTT[[#This Row],[Verantwortliches TP
(automatisch)]])&gt;0,"Transaktion mehrfach","okay"),"")</f>
        <v>okay</v>
      </c>
      <c r="AR462" s="10" t="str">
        <f>IFERROR(IF(COUNTIFS(BTT[Verwendete Transaktion (Pflichtauswahl)],BTT[[#This Row],[Verwendete Transaktion (Pflichtauswahl)]],BTT[Verantwortliches TP
(automatisch)],"&lt;&gt;"&amp;VLOOKUP(aktives_Teilprojekt,Teilprojekte[[Teilprojekte]:[Kürzel]],2,FALSE))&gt;0,"Transaktion mehrfach","okay"),"")</f>
        <v>okay</v>
      </c>
      <c r="AS462" s="10" t="s">
        <v>10087</v>
      </c>
      <c r="AT462" s="10"/>
    </row>
    <row r="463" spans="1:46" x14ac:dyDescent="0.25">
      <c r="A463" s="14" t="str">
        <f>IFERROR(IF(BTT[[#This Row],[Lfd Nr. 
(aus konsolidierter Datei)]]&lt;&gt;"",BTT[[#This Row],[Lfd Nr. 
(aus konsolidierter Datei)]],VLOOKUP(aktives_Teilprojekt,Teilprojekte[[Teilprojekte]:[Kürzel]],2,FALSE)&amp;ROW(BTT[[#This Row],[Lfd Nr.
(automatisch)]])-2),"")</f>
        <v>BLQ448</v>
      </c>
      <c r="B463" s="15" t="s">
        <v>6123</v>
      </c>
      <c r="C463" s="15"/>
      <c r="D463" t="s">
        <v>10151</v>
      </c>
      <c r="E463" s="10" t="str">
        <f>IFERROR(IF(NOT(BTT[[#This Row],[Manuelle Änderung des Verantwortliches TP
(Auswahl - bei Bedarf)]]=""),BTT[[#This Row],[Manuelle Änderung des Verantwortliches TP
(Auswahl - bei Bedarf)]],VLOOKUP(BTT[[#This Row],[Hauptprozess
(Pflichtauswahl)]],Hauptprozesse[],3,FALSE)),"")</f>
        <v>BLQ</v>
      </c>
      <c r="H463" s="10" t="s">
        <v>6038</v>
      </c>
      <c r="I463" t="s">
        <v>6655</v>
      </c>
      <c r="J463" s="10" t="str">
        <f>IFERROR(VLOOKUP(BTT[[#This Row],[Verwendete Transaktion (Pflichtauswahl)]],Transaktionen[[Transaktionen]:[Langtext]],2,FALSE),"")</f>
        <v>Bestellanforderung anzeigen</v>
      </c>
      <c r="N463" t="s">
        <v>10132</v>
      </c>
      <c r="O463" t="s">
        <v>6052</v>
      </c>
      <c r="T463" t="s">
        <v>6060</v>
      </c>
      <c r="V463" s="10" t="str">
        <f>IFERROR(VLOOKUP(BTT[[#This Row],[Verwendetes Formular
(Auswahl falls relevant)]],Formulare[[Formularbezeichnung]:[Formularname (technisch)]],2,FALSE),"")</f>
        <v/>
      </c>
      <c r="X463" t="s">
        <v>6052</v>
      </c>
      <c r="Y463" s="4"/>
      <c r="Z463" t="s">
        <v>6048</v>
      </c>
      <c r="AB463" t="s">
        <v>6052</v>
      </c>
      <c r="AD463" t="s">
        <v>8533</v>
      </c>
      <c r="AF463" t="s">
        <v>8533</v>
      </c>
      <c r="AI463" t="s">
        <v>6052</v>
      </c>
      <c r="AJ463" t="s">
        <v>6052</v>
      </c>
      <c r="AK463" s="10" t="str">
        <f>IF(BTT[[#This Row],[Subprozess
(optionale Auswahl)]]="","okay",IF(VLOOKUP(BTT[[#This Row],[Subprozess
(optionale Auswahl)]],BPML[[Subprozess]:[Zugeordneter Hauptprozess]],3,FALSE)=BTT[[#This Row],[Hauptprozess
(Pflichtauswahl)]],"okay","falscher Subprozess"))</f>
        <v>okay</v>
      </c>
      <c r="AL463" t="str">
        <f>IF(aktives_Teilprojekt="Master","",IF(BTT[[#This Row],[Verantwortliches TP
(automatisch)]]=VLOOKUP(aktives_Teilprojekt,Teilprojekte[[Teilprojekte]:[Kürzel]],2,FALSE),"okay","Hauptprozess anderes TP"))</f>
        <v>okay</v>
      </c>
      <c r="AM46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3" s="10" t="str">
        <f>IFERROR(IF(BTT[[#This Row],[SAP-Modul
(Pflichtauswahl)]]&lt;&gt;VLOOKUP(BTT[[#This Row],[Verwendete Transaktion (Pflichtauswahl)]],Transaktionen[[Transaktionen]:[Modul]],3,FALSE),"Modul anders","okay"),"")</f>
        <v>Modul anders</v>
      </c>
      <c r="AP463" s="10" t="str">
        <f>IFERROR(IF(COUNTIFS(BTT[Verwendete Transaktion (Pflichtauswahl)],BTT[[#This Row],[Verwendete Transaktion (Pflichtauswahl)]],BTT[SAP-Modul
(Pflichtauswahl)],"&lt;&gt;"&amp;BTT[[#This Row],[SAP-Modul
(Pflichtauswahl)]])&gt;0,"Modul anders","okay"),"")</f>
        <v>okay</v>
      </c>
      <c r="AQ463" s="10" t="str">
        <f>IFERROR(IF(COUNTIFS(BTT[Verwendete Transaktion (Pflichtauswahl)],BTT[[#This Row],[Verwendete Transaktion (Pflichtauswahl)]],BTT[Verantwortliches TP
(automatisch)],"&lt;&gt;"&amp;BTT[[#This Row],[Verantwortliches TP
(automatisch)]])&gt;0,"Transaktion mehrfach","okay"),"")</f>
        <v>okay</v>
      </c>
      <c r="AR463" s="10" t="str">
        <f>IFERROR(IF(COUNTIFS(BTT[Verwendete Transaktion (Pflichtauswahl)],BTT[[#This Row],[Verwendete Transaktion (Pflichtauswahl)]],BTT[Verantwortliches TP
(automatisch)],"&lt;&gt;"&amp;VLOOKUP(aktives_Teilprojekt,Teilprojekte[[Teilprojekte]:[Kürzel]],2,FALSE))&gt;0,"Transaktion mehrfach","okay"),"")</f>
        <v>okay</v>
      </c>
      <c r="AS463" s="10" t="s">
        <v>10088</v>
      </c>
      <c r="AT463" s="10"/>
    </row>
    <row r="464" spans="1:46" x14ac:dyDescent="0.25">
      <c r="A464" s="14" t="str">
        <f>IFERROR(IF(BTT[[#This Row],[Lfd Nr. 
(aus konsolidierter Datei)]]&lt;&gt;"",BTT[[#This Row],[Lfd Nr. 
(aus konsolidierter Datei)]],VLOOKUP(aktives_Teilprojekt,Teilprojekte[[Teilprojekte]:[Kürzel]],2,FALSE)&amp;ROW(BTT[[#This Row],[Lfd Nr.
(automatisch)]])-2),"")</f>
        <v>BLQ449</v>
      </c>
      <c r="B464" s="15" t="s">
        <v>6123</v>
      </c>
      <c r="C464" s="15"/>
      <c r="D464" t="s">
        <v>10151</v>
      </c>
      <c r="E464" s="10" t="str">
        <f>IFERROR(IF(NOT(BTT[[#This Row],[Manuelle Änderung des Verantwortliches TP
(Auswahl - bei Bedarf)]]=""),BTT[[#This Row],[Manuelle Änderung des Verantwortliches TP
(Auswahl - bei Bedarf)]],VLOOKUP(BTT[[#This Row],[Hauptprozess
(Pflichtauswahl)]],Hauptprozesse[],3,FALSE)),"")</f>
        <v>BLQ</v>
      </c>
      <c r="H464" s="10" t="s">
        <v>6038</v>
      </c>
      <c r="I464" t="s">
        <v>689</v>
      </c>
      <c r="J464" s="10" t="str">
        <f>IFERROR(VLOOKUP(BTT[[#This Row],[Verwendete Transaktion (Pflichtauswahl)]],Transaktionen[[Transaktionen]:[Langtext]],2,FALSE),"")</f>
        <v>Bestellanforderung anzeigen</v>
      </c>
      <c r="N464" t="s">
        <v>10132</v>
      </c>
      <c r="O464" t="s">
        <v>6052</v>
      </c>
      <c r="T464" t="s">
        <v>6060</v>
      </c>
      <c r="V464" s="10" t="str">
        <f>IFERROR(VLOOKUP(BTT[[#This Row],[Verwendetes Formular
(Auswahl falls relevant)]],Formulare[[Formularbezeichnung]:[Formularname (technisch)]],2,FALSE),"")</f>
        <v/>
      </c>
      <c r="X464" t="s">
        <v>6052</v>
      </c>
      <c r="Y464" s="4"/>
      <c r="Z464" t="s">
        <v>6048</v>
      </c>
      <c r="AB464" t="s">
        <v>6052</v>
      </c>
      <c r="AD464" t="s">
        <v>8533</v>
      </c>
      <c r="AF464" t="s">
        <v>8533</v>
      </c>
      <c r="AI464" t="s">
        <v>6052</v>
      </c>
      <c r="AJ464" t="s">
        <v>6052</v>
      </c>
      <c r="AK464" s="10" t="str">
        <f>IF(BTT[[#This Row],[Subprozess
(optionale Auswahl)]]="","okay",IF(VLOOKUP(BTT[[#This Row],[Subprozess
(optionale Auswahl)]],BPML[[Subprozess]:[Zugeordneter Hauptprozess]],3,FALSE)=BTT[[#This Row],[Hauptprozess
(Pflichtauswahl)]],"okay","falscher Subprozess"))</f>
        <v>okay</v>
      </c>
      <c r="AL464" t="str">
        <f>IF(aktives_Teilprojekt="Master","",IF(BTT[[#This Row],[Verantwortliches TP
(automatisch)]]=VLOOKUP(aktives_Teilprojekt,Teilprojekte[[Teilprojekte]:[Kürzel]],2,FALSE),"okay","Hauptprozess anderes TP"))</f>
        <v>okay</v>
      </c>
      <c r="AM46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4" s="10" t="str">
        <f>IFERROR(IF(BTT[[#This Row],[SAP-Modul
(Pflichtauswahl)]]&lt;&gt;VLOOKUP(BTT[[#This Row],[Verwendete Transaktion (Pflichtauswahl)]],Transaktionen[[Transaktionen]:[Modul]],3,FALSE),"Modul anders","okay"),"")</f>
        <v>Modul anders</v>
      </c>
      <c r="AP464" s="10" t="str">
        <f>IFERROR(IF(COUNTIFS(BTT[Verwendete Transaktion (Pflichtauswahl)],BTT[[#This Row],[Verwendete Transaktion (Pflichtauswahl)]],BTT[SAP-Modul
(Pflichtauswahl)],"&lt;&gt;"&amp;BTT[[#This Row],[SAP-Modul
(Pflichtauswahl)]])&gt;0,"Modul anders","okay"),"")</f>
        <v>okay</v>
      </c>
      <c r="AQ464" s="10" t="str">
        <f>IFERROR(IF(COUNTIFS(BTT[Verwendete Transaktion (Pflichtauswahl)],BTT[[#This Row],[Verwendete Transaktion (Pflichtauswahl)]],BTT[Verantwortliches TP
(automatisch)],"&lt;&gt;"&amp;BTT[[#This Row],[Verantwortliches TP
(automatisch)]])&gt;0,"Transaktion mehrfach","okay"),"")</f>
        <v>okay</v>
      </c>
      <c r="AR464" s="10" t="str">
        <f>IFERROR(IF(COUNTIFS(BTT[Verwendete Transaktion (Pflichtauswahl)],BTT[[#This Row],[Verwendete Transaktion (Pflichtauswahl)]],BTT[Verantwortliches TP
(automatisch)],"&lt;&gt;"&amp;VLOOKUP(aktives_Teilprojekt,Teilprojekte[[Teilprojekte]:[Kürzel]],2,FALSE))&gt;0,"Transaktion mehrfach","okay"),"")</f>
        <v>okay</v>
      </c>
      <c r="AS464" s="10" t="s">
        <v>10089</v>
      </c>
      <c r="AT464" s="10"/>
    </row>
    <row r="465" spans="1:46" x14ac:dyDescent="0.25">
      <c r="A465" s="14" t="str">
        <f>IFERROR(IF(BTT[[#This Row],[Lfd Nr. 
(aus konsolidierter Datei)]]&lt;&gt;"",BTT[[#This Row],[Lfd Nr. 
(aus konsolidierter Datei)]],VLOOKUP(aktives_Teilprojekt,Teilprojekte[[Teilprojekte]:[Kürzel]],2,FALSE)&amp;ROW(BTT[[#This Row],[Lfd Nr.
(automatisch)]])-2),"")</f>
        <v>BLQ450</v>
      </c>
      <c r="B465" s="15" t="s">
        <v>6123</v>
      </c>
      <c r="C465" s="15"/>
      <c r="D465" t="s">
        <v>10151</v>
      </c>
      <c r="E465" s="10" t="str">
        <f>IFERROR(IF(NOT(BTT[[#This Row],[Manuelle Änderung des Verantwortliches TP
(Auswahl - bei Bedarf)]]=""),BTT[[#This Row],[Manuelle Änderung des Verantwortliches TP
(Auswahl - bei Bedarf)]],VLOOKUP(BTT[[#This Row],[Hauptprozess
(Pflichtauswahl)]],Hauptprozesse[],3,FALSE)),"")</f>
        <v>BLQ</v>
      </c>
      <c r="H465" s="10" t="s">
        <v>6038</v>
      </c>
      <c r="I465" t="s">
        <v>691</v>
      </c>
      <c r="J465" s="10" t="str">
        <f>IFERROR(VLOOKUP(BTT[[#This Row],[Verwendete Transaktion (Pflichtauswahl)]],Transaktionen[[Transaktionen]:[Langtext]],2,FALSE),"")</f>
        <v>Listanzeige Bestellanforderungen</v>
      </c>
      <c r="N465" t="s">
        <v>10132</v>
      </c>
      <c r="O465" t="s">
        <v>6052</v>
      </c>
      <c r="T465" t="s">
        <v>6060</v>
      </c>
      <c r="V465" s="10" t="str">
        <f>IFERROR(VLOOKUP(BTT[[#This Row],[Verwendetes Formular
(Auswahl falls relevant)]],Formulare[[Formularbezeichnung]:[Formularname (technisch)]],2,FALSE),"")</f>
        <v/>
      </c>
      <c r="X465" t="s">
        <v>6052</v>
      </c>
      <c r="Y465" s="4"/>
      <c r="Z465" t="s">
        <v>6048</v>
      </c>
      <c r="AB465" t="s">
        <v>6052</v>
      </c>
      <c r="AD465" t="s">
        <v>8533</v>
      </c>
      <c r="AF465" t="s">
        <v>8533</v>
      </c>
      <c r="AI465" t="s">
        <v>6052</v>
      </c>
      <c r="AJ465" t="s">
        <v>6052</v>
      </c>
      <c r="AK465" s="10" t="str">
        <f>IF(BTT[[#This Row],[Subprozess
(optionale Auswahl)]]="","okay",IF(VLOOKUP(BTT[[#This Row],[Subprozess
(optionale Auswahl)]],BPML[[Subprozess]:[Zugeordneter Hauptprozess]],3,FALSE)=BTT[[#This Row],[Hauptprozess
(Pflichtauswahl)]],"okay","falscher Subprozess"))</f>
        <v>okay</v>
      </c>
      <c r="AL465" t="str">
        <f>IF(aktives_Teilprojekt="Master","",IF(BTT[[#This Row],[Verantwortliches TP
(automatisch)]]=VLOOKUP(aktives_Teilprojekt,Teilprojekte[[Teilprojekte]:[Kürzel]],2,FALSE),"okay","Hauptprozess anderes TP"))</f>
        <v>okay</v>
      </c>
      <c r="AM46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5" s="10" t="str">
        <f>IFERROR(IF(BTT[[#This Row],[SAP-Modul
(Pflichtauswahl)]]&lt;&gt;VLOOKUP(BTT[[#This Row],[Verwendete Transaktion (Pflichtauswahl)]],Transaktionen[[Transaktionen]:[Modul]],3,FALSE),"Modul anders","okay"),"")</f>
        <v>Modul anders</v>
      </c>
      <c r="AP465" s="10" t="str">
        <f>IFERROR(IF(COUNTIFS(BTT[Verwendete Transaktion (Pflichtauswahl)],BTT[[#This Row],[Verwendete Transaktion (Pflichtauswahl)]],BTT[SAP-Modul
(Pflichtauswahl)],"&lt;&gt;"&amp;BTT[[#This Row],[SAP-Modul
(Pflichtauswahl)]])&gt;0,"Modul anders","okay"),"")</f>
        <v>okay</v>
      </c>
      <c r="AQ465" s="10" t="str">
        <f>IFERROR(IF(COUNTIFS(BTT[Verwendete Transaktion (Pflichtauswahl)],BTT[[#This Row],[Verwendete Transaktion (Pflichtauswahl)]],BTT[Verantwortliches TP
(automatisch)],"&lt;&gt;"&amp;BTT[[#This Row],[Verantwortliches TP
(automatisch)]])&gt;0,"Transaktion mehrfach","okay"),"")</f>
        <v>okay</v>
      </c>
      <c r="AR465" s="10" t="str">
        <f>IFERROR(IF(COUNTIFS(BTT[Verwendete Transaktion (Pflichtauswahl)],BTT[[#This Row],[Verwendete Transaktion (Pflichtauswahl)]],BTT[Verantwortliches TP
(automatisch)],"&lt;&gt;"&amp;VLOOKUP(aktives_Teilprojekt,Teilprojekte[[Teilprojekte]:[Kürzel]],2,FALSE))&gt;0,"Transaktion mehrfach","okay"),"")</f>
        <v>okay</v>
      </c>
      <c r="AS465" s="10" t="s">
        <v>10090</v>
      </c>
      <c r="AT465" s="10"/>
    </row>
    <row r="466" spans="1:46" x14ac:dyDescent="0.25">
      <c r="A466" s="14" t="str">
        <f>IFERROR(IF(BTT[[#This Row],[Lfd Nr. 
(aus konsolidierter Datei)]]&lt;&gt;"",BTT[[#This Row],[Lfd Nr. 
(aus konsolidierter Datei)]],VLOOKUP(aktives_Teilprojekt,Teilprojekte[[Teilprojekte]:[Kürzel]],2,FALSE)&amp;ROW(BTT[[#This Row],[Lfd Nr.
(automatisch)]])-2),"")</f>
        <v>BLQ451</v>
      </c>
      <c r="B466" s="15" t="s">
        <v>674</v>
      </c>
      <c r="C466" s="15"/>
      <c r="D466" t="s">
        <v>10151</v>
      </c>
      <c r="E466" s="10" t="str">
        <f>IFERROR(IF(NOT(BTT[[#This Row],[Manuelle Änderung des Verantwortliches TP
(Auswahl - bei Bedarf)]]=""),BTT[[#This Row],[Manuelle Änderung des Verantwortliches TP
(Auswahl - bei Bedarf)]],VLOOKUP(BTT[[#This Row],[Hauptprozess
(Pflichtauswahl)]],Hauptprozesse[],3,FALSE)),"")</f>
        <v>BLQ</v>
      </c>
      <c r="H466" s="10" t="s">
        <v>6038</v>
      </c>
      <c r="I466" t="s">
        <v>693</v>
      </c>
      <c r="J466" s="10" t="str">
        <f>IFERROR(VLOOKUP(BTT[[#This Row],[Verwendete Transaktion (Pflichtauswahl)]],Transaktionen[[Transaktionen]:[Langtext]],2,FALSE),"")</f>
        <v>Allgemeine Auswertungen (F)</v>
      </c>
      <c r="N466" t="s">
        <v>10132</v>
      </c>
      <c r="O466" t="s">
        <v>6052</v>
      </c>
      <c r="T466" t="s">
        <v>6060</v>
      </c>
      <c r="V466" s="10" t="str">
        <f>IFERROR(VLOOKUP(BTT[[#This Row],[Verwendetes Formular
(Auswahl falls relevant)]],Formulare[[Formularbezeichnung]:[Formularname (technisch)]],2,FALSE),"")</f>
        <v/>
      </c>
      <c r="X466" t="s">
        <v>6052</v>
      </c>
      <c r="Y466" s="4"/>
      <c r="Z466" t="s">
        <v>6048</v>
      </c>
      <c r="AB466" t="s">
        <v>6052</v>
      </c>
      <c r="AD466" t="s">
        <v>8533</v>
      </c>
      <c r="AF466" t="s">
        <v>8533</v>
      </c>
      <c r="AI466" t="s">
        <v>6052</v>
      </c>
      <c r="AJ466" t="s">
        <v>6052</v>
      </c>
      <c r="AK466" s="10" t="str">
        <f>IF(BTT[[#This Row],[Subprozess
(optionale Auswahl)]]="","okay",IF(VLOOKUP(BTT[[#This Row],[Subprozess
(optionale Auswahl)]],BPML[[Subprozess]:[Zugeordneter Hauptprozess]],3,FALSE)=BTT[[#This Row],[Hauptprozess
(Pflichtauswahl)]],"okay","falscher Subprozess"))</f>
        <v>okay</v>
      </c>
      <c r="AL466" t="str">
        <f>IF(aktives_Teilprojekt="Master","",IF(BTT[[#This Row],[Verantwortliches TP
(automatisch)]]=VLOOKUP(aktives_Teilprojekt,Teilprojekte[[Teilprojekte]:[Kürzel]],2,FALSE),"okay","Hauptprozess anderes TP"))</f>
        <v>okay</v>
      </c>
      <c r="AM46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6" s="10" t="str">
        <f>IFERROR(IF(BTT[[#This Row],[SAP-Modul
(Pflichtauswahl)]]&lt;&gt;VLOOKUP(BTT[[#This Row],[Verwendete Transaktion (Pflichtauswahl)]],Transaktionen[[Transaktionen]:[Modul]],3,FALSE),"Modul anders","okay"),"")</f>
        <v>Modul anders</v>
      </c>
      <c r="AP466" s="10" t="str">
        <f>IFERROR(IF(COUNTIFS(BTT[Verwendete Transaktion (Pflichtauswahl)],BTT[[#This Row],[Verwendete Transaktion (Pflichtauswahl)]],BTT[SAP-Modul
(Pflichtauswahl)],"&lt;&gt;"&amp;BTT[[#This Row],[SAP-Modul
(Pflichtauswahl)]])&gt;0,"Modul anders","okay"),"")</f>
        <v>okay</v>
      </c>
      <c r="AQ466" s="10" t="str">
        <f>IFERROR(IF(COUNTIFS(BTT[Verwendete Transaktion (Pflichtauswahl)],BTT[[#This Row],[Verwendete Transaktion (Pflichtauswahl)]],BTT[Verantwortliches TP
(automatisch)],"&lt;&gt;"&amp;BTT[[#This Row],[Verantwortliches TP
(automatisch)]])&gt;0,"Transaktion mehrfach","okay"),"")</f>
        <v>okay</v>
      </c>
      <c r="AR466" s="10" t="str">
        <f>IFERROR(IF(COUNTIFS(BTT[Verwendete Transaktion (Pflichtauswahl)],BTT[[#This Row],[Verwendete Transaktion (Pflichtauswahl)]],BTT[Verantwortliches TP
(automatisch)],"&lt;&gt;"&amp;VLOOKUP(aktives_Teilprojekt,Teilprojekte[[Teilprojekte]:[Kürzel]],2,FALSE))&gt;0,"Transaktion mehrfach","okay"),"")</f>
        <v>okay</v>
      </c>
      <c r="AS466" s="10" t="s">
        <v>10091</v>
      </c>
      <c r="AT466" s="10"/>
    </row>
    <row r="467" spans="1:46" x14ac:dyDescent="0.25">
      <c r="A467" s="14" t="str">
        <f>IFERROR(IF(BTT[[#This Row],[Lfd Nr. 
(aus konsolidierter Datei)]]&lt;&gt;"",BTT[[#This Row],[Lfd Nr. 
(aus konsolidierter Datei)]],VLOOKUP(aktives_Teilprojekt,Teilprojekte[[Teilprojekte]:[Kürzel]],2,FALSE)&amp;ROW(BTT[[#This Row],[Lfd Nr.
(automatisch)]])-2),"")</f>
        <v>BLQ452</v>
      </c>
      <c r="B467" s="15" t="s">
        <v>674</v>
      </c>
      <c r="C467" s="15"/>
      <c r="D467" t="s">
        <v>10151</v>
      </c>
      <c r="E467" s="10" t="str">
        <f>IFERROR(IF(NOT(BTT[[#This Row],[Manuelle Änderung des Verantwortliches TP
(Auswahl - bei Bedarf)]]=""),BTT[[#This Row],[Manuelle Änderung des Verantwortliches TP
(Auswahl - bei Bedarf)]],VLOOKUP(BTT[[#This Row],[Hauptprozess
(Pflichtauswahl)]],Hauptprozesse[],3,FALSE)),"")</f>
        <v>BLQ</v>
      </c>
      <c r="H467" s="10" t="s">
        <v>6038</v>
      </c>
      <c r="I467" t="s">
        <v>6656</v>
      </c>
      <c r="J467" s="10" t="str">
        <f>IFERROR(VLOOKUP(BTT[[#This Row],[Verwendete Transaktion (Pflichtauswahl)]],Transaktionen[[Transaktionen]:[Langtext]],2,FALSE),"")</f>
        <v>Nachrichtenausgabe Bestellungen</v>
      </c>
      <c r="N467" t="s">
        <v>10132</v>
      </c>
      <c r="O467" t="s">
        <v>6052</v>
      </c>
      <c r="T467" t="s">
        <v>6060</v>
      </c>
      <c r="V467" s="10" t="str">
        <f>IFERROR(VLOOKUP(BTT[[#This Row],[Verwendetes Formular
(Auswahl falls relevant)]],Formulare[[Formularbezeichnung]:[Formularname (technisch)]],2,FALSE),"")</f>
        <v/>
      </c>
      <c r="X467" t="s">
        <v>6052</v>
      </c>
      <c r="Y467" s="4"/>
      <c r="Z467" t="s">
        <v>6048</v>
      </c>
      <c r="AB467" t="s">
        <v>6052</v>
      </c>
      <c r="AD467" t="s">
        <v>8533</v>
      </c>
      <c r="AF467" t="s">
        <v>8533</v>
      </c>
      <c r="AI467" t="s">
        <v>6052</v>
      </c>
      <c r="AJ467" t="s">
        <v>6052</v>
      </c>
      <c r="AK467" s="10" t="str">
        <f>IF(BTT[[#This Row],[Subprozess
(optionale Auswahl)]]="","okay",IF(VLOOKUP(BTT[[#This Row],[Subprozess
(optionale Auswahl)]],BPML[[Subprozess]:[Zugeordneter Hauptprozess]],3,FALSE)=BTT[[#This Row],[Hauptprozess
(Pflichtauswahl)]],"okay","falscher Subprozess"))</f>
        <v>okay</v>
      </c>
      <c r="AL467" t="str">
        <f>IF(aktives_Teilprojekt="Master","",IF(BTT[[#This Row],[Verantwortliches TP
(automatisch)]]=VLOOKUP(aktives_Teilprojekt,Teilprojekte[[Teilprojekte]:[Kürzel]],2,FALSE),"okay","Hauptprozess anderes TP"))</f>
        <v>okay</v>
      </c>
      <c r="AM46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7" s="10" t="str">
        <f>IFERROR(IF(BTT[[#This Row],[SAP-Modul
(Pflichtauswahl)]]&lt;&gt;VLOOKUP(BTT[[#This Row],[Verwendete Transaktion (Pflichtauswahl)]],Transaktionen[[Transaktionen]:[Modul]],3,FALSE),"Modul anders","okay"),"")</f>
        <v>Modul anders</v>
      </c>
      <c r="AP467" s="10" t="str">
        <f>IFERROR(IF(COUNTIFS(BTT[Verwendete Transaktion (Pflichtauswahl)],BTT[[#This Row],[Verwendete Transaktion (Pflichtauswahl)]],BTT[SAP-Modul
(Pflichtauswahl)],"&lt;&gt;"&amp;BTT[[#This Row],[SAP-Modul
(Pflichtauswahl)]])&gt;0,"Modul anders","okay"),"")</f>
        <v>okay</v>
      </c>
      <c r="AQ467" s="10" t="str">
        <f>IFERROR(IF(COUNTIFS(BTT[Verwendete Transaktion (Pflichtauswahl)],BTT[[#This Row],[Verwendete Transaktion (Pflichtauswahl)]],BTT[Verantwortliches TP
(automatisch)],"&lt;&gt;"&amp;BTT[[#This Row],[Verantwortliches TP
(automatisch)]])&gt;0,"Transaktion mehrfach","okay"),"")</f>
        <v>okay</v>
      </c>
      <c r="AR467" s="10" t="str">
        <f>IFERROR(IF(COUNTIFS(BTT[Verwendete Transaktion (Pflichtauswahl)],BTT[[#This Row],[Verwendete Transaktion (Pflichtauswahl)]],BTT[Verantwortliches TP
(automatisch)],"&lt;&gt;"&amp;VLOOKUP(aktives_Teilprojekt,Teilprojekte[[Teilprojekte]:[Kürzel]],2,FALSE))&gt;0,"Transaktion mehrfach","okay"),"")</f>
        <v>okay</v>
      </c>
      <c r="AS467" s="10" t="s">
        <v>10092</v>
      </c>
      <c r="AT467" s="10"/>
    </row>
    <row r="468" spans="1:46" x14ac:dyDescent="0.25">
      <c r="A468" s="14" t="str">
        <f>IFERROR(IF(BTT[[#This Row],[Lfd Nr. 
(aus konsolidierter Datei)]]&lt;&gt;"",BTT[[#This Row],[Lfd Nr. 
(aus konsolidierter Datei)]],VLOOKUP(aktives_Teilprojekt,Teilprojekte[[Teilprojekte]:[Kürzel]],2,FALSE)&amp;ROW(BTT[[#This Row],[Lfd Nr.
(automatisch)]])-2),"")</f>
        <v>BLQ453</v>
      </c>
      <c r="B468" s="15" t="s">
        <v>53</v>
      </c>
      <c r="C468" s="15"/>
      <c r="D468" t="s">
        <v>10151</v>
      </c>
      <c r="E468" s="10" t="str">
        <f>IFERROR(IF(NOT(BTT[[#This Row],[Manuelle Änderung des Verantwortliches TP
(Auswahl - bei Bedarf)]]=""),BTT[[#This Row],[Manuelle Änderung des Verantwortliches TP
(Auswahl - bei Bedarf)]],VLOOKUP(BTT[[#This Row],[Hauptprozess
(Pflichtauswahl)]],Hauptprozesse[],3,FALSE)),"")</f>
        <v>BLQ</v>
      </c>
      <c r="H468" s="10" t="s">
        <v>6038</v>
      </c>
      <c r="I468" t="s">
        <v>6657</v>
      </c>
      <c r="J468" s="10" t="str">
        <f>IFERROR(VLOOKUP(BTT[[#This Row],[Verwendete Transaktion (Pflichtauswahl)]],Transaktionen[[Transaktionen]:[Langtext]],2,FALSE),"")</f>
        <v>Inventurbeleg anzeigen</v>
      </c>
      <c r="N468" t="s">
        <v>10132</v>
      </c>
      <c r="O468" t="s">
        <v>6052</v>
      </c>
      <c r="T468" t="s">
        <v>6060</v>
      </c>
      <c r="V468" s="10" t="str">
        <f>IFERROR(VLOOKUP(BTT[[#This Row],[Verwendetes Formular
(Auswahl falls relevant)]],Formulare[[Formularbezeichnung]:[Formularname (technisch)]],2,FALSE),"")</f>
        <v/>
      </c>
      <c r="X468" t="s">
        <v>6052</v>
      </c>
      <c r="Y468" s="4"/>
      <c r="Z468" t="s">
        <v>6048</v>
      </c>
      <c r="AB468" t="s">
        <v>6052</v>
      </c>
      <c r="AD468" t="s">
        <v>8533</v>
      </c>
      <c r="AF468" t="s">
        <v>8533</v>
      </c>
      <c r="AI468" t="s">
        <v>6052</v>
      </c>
      <c r="AJ468" t="s">
        <v>6052</v>
      </c>
      <c r="AK468" s="10" t="str">
        <f>IF(BTT[[#This Row],[Subprozess
(optionale Auswahl)]]="","okay",IF(VLOOKUP(BTT[[#This Row],[Subprozess
(optionale Auswahl)]],BPML[[Subprozess]:[Zugeordneter Hauptprozess]],3,FALSE)=BTT[[#This Row],[Hauptprozess
(Pflichtauswahl)]],"okay","falscher Subprozess"))</f>
        <v>okay</v>
      </c>
      <c r="AL468" t="str">
        <f>IF(aktives_Teilprojekt="Master","",IF(BTT[[#This Row],[Verantwortliches TP
(automatisch)]]=VLOOKUP(aktives_Teilprojekt,Teilprojekte[[Teilprojekte]:[Kürzel]],2,FALSE),"okay","Hauptprozess anderes TP"))</f>
        <v>okay</v>
      </c>
      <c r="AM46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8" s="10" t="str">
        <f>IFERROR(IF(BTT[[#This Row],[SAP-Modul
(Pflichtauswahl)]]&lt;&gt;VLOOKUP(BTT[[#This Row],[Verwendete Transaktion (Pflichtauswahl)]],Transaktionen[[Transaktionen]:[Modul]],3,FALSE),"Modul anders","okay"),"")</f>
        <v>Modul anders</v>
      </c>
      <c r="AP468" s="10" t="str">
        <f>IFERROR(IF(COUNTIFS(BTT[Verwendete Transaktion (Pflichtauswahl)],BTT[[#This Row],[Verwendete Transaktion (Pflichtauswahl)]],BTT[SAP-Modul
(Pflichtauswahl)],"&lt;&gt;"&amp;BTT[[#This Row],[SAP-Modul
(Pflichtauswahl)]])&gt;0,"Modul anders","okay"),"")</f>
        <v>okay</v>
      </c>
      <c r="AQ468" s="10" t="str">
        <f>IFERROR(IF(COUNTIFS(BTT[Verwendete Transaktion (Pflichtauswahl)],BTT[[#This Row],[Verwendete Transaktion (Pflichtauswahl)]],BTT[Verantwortliches TP
(automatisch)],"&lt;&gt;"&amp;BTT[[#This Row],[Verantwortliches TP
(automatisch)]])&gt;0,"Transaktion mehrfach","okay"),"")</f>
        <v>okay</v>
      </c>
      <c r="AR468" s="10" t="str">
        <f>IFERROR(IF(COUNTIFS(BTT[Verwendete Transaktion (Pflichtauswahl)],BTT[[#This Row],[Verwendete Transaktion (Pflichtauswahl)]],BTT[Verantwortliches TP
(automatisch)],"&lt;&gt;"&amp;VLOOKUP(aktives_Teilprojekt,Teilprojekte[[Teilprojekte]:[Kürzel]],2,FALSE))&gt;0,"Transaktion mehrfach","okay"),"")</f>
        <v>okay</v>
      </c>
      <c r="AS468" s="10" t="s">
        <v>10093</v>
      </c>
      <c r="AT468" s="10"/>
    </row>
    <row r="469" spans="1:46" x14ac:dyDescent="0.25">
      <c r="A469" s="14" t="str">
        <f>IFERROR(IF(BTT[[#This Row],[Lfd Nr. 
(aus konsolidierter Datei)]]&lt;&gt;"",BTT[[#This Row],[Lfd Nr. 
(aus konsolidierter Datei)]],VLOOKUP(aktives_Teilprojekt,Teilprojekte[[Teilprojekte]:[Kürzel]],2,FALSE)&amp;ROW(BTT[[#This Row],[Lfd Nr.
(automatisch)]])-2),"")</f>
        <v>BLQ454</v>
      </c>
      <c r="B469" s="15" t="s">
        <v>6127</v>
      </c>
      <c r="C469" s="15"/>
      <c r="D469" t="s">
        <v>10151</v>
      </c>
      <c r="E469" s="10" t="str">
        <f>IFERROR(IF(NOT(BTT[[#This Row],[Manuelle Änderung des Verantwortliches TP
(Auswahl - bei Bedarf)]]=""),BTT[[#This Row],[Manuelle Änderung des Verantwortliches TP
(Auswahl - bei Bedarf)]],VLOOKUP(BTT[[#This Row],[Hauptprozess
(Pflichtauswahl)]],Hauptprozesse[],3,FALSE)),"")</f>
        <v>BLQ</v>
      </c>
      <c r="H469" s="10" t="s">
        <v>6038</v>
      </c>
      <c r="I469" t="s">
        <v>695</v>
      </c>
      <c r="J469" s="10" t="str">
        <f>IFERROR(VLOOKUP(BTT[[#This Row],[Verwendete Transaktion (Pflichtauswahl)]],Transaktionen[[Transaktionen]:[Langtext]],2,FALSE),"")</f>
        <v>Aufruf der MIRO - Status Ändern</v>
      </c>
      <c r="N469" t="s">
        <v>10132</v>
      </c>
      <c r="O469" t="s">
        <v>6052</v>
      </c>
      <c r="T469" t="s">
        <v>6060</v>
      </c>
      <c r="V469" s="10" t="str">
        <f>IFERROR(VLOOKUP(BTT[[#This Row],[Verwendetes Formular
(Auswahl falls relevant)]],Formulare[[Formularbezeichnung]:[Formularname (technisch)]],2,FALSE),"")</f>
        <v/>
      </c>
      <c r="X469" t="s">
        <v>6052</v>
      </c>
      <c r="Y469" s="4"/>
      <c r="Z469" t="s">
        <v>6048</v>
      </c>
      <c r="AB469" t="s">
        <v>6052</v>
      </c>
      <c r="AD469" t="s">
        <v>8533</v>
      </c>
      <c r="AF469" t="s">
        <v>8533</v>
      </c>
      <c r="AI469" t="s">
        <v>6052</v>
      </c>
      <c r="AJ469" t="s">
        <v>6052</v>
      </c>
      <c r="AK469" s="10" t="str">
        <f>IF(BTT[[#This Row],[Subprozess
(optionale Auswahl)]]="","okay",IF(VLOOKUP(BTT[[#This Row],[Subprozess
(optionale Auswahl)]],BPML[[Subprozess]:[Zugeordneter Hauptprozess]],3,FALSE)=BTT[[#This Row],[Hauptprozess
(Pflichtauswahl)]],"okay","falscher Subprozess"))</f>
        <v>okay</v>
      </c>
      <c r="AL469" t="str">
        <f>IF(aktives_Teilprojekt="Master","",IF(BTT[[#This Row],[Verantwortliches TP
(automatisch)]]=VLOOKUP(aktives_Teilprojekt,Teilprojekte[[Teilprojekte]:[Kürzel]],2,FALSE),"okay","Hauptprozess anderes TP"))</f>
        <v>okay</v>
      </c>
      <c r="AM46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6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69" s="10" t="str">
        <f>IFERROR(IF(BTT[[#This Row],[SAP-Modul
(Pflichtauswahl)]]&lt;&gt;VLOOKUP(BTT[[#This Row],[Verwendete Transaktion (Pflichtauswahl)]],Transaktionen[[Transaktionen]:[Modul]],3,FALSE),"Modul anders","okay"),"")</f>
        <v>Modul anders</v>
      </c>
      <c r="AP469" s="10" t="str">
        <f>IFERROR(IF(COUNTIFS(BTT[Verwendete Transaktion (Pflichtauswahl)],BTT[[#This Row],[Verwendete Transaktion (Pflichtauswahl)]],BTT[SAP-Modul
(Pflichtauswahl)],"&lt;&gt;"&amp;BTT[[#This Row],[SAP-Modul
(Pflichtauswahl)]])&gt;0,"Modul anders","okay"),"")</f>
        <v>okay</v>
      </c>
      <c r="AQ469" s="10" t="str">
        <f>IFERROR(IF(COUNTIFS(BTT[Verwendete Transaktion (Pflichtauswahl)],BTT[[#This Row],[Verwendete Transaktion (Pflichtauswahl)]],BTT[Verantwortliches TP
(automatisch)],"&lt;&gt;"&amp;BTT[[#This Row],[Verantwortliches TP
(automatisch)]])&gt;0,"Transaktion mehrfach","okay"),"")</f>
        <v>okay</v>
      </c>
      <c r="AR469" s="10" t="str">
        <f>IFERROR(IF(COUNTIFS(BTT[Verwendete Transaktion (Pflichtauswahl)],BTT[[#This Row],[Verwendete Transaktion (Pflichtauswahl)]],BTT[Verantwortliches TP
(automatisch)],"&lt;&gt;"&amp;VLOOKUP(aktives_Teilprojekt,Teilprojekte[[Teilprojekte]:[Kürzel]],2,FALSE))&gt;0,"Transaktion mehrfach","okay"),"")</f>
        <v>okay</v>
      </c>
      <c r="AS469" s="10" t="s">
        <v>10094</v>
      </c>
      <c r="AT469" s="10"/>
    </row>
    <row r="470" spans="1:46" x14ac:dyDescent="0.25">
      <c r="A470" s="14" t="str">
        <f>IFERROR(IF(BTT[[#This Row],[Lfd Nr. 
(aus konsolidierter Datei)]]&lt;&gt;"",BTT[[#This Row],[Lfd Nr. 
(aus konsolidierter Datei)]],VLOOKUP(aktives_Teilprojekt,Teilprojekte[[Teilprojekte]:[Kürzel]],2,FALSE)&amp;ROW(BTT[[#This Row],[Lfd Nr.
(automatisch)]])-2),"")</f>
        <v>BLQ455</v>
      </c>
      <c r="B470" s="15" t="s">
        <v>53</v>
      </c>
      <c r="C470" s="15"/>
      <c r="D470" t="s">
        <v>10151</v>
      </c>
      <c r="E470" s="10" t="str">
        <f>IFERROR(IF(NOT(BTT[[#This Row],[Manuelle Änderung des Verantwortliches TP
(Auswahl - bei Bedarf)]]=""),BTT[[#This Row],[Manuelle Änderung des Verantwortliches TP
(Auswahl - bei Bedarf)]],VLOOKUP(BTT[[#This Row],[Hauptprozess
(Pflichtauswahl)]],Hauptprozesse[],3,FALSE)),"")</f>
        <v>BLQ</v>
      </c>
      <c r="H470" s="10" t="s">
        <v>6038</v>
      </c>
      <c r="I470" t="s">
        <v>697</v>
      </c>
      <c r="J470" s="10" t="str">
        <f>IFERROR(VLOOKUP(BTT[[#This Row],[Verwendete Transaktion (Pflichtauswahl)]],Transaktionen[[Transaktionen]:[Langtext]],2,FALSE),"")</f>
        <v>Material &amp; anzeigen</v>
      </c>
      <c r="N470" t="s">
        <v>10132</v>
      </c>
      <c r="O470" t="s">
        <v>6052</v>
      </c>
      <c r="T470" t="s">
        <v>6060</v>
      </c>
      <c r="V470" s="10" t="str">
        <f>IFERROR(VLOOKUP(BTT[[#This Row],[Verwendetes Formular
(Auswahl falls relevant)]],Formulare[[Formularbezeichnung]:[Formularname (technisch)]],2,FALSE),"")</f>
        <v/>
      </c>
      <c r="X470" t="s">
        <v>6052</v>
      </c>
      <c r="Y470" s="4"/>
      <c r="Z470" t="s">
        <v>6048</v>
      </c>
      <c r="AB470" t="s">
        <v>6052</v>
      </c>
      <c r="AD470" t="s">
        <v>8533</v>
      </c>
      <c r="AF470" t="s">
        <v>8533</v>
      </c>
      <c r="AI470" t="s">
        <v>6052</v>
      </c>
      <c r="AJ470" t="s">
        <v>6052</v>
      </c>
      <c r="AK470" s="10" t="str">
        <f>IF(BTT[[#This Row],[Subprozess
(optionale Auswahl)]]="","okay",IF(VLOOKUP(BTT[[#This Row],[Subprozess
(optionale Auswahl)]],BPML[[Subprozess]:[Zugeordneter Hauptprozess]],3,FALSE)=BTT[[#This Row],[Hauptprozess
(Pflichtauswahl)]],"okay","falscher Subprozess"))</f>
        <v>okay</v>
      </c>
      <c r="AL470" t="str">
        <f>IF(aktives_Teilprojekt="Master","",IF(BTT[[#This Row],[Verantwortliches TP
(automatisch)]]=VLOOKUP(aktives_Teilprojekt,Teilprojekte[[Teilprojekte]:[Kürzel]],2,FALSE),"okay","Hauptprozess anderes TP"))</f>
        <v>okay</v>
      </c>
      <c r="AM47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0" s="10" t="str">
        <f>IFERROR(IF(BTT[[#This Row],[SAP-Modul
(Pflichtauswahl)]]&lt;&gt;VLOOKUP(BTT[[#This Row],[Verwendete Transaktion (Pflichtauswahl)]],Transaktionen[[Transaktionen]:[Modul]],3,FALSE),"Modul anders","okay"),"")</f>
        <v>Modul anders</v>
      </c>
      <c r="AP470" s="10" t="str">
        <f>IFERROR(IF(COUNTIFS(BTT[Verwendete Transaktion (Pflichtauswahl)],BTT[[#This Row],[Verwendete Transaktion (Pflichtauswahl)]],BTT[SAP-Modul
(Pflichtauswahl)],"&lt;&gt;"&amp;BTT[[#This Row],[SAP-Modul
(Pflichtauswahl)]])&gt;0,"Modul anders","okay"),"")</f>
        <v>okay</v>
      </c>
      <c r="AQ470" s="10" t="str">
        <f>IFERROR(IF(COUNTIFS(BTT[Verwendete Transaktion (Pflichtauswahl)],BTT[[#This Row],[Verwendete Transaktion (Pflichtauswahl)]],BTT[Verantwortliches TP
(automatisch)],"&lt;&gt;"&amp;BTT[[#This Row],[Verantwortliches TP
(automatisch)]])&gt;0,"Transaktion mehrfach","okay"),"")</f>
        <v>okay</v>
      </c>
      <c r="AR470" s="10" t="str">
        <f>IFERROR(IF(COUNTIFS(BTT[Verwendete Transaktion (Pflichtauswahl)],BTT[[#This Row],[Verwendete Transaktion (Pflichtauswahl)]],BTT[Verantwortliches TP
(automatisch)],"&lt;&gt;"&amp;VLOOKUP(aktives_Teilprojekt,Teilprojekte[[Teilprojekte]:[Kürzel]],2,FALSE))&gt;0,"Transaktion mehrfach","okay"),"")</f>
        <v>okay</v>
      </c>
      <c r="AS470" s="10" t="s">
        <v>10095</v>
      </c>
      <c r="AT470" s="10"/>
    </row>
    <row r="471" spans="1:46" x14ac:dyDescent="0.25">
      <c r="A471" s="14" t="str">
        <f>IFERROR(IF(BTT[[#This Row],[Lfd Nr. 
(aus konsolidierter Datei)]]&lt;&gt;"",BTT[[#This Row],[Lfd Nr. 
(aus konsolidierter Datei)]],VLOOKUP(aktives_Teilprojekt,Teilprojekte[[Teilprojekte]:[Kürzel]],2,FALSE)&amp;ROW(BTT[[#This Row],[Lfd Nr.
(automatisch)]])-2),"")</f>
        <v>BLQ456</v>
      </c>
      <c r="B471" s="15" t="s">
        <v>53</v>
      </c>
      <c r="C471" s="15"/>
      <c r="D471" t="s">
        <v>10151</v>
      </c>
      <c r="E471" s="10" t="str">
        <f>IFERROR(IF(NOT(BTT[[#This Row],[Manuelle Änderung des Verantwortliches TP
(Auswahl - bei Bedarf)]]=""),BTT[[#This Row],[Manuelle Änderung des Verantwortliches TP
(Auswahl - bei Bedarf)]],VLOOKUP(BTT[[#This Row],[Hauptprozess
(Pflichtauswahl)]],Hauptprozesse[],3,FALSE)),"")</f>
        <v>BLQ</v>
      </c>
      <c r="H471" s="10" t="s">
        <v>6038</v>
      </c>
      <c r="I471" t="s">
        <v>6658</v>
      </c>
      <c r="J471" s="10" t="str">
        <f>IFERROR(VLOOKUP(BTT[[#This Row],[Verwendete Transaktion (Pflichtauswahl)]],Transaktionen[[Transaktionen]:[Langtext]],2,FALSE),"")</f>
        <v>Änderungsbel. Material anzeigen CMT</v>
      </c>
      <c r="N471" t="s">
        <v>10132</v>
      </c>
      <c r="O471" t="s">
        <v>6052</v>
      </c>
      <c r="T471" t="s">
        <v>6060</v>
      </c>
      <c r="V471" s="10" t="str">
        <f>IFERROR(VLOOKUP(BTT[[#This Row],[Verwendetes Formular
(Auswahl falls relevant)]],Formulare[[Formularbezeichnung]:[Formularname (technisch)]],2,FALSE),"")</f>
        <v/>
      </c>
      <c r="X471" t="s">
        <v>6052</v>
      </c>
      <c r="Y471" s="4"/>
      <c r="Z471" t="s">
        <v>6048</v>
      </c>
      <c r="AB471" t="s">
        <v>6052</v>
      </c>
      <c r="AD471" t="s">
        <v>8533</v>
      </c>
      <c r="AF471" t="s">
        <v>8533</v>
      </c>
      <c r="AI471" t="s">
        <v>6052</v>
      </c>
      <c r="AJ471" t="s">
        <v>6052</v>
      </c>
      <c r="AK471" s="10" t="str">
        <f>IF(BTT[[#This Row],[Subprozess
(optionale Auswahl)]]="","okay",IF(VLOOKUP(BTT[[#This Row],[Subprozess
(optionale Auswahl)]],BPML[[Subprozess]:[Zugeordneter Hauptprozess]],3,FALSE)=BTT[[#This Row],[Hauptprozess
(Pflichtauswahl)]],"okay","falscher Subprozess"))</f>
        <v>okay</v>
      </c>
      <c r="AL471" t="str">
        <f>IF(aktives_Teilprojekt="Master","",IF(BTT[[#This Row],[Verantwortliches TP
(automatisch)]]=VLOOKUP(aktives_Teilprojekt,Teilprojekte[[Teilprojekte]:[Kürzel]],2,FALSE),"okay","Hauptprozess anderes TP"))</f>
        <v>okay</v>
      </c>
      <c r="AM47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1" s="10" t="str">
        <f>IFERROR(IF(BTT[[#This Row],[SAP-Modul
(Pflichtauswahl)]]&lt;&gt;VLOOKUP(BTT[[#This Row],[Verwendete Transaktion (Pflichtauswahl)]],Transaktionen[[Transaktionen]:[Modul]],3,FALSE),"Modul anders","okay"),"")</f>
        <v>Modul anders</v>
      </c>
      <c r="AP471" s="10" t="str">
        <f>IFERROR(IF(COUNTIFS(BTT[Verwendete Transaktion (Pflichtauswahl)],BTT[[#This Row],[Verwendete Transaktion (Pflichtauswahl)]],BTT[SAP-Modul
(Pflichtauswahl)],"&lt;&gt;"&amp;BTT[[#This Row],[SAP-Modul
(Pflichtauswahl)]])&gt;0,"Modul anders","okay"),"")</f>
        <v>okay</v>
      </c>
      <c r="AQ471" s="10" t="str">
        <f>IFERROR(IF(COUNTIFS(BTT[Verwendete Transaktion (Pflichtauswahl)],BTT[[#This Row],[Verwendete Transaktion (Pflichtauswahl)]],BTT[Verantwortliches TP
(automatisch)],"&lt;&gt;"&amp;BTT[[#This Row],[Verantwortliches TP
(automatisch)]])&gt;0,"Transaktion mehrfach","okay"),"")</f>
        <v>okay</v>
      </c>
      <c r="AR471" s="10" t="str">
        <f>IFERROR(IF(COUNTIFS(BTT[Verwendete Transaktion (Pflichtauswahl)],BTT[[#This Row],[Verwendete Transaktion (Pflichtauswahl)]],BTT[Verantwortliches TP
(automatisch)],"&lt;&gt;"&amp;VLOOKUP(aktives_Teilprojekt,Teilprojekte[[Teilprojekte]:[Kürzel]],2,FALSE))&gt;0,"Transaktion mehrfach","okay"),"")</f>
        <v>okay</v>
      </c>
      <c r="AS471" s="10" t="s">
        <v>10096</v>
      </c>
      <c r="AT471" s="10"/>
    </row>
    <row r="472" spans="1:46" x14ac:dyDescent="0.25">
      <c r="A472" s="14" t="str">
        <f>IFERROR(IF(BTT[[#This Row],[Lfd Nr. 
(aus konsolidierter Datei)]]&lt;&gt;"",BTT[[#This Row],[Lfd Nr. 
(aus konsolidierter Datei)]],VLOOKUP(aktives_Teilprojekt,Teilprojekte[[Teilprojekte]:[Kürzel]],2,FALSE)&amp;ROW(BTT[[#This Row],[Lfd Nr.
(automatisch)]])-2),"")</f>
        <v>BLQ457</v>
      </c>
      <c r="B472" s="15" t="s">
        <v>53</v>
      </c>
      <c r="C472" s="15"/>
      <c r="D472" t="s">
        <v>10151</v>
      </c>
      <c r="E472" s="10" t="str">
        <f>IFERROR(IF(NOT(BTT[[#This Row],[Manuelle Änderung des Verantwortliches TP
(Auswahl - bei Bedarf)]]=""),BTT[[#This Row],[Manuelle Änderung des Verantwortliches TP
(Auswahl - bei Bedarf)]],VLOOKUP(BTT[[#This Row],[Hauptprozess
(Pflichtauswahl)]],Hauptprozesse[],3,FALSE)),"")</f>
        <v>BLQ</v>
      </c>
      <c r="H472" s="10" t="s">
        <v>6038</v>
      </c>
      <c r="I472" t="s">
        <v>6659</v>
      </c>
      <c r="J472" s="10" t="str">
        <f>IFERROR(VLOOKUP(BTT[[#This Row],[Verwendete Transaktion (Pflichtauswahl)]],Transaktionen[[Transaktionen]:[Langtext]],2,FALSE),"")</f>
        <v>Material &amp; zum Stichtag anzeigen</v>
      </c>
      <c r="N472" t="s">
        <v>10132</v>
      </c>
      <c r="O472" t="s">
        <v>6052</v>
      </c>
      <c r="T472" t="s">
        <v>6060</v>
      </c>
      <c r="V472" s="10" t="str">
        <f>IFERROR(VLOOKUP(BTT[[#This Row],[Verwendetes Formular
(Auswahl falls relevant)]],Formulare[[Formularbezeichnung]:[Formularname (technisch)]],2,FALSE),"")</f>
        <v/>
      </c>
      <c r="X472" t="s">
        <v>6052</v>
      </c>
      <c r="Y472" s="4"/>
      <c r="Z472" t="s">
        <v>6048</v>
      </c>
      <c r="AB472" t="s">
        <v>6052</v>
      </c>
      <c r="AD472" t="s">
        <v>8533</v>
      </c>
      <c r="AF472" t="s">
        <v>8533</v>
      </c>
      <c r="AI472" t="s">
        <v>6052</v>
      </c>
      <c r="AJ472" t="s">
        <v>6052</v>
      </c>
      <c r="AK472" s="10" t="str">
        <f>IF(BTT[[#This Row],[Subprozess
(optionale Auswahl)]]="","okay",IF(VLOOKUP(BTT[[#This Row],[Subprozess
(optionale Auswahl)]],BPML[[Subprozess]:[Zugeordneter Hauptprozess]],3,FALSE)=BTT[[#This Row],[Hauptprozess
(Pflichtauswahl)]],"okay","falscher Subprozess"))</f>
        <v>okay</v>
      </c>
      <c r="AL472" t="str">
        <f>IF(aktives_Teilprojekt="Master","",IF(BTT[[#This Row],[Verantwortliches TP
(automatisch)]]=VLOOKUP(aktives_Teilprojekt,Teilprojekte[[Teilprojekte]:[Kürzel]],2,FALSE),"okay","Hauptprozess anderes TP"))</f>
        <v>okay</v>
      </c>
      <c r="AM47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2" s="10" t="str">
        <f>IFERROR(IF(BTT[[#This Row],[SAP-Modul
(Pflichtauswahl)]]&lt;&gt;VLOOKUP(BTT[[#This Row],[Verwendete Transaktion (Pflichtauswahl)]],Transaktionen[[Transaktionen]:[Modul]],3,FALSE),"Modul anders","okay"),"")</f>
        <v>Modul anders</v>
      </c>
      <c r="AP472" s="10" t="str">
        <f>IFERROR(IF(COUNTIFS(BTT[Verwendete Transaktion (Pflichtauswahl)],BTT[[#This Row],[Verwendete Transaktion (Pflichtauswahl)]],BTT[SAP-Modul
(Pflichtauswahl)],"&lt;&gt;"&amp;BTT[[#This Row],[SAP-Modul
(Pflichtauswahl)]])&gt;0,"Modul anders","okay"),"")</f>
        <v>okay</v>
      </c>
      <c r="AQ472" s="10" t="str">
        <f>IFERROR(IF(COUNTIFS(BTT[Verwendete Transaktion (Pflichtauswahl)],BTT[[#This Row],[Verwendete Transaktion (Pflichtauswahl)]],BTT[Verantwortliches TP
(automatisch)],"&lt;&gt;"&amp;BTT[[#This Row],[Verantwortliches TP
(automatisch)]])&gt;0,"Transaktion mehrfach","okay"),"")</f>
        <v>okay</v>
      </c>
      <c r="AR472" s="10" t="str">
        <f>IFERROR(IF(COUNTIFS(BTT[Verwendete Transaktion (Pflichtauswahl)],BTT[[#This Row],[Verwendete Transaktion (Pflichtauswahl)]],BTT[Verantwortliches TP
(automatisch)],"&lt;&gt;"&amp;VLOOKUP(aktives_Teilprojekt,Teilprojekte[[Teilprojekte]:[Kürzel]],2,FALSE))&gt;0,"Transaktion mehrfach","okay"),"")</f>
        <v>okay</v>
      </c>
      <c r="AS472" s="10" t="s">
        <v>10097</v>
      </c>
      <c r="AT472" s="10"/>
    </row>
    <row r="473" spans="1:46" x14ac:dyDescent="0.25">
      <c r="A473" s="14" t="str">
        <f>IFERROR(IF(BTT[[#This Row],[Lfd Nr. 
(aus konsolidierter Datei)]]&lt;&gt;"",BTT[[#This Row],[Lfd Nr. 
(aus konsolidierter Datei)]],VLOOKUP(aktives_Teilprojekt,Teilprojekte[[Teilprojekte]:[Kürzel]],2,FALSE)&amp;ROW(BTT[[#This Row],[Lfd Nr.
(automatisch)]])-2),"")</f>
        <v>BLQ458</v>
      </c>
      <c r="B473" s="15" t="s">
        <v>53</v>
      </c>
      <c r="C473" s="15"/>
      <c r="D473" t="s">
        <v>10151</v>
      </c>
      <c r="E473" s="10" t="str">
        <f>IFERROR(IF(NOT(BTT[[#This Row],[Manuelle Änderung des Verantwortliches TP
(Auswahl - bei Bedarf)]]=""),BTT[[#This Row],[Manuelle Änderung des Verantwortliches TP
(Auswahl - bei Bedarf)]],VLOOKUP(BTT[[#This Row],[Hauptprozess
(Pflichtauswahl)]],Hauptprozesse[],3,FALSE)),"")</f>
        <v>BLQ</v>
      </c>
      <c r="H473" s="10" t="s">
        <v>6038</v>
      </c>
      <c r="I473" t="s">
        <v>699</v>
      </c>
      <c r="J473" s="10" t="str">
        <f>IFERROR(VLOOKUP(BTT[[#This Row],[Verwendete Transaktion (Pflichtauswahl)]],Transaktionen[[Transaktionen]:[Langtext]],2,FALSE),"")</f>
        <v>Bestandsübersicht</v>
      </c>
      <c r="N473" t="s">
        <v>10132</v>
      </c>
      <c r="O473" t="s">
        <v>6052</v>
      </c>
      <c r="T473" t="s">
        <v>6060</v>
      </c>
      <c r="V473" s="10" t="str">
        <f>IFERROR(VLOOKUP(BTT[[#This Row],[Verwendetes Formular
(Auswahl falls relevant)]],Formulare[[Formularbezeichnung]:[Formularname (technisch)]],2,FALSE),"")</f>
        <v/>
      </c>
      <c r="X473" t="s">
        <v>6052</v>
      </c>
      <c r="Y473" s="4"/>
      <c r="Z473" t="s">
        <v>6048</v>
      </c>
      <c r="AB473" t="s">
        <v>6052</v>
      </c>
      <c r="AD473" t="s">
        <v>8533</v>
      </c>
      <c r="AF473" t="s">
        <v>8533</v>
      </c>
      <c r="AI473" t="s">
        <v>6052</v>
      </c>
      <c r="AJ473" t="s">
        <v>6052</v>
      </c>
      <c r="AK473" s="10" t="str">
        <f>IF(BTT[[#This Row],[Subprozess
(optionale Auswahl)]]="","okay",IF(VLOOKUP(BTT[[#This Row],[Subprozess
(optionale Auswahl)]],BPML[[Subprozess]:[Zugeordneter Hauptprozess]],3,FALSE)=BTT[[#This Row],[Hauptprozess
(Pflichtauswahl)]],"okay","falscher Subprozess"))</f>
        <v>okay</v>
      </c>
      <c r="AL473" t="str">
        <f>IF(aktives_Teilprojekt="Master","",IF(BTT[[#This Row],[Verantwortliches TP
(automatisch)]]=VLOOKUP(aktives_Teilprojekt,Teilprojekte[[Teilprojekte]:[Kürzel]],2,FALSE),"okay","Hauptprozess anderes TP"))</f>
        <v>okay</v>
      </c>
      <c r="AM47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okay</v>
      </c>
      <c r="AN47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3" s="10" t="str">
        <f>IFERROR(IF(BTT[[#This Row],[SAP-Modul
(Pflichtauswahl)]]&lt;&gt;VLOOKUP(BTT[[#This Row],[Verwendete Transaktion (Pflichtauswahl)]],Transaktionen[[Transaktionen]:[Modul]],3,FALSE),"Modul anders","okay"),"")</f>
        <v>Modul anders</v>
      </c>
      <c r="AP473" s="10" t="str">
        <f>IFERROR(IF(COUNTIFS(BTT[Verwendete Transaktion (Pflichtauswahl)],BTT[[#This Row],[Verwendete Transaktion (Pflichtauswahl)]],BTT[SAP-Modul
(Pflichtauswahl)],"&lt;&gt;"&amp;BTT[[#This Row],[SAP-Modul
(Pflichtauswahl)]])&gt;0,"Modul anders","okay"),"")</f>
        <v>okay</v>
      </c>
      <c r="AQ473" s="10" t="str">
        <f>IFERROR(IF(COUNTIFS(BTT[Verwendete Transaktion (Pflichtauswahl)],BTT[[#This Row],[Verwendete Transaktion (Pflichtauswahl)]],BTT[Verantwortliches TP
(automatisch)],"&lt;&gt;"&amp;BTT[[#This Row],[Verantwortliches TP
(automatisch)]])&gt;0,"Transaktion mehrfach","okay"),"")</f>
        <v>okay</v>
      </c>
      <c r="AR473" s="10" t="str">
        <f>IFERROR(IF(COUNTIFS(BTT[Verwendete Transaktion (Pflichtauswahl)],BTT[[#This Row],[Verwendete Transaktion (Pflichtauswahl)]],BTT[Verantwortliches TP
(automatisch)],"&lt;&gt;"&amp;VLOOKUP(aktives_Teilprojekt,Teilprojekte[[Teilprojekte]:[Kürzel]],2,FALSE))&gt;0,"Transaktion mehrfach","okay"),"")</f>
        <v>okay</v>
      </c>
      <c r="AS473" s="10" t="s">
        <v>10098</v>
      </c>
      <c r="AT473" s="10"/>
    </row>
    <row r="474" spans="1:46" x14ac:dyDescent="0.25">
      <c r="A474" s="14" t="str">
        <f>IFERROR(IF(BTT[[#This Row],[Lfd Nr. 
(aus konsolidierter Datei)]]&lt;&gt;"",BTT[[#This Row],[Lfd Nr. 
(aus konsolidierter Datei)]],VLOOKUP(aktives_Teilprojekt,Teilprojekte[[Teilprojekte]:[Kürzel]],2,FALSE)&amp;ROW(BTT[[#This Row],[Lfd Nr.
(automatisch)]])-2),"")</f>
        <v>BLQ459</v>
      </c>
      <c r="B474" s="15" t="s">
        <v>52</v>
      </c>
      <c r="C474" s="15"/>
      <c r="D474" t="s">
        <v>10161</v>
      </c>
      <c r="E474" s="10" t="str">
        <f>IFERROR(IF(NOT(BTT[[#This Row],[Manuelle Änderung des Verantwortliches TP
(Auswahl - bei Bedarf)]]=""),BTT[[#This Row],[Manuelle Änderung des Verantwortliches TP
(Auswahl - bei Bedarf)]],VLOOKUP(BTT[[#This Row],[Hauptprozess
(Pflichtauswahl)]],Hauptprozesse[],3,FALSE)),"")</f>
        <v>BLQ</v>
      </c>
      <c r="H474" s="10" t="s">
        <v>6038</v>
      </c>
      <c r="I474" t="s">
        <v>5756</v>
      </c>
      <c r="J474" s="10" t="str">
        <f>IFERROR(VLOOKUP(BTT[[#This Row],[Verwendete Transaktion (Pflichtauswahl)]],Transaktionen[[Transaktionen]:[Langtext]],2,FALSE),"")</f>
        <v>Monitor Transaktionsmanager</v>
      </c>
      <c r="N474" t="s">
        <v>10134</v>
      </c>
      <c r="O474" t="s">
        <v>6052</v>
      </c>
      <c r="T474" t="s">
        <v>6060</v>
      </c>
      <c r="V474" s="10" t="str">
        <f>IFERROR(VLOOKUP(BTT[[#This Row],[Verwendetes Formular
(Auswahl falls relevant)]],Formulare[[Formularbezeichnung]:[Formularname (technisch)]],2,FALSE),"")</f>
        <v/>
      </c>
      <c r="X474" t="s">
        <v>6052</v>
      </c>
      <c r="Y474" s="4"/>
      <c r="AA474" t="s">
        <v>6051</v>
      </c>
      <c r="AB474" t="s">
        <v>6051</v>
      </c>
      <c r="AD474" t="s">
        <v>10203</v>
      </c>
      <c r="AE474" t="s">
        <v>10145</v>
      </c>
      <c r="AI474" t="s">
        <v>6052</v>
      </c>
      <c r="AJ474" t="s">
        <v>6052</v>
      </c>
      <c r="AK474" s="10" t="str">
        <f>IF(BTT[[#This Row],[Subprozess
(optionale Auswahl)]]="","okay",IF(VLOOKUP(BTT[[#This Row],[Subprozess
(optionale Auswahl)]],BPML[[Subprozess]:[Zugeordneter Hauptprozess]],3,FALSE)=BTT[[#This Row],[Hauptprozess
(Pflichtauswahl)]],"okay","falscher Subprozess"))</f>
        <v>okay</v>
      </c>
      <c r="AL474" t="str">
        <f>IF(aktives_Teilprojekt="Master","",IF(BTT[[#This Row],[Verantwortliches TP
(automatisch)]]=VLOOKUP(aktives_Teilprojekt,Teilprojekte[[Teilprojekte]:[Kürzel]],2,FALSE),"okay","Hauptprozess anderes TP"))</f>
        <v>okay</v>
      </c>
      <c r="AM47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4" s="10" t="str">
        <f>IFERROR(IF(BTT[[#This Row],[SAP-Modul
(Pflichtauswahl)]]&lt;&gt;VLOOKUP(BTT[[#This Row],[Verwendete Transaktion (Pflichtauswahl)]],Transaktionen[[Transaktionen]:[Modul]],3,FALSE),"Modul anders","okay"),"")</f>
        <v>Modul anders</v>
      </c>
      <c r="AP474" s="10" t="str">
        <f>IFERROR(IF(COUNTIFS(BTT[Verwendete Transaktion (Pflichtauswahl)],BTT[[#This Row],[Verwendete Transaktion (Pflichtauswahl)]],BTT[SAP-Modul
(Pflichtauswahl)],"&lt;&gt;"&amp;BTT[[#This Row],[SAP-Modul
(Pflichtauswahl)]])&gt;0,"Modul anders","okay"),"")</f>
        <v>okay</v>
      </c>
      <c r="AQ474" s="10" t="str">
        <f>IFERROR(IF(COUNTIFS(BTT[Verwendete Transaktion (Pflichtauswahl)],BTT[[#This Row],[Verwendete Transaktion (Pflichtauswahl)]],BTT[Verantwortliches TP
(automatisch)],"&lt;&gt;"&amp;BTT[[#This Row],[Verantwortliches TP
(automatisch)]])&gt;0,"Transaktion mehrfach","okay"),"")</f>
        <v>okay</v>
      </c>
      <c r="AR474" s="10" t="str">
        <f>IFERROR(IF(COUNTIFS(BTT[Verwendete Transaktion (Pflichtauswahl)],BTT[[#This Row],[Verwendete Transaktion (Pflichtauswahl)]],BTT[Verantwortliches TP
(automatisch)],"&lt;&gt;"&amp;VLOOKUP(aktives_Teilprojekt,Teilprojekte[[Teilprojekte]:[Kürzel]],2,FALSE))&gt;0,"Transaktion mehrfach","okay"),"")</f>
        <v>okay</v>
      </c>
      <c r="AS474" s="10" t="s">
        <v>10099</v>
      </c>
      <c r="AT474" s="10"/>
    </row>
    <row r="475" spans="1:46" x14ac:dyDescent="0.25">
      <c r="A475" s="14" t="str">
        <f>IFERROR(IF(BTT[[#This Row],[Lfd Nr. 
(aus konsolidierter Datei)]]&lt;&gt;"",BTT[[#This Row],[Lfd Nr. 
(aus konsolidierter Datei)]],VLOOKUP(aktives_Teilprojekt,Teilprojekte[[Teilprojekte]:[Kürzel]],2,FALSE)&amp;ROW(BTT[[#This Row],[Lfd Nr.
(automatisch)]])-2),"")</f>
        <v>BLQ460</v>
      </c>
      <c r="B475" s="15" t="s">
        <v>52</v>
      </c>
      <c r="C475" s="15"/>
      <c r="D475" t="s">
        <v>10161</v>
      </c>
      <c r="E475" s="10" t="str">
        <f>IFERROR(IF(NOT(BTT[[#This Row],[Manuelle Änderung des Verantwortliches TP
(Auswahl - bei Bedarf)]]=""),BTT[[#This Row],[Manuelle Änderung des Verantwortliches TP
(Auswahl - bei Bedarf)]],VLOOKUP(BTT[[#This Row],[Hauptprozess
(Pflichtauswahl)]],Hauptprozesse[],3,FALSE)),"")</f>
        <v>BLQ</v>
      </c>
      <c r="H475" s="10" t="s">
        <v>6038</v>
      </c>
      <c r="I475" t="s">
        <v>5758</v>
      </c>
      <c r="J475" s="10" t="str">
        <f>IFERROR(VLOOKUP(BTT[[#This Row],[Verwendete Transaktion (Pflichtauswahl)]],Transaktionen[[Transaktionen]:[Langtext]],2,FALSE),"")</f>
        <v>Materialreservierung  (TRM)</v>
      </c>
      <c r="N475" t="s">
        <v>10134</v>
      </c>
      <c r="O475" t="s">
        <v>6052</v>
      </c>
      <c r="T475" t="s">
        <v>6060</v>
      </c>
      <c r="V475" s="10" t="str">
        <f>IFERROR(VLOOKUP(BTT[[#This Row],[Verwendetes Formular
(Auswahl falls relevant)]],Formulare[[Formularbezeichnung]:[Formularname (technisch)]],2,FALSE),"")</f>
        <v/>
      </c>
      <c r="X475" t="s">
        <v>6052</v>
      </c>
      <c r="Y475" s="4"/>
      <c r="AA475" t="s">
        <v>6051</v>
      </c>
      <c r="AB475" t="s">
        <v>6051</v>
      </c>
      <c r="AD475" t="s">
        <v>10203</v>
      </c>
      <c r="AE475" t="s">
        <v>10145</v>
      </c>
      <c r="AI475" t="s">
        <v>6052</v>
      </c>
      <c r="AJ475" t="s">
        <v>6052</v>
      </c>
      <c r="AK475" s="10" t="str">
        <f>IF(BTT[[#This Row],[Subprozess
(optionale Auswahl)]]="","okay",IF(VLOOKUP(BTT[[#This Row],[Subprozess
(optionale Auswahl)]],BPML[[Subprozess]:[Zugeordneter Hauptprozess]],3,FALSE)=BTT[[#This Row],[Hauptprozess
(Pflichtauswahl)]],"okay","falscher Subprozess"))</f>
        <v>okay</v>
      </c>
      <c r="AL475" t="str">
        <f>IF(aktives_Teilprojekt="Master","",IF(BTT[[#This Row],[Verantwortliches TP
(automatisch)]]=VLOOKUP(aktives_Teilprojekt,Teilprojekte[[Teilprojekte]:[Kürzel]],2,FALSE),"okay","Hauptprozess anderes TP"))</f>
        <v>okay</v>
      </c>
      <c r="AM47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5" s="10" t="str">
        <f>IFERROR(IF(BTT[[#This Row],[SAP-Modul
(Pflichtauswahl)]]&lt;&gt;VLOOKUP(BTT[[#This Row],[Verwendete Transaktion (Pflichtauswahl)]],Transaktionen[[Transaktionen]:[Modul]],3,FALSE),"Modul anders","okay"),"")</f>
        <v>Modul anders</v>
      </c>
      <c r="AP475" s="10" t="str">
        <f>IFERROR(IF(COUNTIFS(BTT[Verwendete Transaktion (Pflichtauswahl)],BTT[[#This Row],[Verwendete Transaktion (Pflichtauswahl)]],BTT[SAP-Modul
(Pflichtauswahl)],"&lt;&gt;"&amp;BTT[[#This Row],[SAP-Modul
(Pflichtauswahl)]])&gt;0,"Modul anders","okay"),"")</f>
        <v>okay</v>
      </c>
      <c r="AQ475" s="10" t="str">
        <f>IFERROR(IF(COUNTIFS(BTT[Verwendete Transaktion (Pflichtauswahl)],BTT[[#This Row],[Verwendete Transaktion (Pflichtauswahl)]],BTT[Verantwortliches TP
(automatisch)],"&lt;&gt;"&amp;BTT[[#This Row],[Verantwortliches TP
(automatisch)]])&gt;0,"Transaktion mehrfach","okay"),"")</f>
        <v>okay</v>
      </c>
      <c r="AR475" s="10" t="str">
        <f>IFERROR(IF(COUNTIFS(BTT[Verwendete Transaktion (Pflichtauswahl)],BTT[[#This Row],[Verwendete Transaktion (Pflichtauswahl)]],BTT[Verantwortliches TP
(automatisch)],"&lt;&gt;"&amp;VLOOKUP(aktives_Teilprojekt,Teilprojekte[[Teilprojekte]:[Kürzel]],2,FALSE))&gt;0,"Transaktion mehrfach","okay"),"")</f>
        <v>okay</v>
      </c>
      <c r="AS475" s="10" t="s">
        <v>10100</v>
      </c>
      <c r="AT475" s="10"/>
    </row>
    <row r="476" spans="1:46" x14ac:dyDescent="0.25">
      <c r="A476" s="14" t="str">
        <f>IFERROR(IF(BTT[[#This Row],[Lfd Nr. 
(aus konsolidierter Datei)]]&lt;&gt;"",BTT[[#This Row],[Lfd Nr. 
(aus konsolidierter Datei)]],VLOOKUP(aktives_Teilprojekt,Teilprojekte[[Teilprojekte]:[Kürzel]],2,FALSE)&amp;ROW(BTT[[#This Row],[Lfd Nr.
(automatisch)]])-2),"")</f>
        <v>BLQ461</v>
      </c>
      <c r="B476" s="15" t="s">
        <v>52</v>
      </c>
      <c r="C476" s="15"/>
      <c r="D476" t="s">
        <v>10161</v>
      </c>
      <c r="E476" s="10" t="str">
        <f>IFERROR(IF(NOT(BTT[[#This Row],[Manuelle Änderung des Verantwortliches TP
(Auswahl - bei Bedarf)]]=""),BTT[[#This Row],[Manuelle Änderung des Verantwortliches TP
(Auswahl - bei Bedarf)]],VLOOKUP(BTT[[#This Row],[Hauptprozess
(Pflichtauswahl)]],Hauptprozesse[],3,FALSE)),"")</f>
        <v>BLQ</v>
      </c>
      <c r="H476" s="10" t="s">
        <v>6038</v>
      </c>
      <c r="I476" t="s">
        <v>7445</v>
      </c>
      <c r="J476" s="10" t="str">
        <f>IFERROR(VLOOKUP(BTT[[#This Row],[Verwendete Transaktion (Pflichtauswahl)]],Transaktionen[[Transaktionen]:[Langtext]],2,FALSE),"")</f>
        <v>Materialreservierung  (TRM) starten</v>
      </c>
      <c r="N476" t="s">
        <v>10134</v>
      </c>
      <c r="O476" t="s">
        <v>6052</v>
      </c>
      <c r="T476" t="s">
        <v>6060</v>
      </c>
      <c r="V476" s="10" t="str">
        <f>IFERROR(VLOOKUP(BTT[[#This Row],[Verwendetes Formular
(Auswahl falls relevant)]],Formulare[[Formularbezeichnung]:[Formularname (technisch)]],2,FALSE),"")</f>
        <v/>
      </c>
      <c r="X476" t="s">
        <v>6052</v>
      </c>
      <c r="Y476" s="4"/>
      <c r="AA476" t="s">
        <v>6051</v>
      </c>
      <c r="AB476" t="s">
        <v>6051</v>
      </c>
      <c r="AD476" t="s">
        <v>10203</v>
      </c>
      <c r="AE476" t="s">
        <v>10145</v>
      </c>
      <c r="AI476" t="s">
        <v>6052</v>
      </c>
      <c r="AJ476" t="s">
        <v>6052</v>
      </c>
      <c r="AK476" s="10" t="str">
        <f>IF(BTT[[#This Row],[Subprozess
(optionale Auswahl)]]="","okay",IF(VLOOKUP(BTT[[#This Row],[Subprozess
(optionale Auswahl)]],BPML[[Subprozess]:[Zugeordneter Hauptprozess]],3,FALSE)=BTT[[#This Row],[Hauptprozess
(Pflichtauswahl)]],"okay","falscher Subprozess"))</f>
        <v>okay</v>
      </c>
      <c r="AL476" t="str">
        <f>IF(aktives_Teilprojekt="Master","",IF(BTT[[#This Row],[Verantwortliches TP
(automatisch)]]=VLOOKUP(aktives_Teilprojekt,Teilprojekte[[Teilprojekte]:[Kürzel]],2,FALSE),"okay","Hauptprozess anderes TP"))</f>
        <v>okay</v>
      </c>
      <c r="AM47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6" s="10" t="str">
        <f>IFERROR(IF(BTT[[#This Row],[SAP-Modul
(Pflichtauswahl)]]&lt;&gt;VLOOKUP(BTT[[#This Row],[Verwendete Transaktion (Pflichtauswahl)]],Transaktionen[[Transaktionen]:[Modul]],3,FALSE),"Modul anders","okay"),"")</f>
        <v>Modul anders</v>
      </c>
      <c r="AP476" s="10" t="str">
        <f>IFERROR(IF(COUNTIFS(BTT[Verwendete Transaktion (Pflichtauswahl)],BTT[[#This Row],[Verwendete Transaktion (Pflichtauswahl)]],BTT[SAP-Modul
(Pflichtauswahl)],"&lt;&gt;"&amp;BTT[[#This Row],[SAP-Modul
(Pflichtauswahl)]])&gt;0,"Modul anders","okay"),"")</f>
        <v>okay</v>
      </c>
      <c r="AQ476" s="10" t="str">
        <f>IFERROR(IF(COUNTIFS(BTT[Verwendete Transaktion (Pflichtauswahl)],BTT[[#This Row],[Verwendete Transaktion (Pflichtauswahl)]],BTT[Verantwortliches TP
(automatisch)],"&lt;&gt;"&amp;BTT[[#This Row],[Verantwortliches TP
(automatisch)]])&gt;0,"Transaktion mehrfach","okay"),"")</f>
        <v>okay</v>
      </c>
      <c r="AR476" s="10" t="str">
        <f>IFERROR(IF(COUNTIFS(BTT[Verwendete Transaktion (Pflichtauswahl)],BTT[[#This Row],[Verwendete Transaktion (Pflichtauswahl)]],BTT[Verantwortliches TP
(automatisch)],"&lt;&gt;"&amp;VLOOKUP(aktives_Teilprojekt,Teilprojekte[[Teilprojekte]:[Kürzel]],2,FALSE))&gt;0,"Transaktion mehrfach","okay"),"")</f>
        <v>okay</v>
      </c>
      <c r="AS476" s="10" t="s">
        <v>10101</v>
      </c>
      <c r="AT476" s="10"/>
    </row>
    <row r="477" spans="1:46" x14ac:dyDescent="0.25">
      <c r="A477" s="14" t="str">
        <f>IFERROR(IF(BTT[[#This Row],[Lfd Nr. 
(aus konsolidierter Datei)]]&lt;&gt;"",BTT[[#This Row],[Lfd Nr. 
(aus konsolidierter Datei)]],VLOOKUP(aktives_Teilprojekt,Teilprojekte[[Teilprojekte]:[Kürzel]],2,FALSE)&amp;ROW(BTT[[#This Row],[Lfd Nr.
(automatisch)]])-2),"")</f>
        <v>BLQ462</v>
      </c>
      <c r="B477" s="15" t="s">
        <v>52</v>
      </c>
      <c r="C477" s="15"/>
      <c r="D477" t="s">
        <v>10161</v>
      </c>
      <c r="E477" s="10" t="str">
        <f>IFERROR(IF(NOT(BTT[[#This Row],[Manuelle Änderung des Verantwortliches TP
(Auswahl - bei Bedarf)]]=""),BTT[[#This Row],[Manuelle Änderung des Verantwortliches TP
(Auswahl - bei Bedarf)]],VLOOKUP(BTT[[#This Row],[Hauptprozess
(Pflichtauswahl)]],Hauptprozesse[],3,FALSE)),"")</f>
        <v>BLQ</v>
      </c>
      <c r="H477" s="10" t="s">
        <v>6038</v>
      </c>
      <c r="I477" t="s">
        <v>5760</v>
      </c>
      <c r="J477" s="10" t="str">
        <f>IFERROR(VLOOKUP(BTT[[#This Row],[Verwendete Transaktion (Pflichtauswahl)]],Transaktionen[[Transaktionen]:[Langtext]],2,FALSE),"")</f>
        <v>Monitor Transaktionsmanager</v>
      </c>
      <c r="N477" t="s">
        <v>10134</v>
      </c>
      <c r="O477" t="s">
        <v>6052</v>
      </c>
      <c r="T477" t="s">
        <v>6060</v>
      </c>
      <c r="V477" s="10" t="str">
        <f>IFERROR(VLOOKUP(BTT[[#This Row],[Verwendetes Formular
(Auswahl falls relevant)]],Formulare[[Formularbezeichnung]:[Formularname (technisch)]],2,FALSE),"")</f>
        <v/>
      </c>
      <c r="X477" t="s">
        <v>6052</v>
      </c>
      <c r="Y477" s="4"/>
      <c r="AA477" t="s">
        <v>6051</v>
      </c>
      <c r="AB477" t="s">
        <v>6051</v>
      </c>
      <c r="AD477" t="s">
        <v>10203</v>
      </c>
      <c r="AE477" t="s">
        <v>10145</v>
      </c>
      <c r="AI477" t="s">
        <v>6052</v>
      </c>
      <c r="AJ477" t="s">
        <v>6052</v>
      </c>
      <c r="AK477" s="10" t="str">
        <f>IF(BTT[[#This Row],[Subprozess
(optionale Auswahl)]]="","okay",IF(VLOOKUP(BTT[[#This Row],[Subprozess
(optionale Auswahl)]],BPML[[Subprozess]:[Zugeordneter Hauptprozess]],3,FALSE)=BTT[[#This Row],[Hauptprozess
(Pflichtauswahl)]],"okay","falscher Subprozess"))</f>
        <v>okay</v>
      </c>
      <c r="AL477" t="str">
        <f>IF(aktives_Teilprojekt="Master","",IF(BTT[[#This Row],[Verantwortliches TP
(automatisch)]]=VLOOKUP(aktives_Teilprojekt,Teilprojekte[[Teilprojekte]:[Kürzel]],2,FALSE),"okay","Hauptprozess anderes TP"))</f>
        <v>okay</v>
      </c>
      <c r="AM47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okay</v>
      </c>
      <c r="AO477" s="10" t="str">
        <f>IFERROR(IF(BTT[[#This Row],[SAP-Modul
(Pflichtauswahl)]]&lt;&gt;VLOOKUP(BTT[[#This Row],[Verwendete Transaktion (Pflichtauswahl)]],Transaktionen[[Transaktionen]:[Modul]],3,FALSE),"Modul anders","okay"),"")</f>
        <v>Modul anders</v>
      </c>
      <c r="AP477" s="10" t="str">
        <f>IFERROR(IF(COUNTIFS(BTT[Verwendete Transaktion (Pflichtauswahl)],BTT[[#This Row],[Verwendete Transaktion (Pflichtauswahl)]],BTT[SAP-Modul
(Pflichtauswahl)],"&lt;&gt;"&amp;BTT[[#This Row],[SAP-Modul
(Pflichtauswahl)]])&gt;0,"Modul anders","okay"),"")</f>
        <v>okay</v>
      </c>
      <c r="AQ477" s="10" t="str">
        <f>IFERROR(IF(COUNTIFS(BTT[Verwendete Transaktion (Pflichtauswahl)],BTT[[#This Row],[Verwendete Transaktion (Pflichtauswahl)]],BTT[Verantwortliches TP
(automatisch)],"&lt;&gt;"&amp;BTT[[#This Row],[Verantwortliches TP
(automatisch)]])&gt;0,"Transaktion mehrfach","okay"),"")</f>
        <v>okay</v>
      </c>
      <c r="AR477" s="10" t="str">
        <f>IFERROR(IF(COUNTIFS(BTT[Verwendete Transaktion (Pflichtauswahl)],BTT[[#This Row],[Verwendete Transaktion (Pflichtauswahl)]],BTT[Verantwortliches TP
(automatisch)],"&lt;&gt;"&amp;VLOOKUP(aktives_Teilprojekt,Teilprojekte[[Teilprojekte]:[Kürzel]],2,FALSE))&gt;0,"Transaktion mehrfach","okay"),"")</f>
        <v>okay</v>
      </c>
      <c r="AS477" s="10" t="s">
        <v>10102</v>
      </c>
      <c r="AT477" s="10"/>
    </row>
    <row r="478" spans="1:46" hidden="1" x14ac:dyDescent="0.25">
      <c r="A478" s="14" t="str">
        <f>IFERROR(IF(BTT[[#This Row],[Lfd Nr. 
(aus konsolidierter Datei)]]&lt;&gt;"",BTT[[#This Row],[Lfd Nr. 
(aus konsolidierter Datei)]],VLOOKUP(aktives_Teilprojekt,Teilprojekte[[Teilprojekte]:[Kürzel]],2,FALSE)&amp;ROW(BTT[[#This Row],[Lfd Nr.
(automatisch)]])-2),"")</f>
        <v>NL59</v>
      </c>
      <c r="B478" s="15" t="s">
        <v>8592</v>
      </c>
      <c r="C478" s="15"/>
      <c r="D478" t="s">
        <v>9596</v>
      </c>
      <c r="E478" s="10" t="str">
        <f>IFERROR(IF(NOT(BTT[[#This Row],[Manuelle Änderung des Verantwortliches TP
(Auswahl - bei Bedarf)]]=""),BTT[[#This Row],[Manuelle Änderung des Verantwortliches TP
(Auswahl - bei Bedarf)]],VLOOKUP(BTT[[#This Row],[Hauptprozess
(Pflichtauswahl)]],Hauptprozesse[],3,FALSE)),"")</f>
        <v>BLQ</v>
      </c>
      <c r="F478" t="s">
        <v>5</v>
      </c>
      <c r="G478" t="s">
        <v>9601</v>
      </c>
      <c r="H478" s="10" t="s">
        <v>6038</v>
      </c>
      <c r="I478" t="s">
        <v>2973</v>
      </c>
      <c r="J478" s="10" t="str">
        <f>IFERROR(VLOOKUP(BTT[[#This Row],[Verwendete Transaktion (Pflichtauswahl)]],Transaktionen[[Transaktionen]:[Langtext]],2,FALSE),"")</f>
        <v>Reservierungsliste</v>
      </c>
      <c r="O478" t="s">
        <v>6052</v>
      </c>
      <c r="T478" t="s">
        <v>6060</v>
      </c>
      <c r="V478" s="10" t="str">
        <f>IFERROR(VLOOKUP(BTT[[#This Row],[Verwendetes Formular
(Auswahl falls relevant)]],Formulare[[Formularbezeichnung]:[Formularname (technisch)]],2,FALSE),"")</f>
        <v/>
      </c>
      <c r="Y478" s="4" t="s">
        <v>9606</v>
      </c>
      <c r="Z478" t="s">
        <v>6046</v>
      </c>
      <c r="AK478" s="10" t="str">
        <f>IF(BTT[[#This Row],[Subprozess
(optionale Auswahl)]]="","okay",IF(VLOOKUP(BTT[[#This Row],[Subprozess
(optionale Auswahl)]],BPML[[Subprozess]:[Zugeordneter Hauptprozess]],3,FALSE)=BTT[[#This Row],[Hauptprozess
(Pflichtauswahl)]],"okay","falscher Subprozess"))</f>
        <v>okay</v>
      </c>
      <c r="AL478" t="str">
        <f>IF(aktives_Teilprojekt="Master","",IF(BTT[[#This Row],[Verantwortliches TP
(automatisch)]]=VLOOKUP(aktives_Teilprojekt,Teilprojekte[[Teilprojekte]:[Kürzel]],2,FALSE),"okay","Hauptprozess anderes TP"))</f>
        <v>okay</v>
      </c>
      <c r="AM47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8" s="10" t="str">
        <f>IFERROR(IF(BTT[[#This Row],[SAP-Modul
(Pflichtauswahl)]]&lt;&gt;VLOOKUP(BTT[[#This Row],[Verwendete Transaktion (Pflichtauswahl)]],Transaktionen[[Transaktionen]:[Modul]],3,FALSE),"Modul anders","okay"),"")</f>
        <v>okay</v>
      </c>
      <c r="AP478" s="10" t="str">
        <f>IFERROR(IF(COUNTIFS(BTT[Verwendete Transaktion (Pflichtauswahl)],BTT[[#This Row],[Verwendete Transaktion (Pflichtauswahl)]],BTT[SAP-Modul
(Pflichtauswahl)],"&lt;&gt;"&amp;BTT[[#This Row],[SAP-Modul
(Pflichtauswahl)]])&gt;0,"Modul anders","okay"),"")</f>
        <v>okay</v>
      </c>
      <c r="AQ478" s="10" t="str">
        <f>IFERROR(IF(COUNTIFS(BTT[Verwendete Transaktion (Pflichtauswahl)],BTT[[#This Row],[Verwendete Transaktion (Pflichtauswahl)]],BTT[Verantwortliches TP
(automatisch)],"&lt;&gt;"&amp;BTT[[#This Row],[Verantwortliches TP
(automatisch)]])&gt;0,"Transaktion mehrfach","okay"),"")</f>
        <v>okay</v>
      </c>
      <c r="AR478" s="10" t="str">
        <f>IFERROR(IF(COUNTIFS(BTT[Verwendete Transaktion (Pflichtauswahl)],BTT[[#This Row],[Verwendete Transaktion (Pflichtauswahl)]],BTT[Verantwortliches TP
(automatisch)],"&lt;&gt;"&amp;VLOOKUP(aktives_Teilprojekt,Teilprojekte[[Teilprojekte]:[Kürzel]],2,FALSE))&gt;0,"Transaktion mehrfach","okay"),"")</f>
        <v>okay</v>
      </c>
      <c r="AS478" s="10" t="s">
        <v>10103</v>
      </c>
      <c r="AT478" s="10"/>
    </row>
    <row r="479" spans="1:46" hidden="1" x14ac:dyDescent="0.25">
      <c r="A479" s="14" t="str">
        <f>IFERROR(IF(BTT[[#This Row],[Lfd Nr. 
(aus konsolidierter Datei)]]&lt;&gt;"",BTT[[#This Row],[Lfd Nr. 
(aus konsolidierter Datei)]],VLOOKUP(aktives_Teilprojekt,Teilprojekte[[Teilprojekte]:[Kürzel]],2,FALSE)&amp;ROW(BTT[[#This Row],[Lfd Nr.
(automatisch)]])-2),"")</f>
        <v>NL60</v>
      </c>
      <c r="B479" s="15" t="s">
        <v>8592</v>
      </c>
      <c r="C479" s="15"/>
      <c r="D479" t="s">
        <v>10105</v>
      </c>
      <c r="E479" s="10" t="str">
        <f>IFERROR(IF(NOT(BTT[[#This Row],[Manuelle Änderung des Verantwortliches TP
(Auswahl - bei Bedarf)]]=""),BTT[[#This Row],[Manuelle Änderung des Verantwortliches TP
(Auswahl - bei Bedarf)]],VLOOKUP(BTT[[#This Row],[Hauptprozess
(Pflichtauswahl)]],Hauptprozesse[],3,FALSE)),"")</f>
        <v>BLQ</v>
      </c>
      <c r="F479" t="s">
        <v>5</v>
      </c>
      <c r="G479" t="s">
        <v>9601</v>
      </c>
      <c r="H479" s="10" t="s">
        <v>6038</v>
      </c>
      <c r="I479" t="s">
        <v>5420</v>
      </c>
      <c r="J479" s="10" t="str">
        <f>IFERROR(VLOOKUP(BTT[[#This Row],[Verwendete Transaktion (Pflichtauswahl)]],Transaktionen[[Transaktionen]:[Langtext]],2,FALSE),"")</f>
        <v>Materialverzeichnis</v>
      </c>
      <c r="O479" t="s">
        <v>6052</v>
      </c>
      <c r="T479" t="s">
        <v>6060</v>
      </c>
      <c r="V479" s="10" t="str">
        <f>IFERROR(VLOOKUP(BTT[[#This Row],[Verwendetes Formular
(Auswahl falls relevant)]],Formulare[[Formularbezeichnung]:[Formularname (technisch)]],2,FALSE),"")</f>
        <v/>
      </c>
      <c r="Y479" s="4" t="s">
        <v>9606</v>
      </c>
      <c r="Z479" t="s">
        <v>6046</v>
      </c>
      <c r="AK479" s="10" t="str">
        <f>IF(BTT[[#This Row],[Subprozess
(optionale Auswahl)]]="","okay",IF(VLOOKUP(BTT[[#This Row],[Subprozess
(optionale Auswahl)]],BPML[[Subprozess]:[Zugeordneter Hauptprozess]],3,FALSE)=BTT[[#This Row],[Hauptprozess
(Pflichtauswahl)]],"okay","falscher Subprozess"))</f>
        <v>okay</v>
      </c>
      <c r="AL479" t="str">
        <f>IF(aktives_Teilprojekt="Master","",IF(BTT[[#This Row],[Verantwortliches TP
(automatisch)]]=VLOOKUP(aktives_Teilprojekt,Teilprojekte[[Teilprojekte]:[Kürzel]],2,FALSE),"okay","Hauptprozess anderes TP"))</f>
        <v>okay</v>
      </c>
      <c r="AM47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7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79" s="10" t="str">
        <f>IFERROR(IF(BTT[[#This Row],[SAP-Modul
(Pflichtauswahl)]]&lt;&gt;VLOOKUP(BTT[[#This Row],[Verwendete Transaktion (Pflichtauswahl)]],Transaktionen[[Transaktionen]:[Modul]],3,FALSE),"Modul anders","okay"),"")</f>
        <v>okay</v>
      </c>
      <c r="AP479" s="10" t="str">
        <f>IFERROR(IF(COUNTIFS(BTT[Verwendete Transaktion (Pflichtauswahl)],BTT[[#This Row],[Verwendete Transaktion (Pflichtauswahl)]],BTT[SAP-Modul
(Pflichtauswahl)],"&lt;&gt;"&amp;BTT[[#This Row],[SAP-Modul
(Pflichtauswahl)]])&gt;0,"Modul anders","okay"),"")</f>
        <v>okay</v>
      </c>
      <c r="AQ479" s="10" t="str">
        <f>IFERROR(IF(COUNTIFS(BTT[Verwendete Transaktion (Pflichtauswahl)],BTT[[#This Row],[Verwendete Transaktion (Pflichtauswahl)]],BTT[Verantwortliches TP
(automatisch)],"&lt;&gt;"&amp;BTT[[#This Row],[Verantwortliches TP
(automatisch)]])&gt;0,"Transaktion mehrfach","okay"),"")</f>
        <v>okay</v>
      </c>
      <c r="AR479" s="10" t="str">
        <f>IFERROR(IF(COUNTIFS(BTT[Verwendete Transaktion (Pflichtauswahl)],BTT[[#This Row],[Verwendete Transaktion (Pflichtauswahl)]],BTT[Verantwortliches TP
(automatisch)],"&lt;&gt;"&amp;VLOOKUP(aktives_Teilprojekt,Teilprojekte[[Teilprojekte]:[Kürzel]],2,FALSE))&gt;0,"Transaktion mehrfach","okay"),"")</f>
        <v>okay</v>
      </c>
      <c r="AS479" s="10" t="s">
        <v>10104</v>
      </c>
      <c r="AT479" s="10"/>
    </row>
    <row r="480" spans="1:46" ht="45" hidden="1" x14ac:dyDescent="0.25">
      <c r="A480" s="14" t="str">
        <f>IFERROR(IF(BTT[[#This Row],[Lfd Nr. 
(aus konsolidierter Datei)]]&lt;&gt;"",BTT[[#This Row],[Lfd Nr. 
(aus konsolidierter Datei)]],VLOOKUP(aktives_Teilprojekt,Teilprojekte[[Teilprojekte]:[Kürzel]],2,FALSE)&amp;ROW(BTT[[#This Row],[Lfd Nr.
(automatisch)]])-2),"")</f>
        <v>NL62</v>
      </c>
      <c r="B480" s="15" t="s">
        <v>8592</v>
      </c>
      <c r="C480" s="15"/>
      <c r="D480" t="s">
        <v>10107</v>
      </c>
      <c r="E480" s="10" t="str">
        <f>IFERROR(IF(NOT(BTT[[#This Row],[Manuelle Änderung des Verantwortliches TP
(Auswahl - bei Bedarf)]]=""),BTT[[#This Row],[Manuelle Änderung des Verantwortliches TP
(Auswahl - bei Bedarf)]],VLOOKUP(BTT[[#This Row],[Hauptprozess
(Pflichtauswahl)]],Hauptprozesse[],3,FALSE)),"")</f>
        <v>BLQ</v>
      </c>
      <c r="F480" t="s">
        <v>5</v>
      </c>
      <c r="G480" t="s">
        <v>9601</v>
      </c>
      <c r="H480" s="10" t="s">
        <v>6038</v>
      </c>
      <c r="I480" t="s">
        <v>3130</v>
      </c>
      <c r="J480" s="10" t="str">
        <f>IFERROR(VLOOKUP(BTT[[#This Row],[Verwendete Transaktion (Pflichtauswahl)]],Transaktionen[[Transaktionen]:[Langtext]],2,FALSE),"")</f>
        <v>Bestellung ändern</v>
      </c>
      <c r="K480" t="s">
        <v>3133</v>
      </c>
      <c r="O480" t="s">
        <v>6052</v>
      </c>
      <c r="R480" t="s">
        <v>8577</v>
      </c>
      <c r="T480" t="s">
        <v>8525</v>
      </c>
      <c r="V480" s="10" t="str">
        <f>IFERROR(VLOOKUP(BTT[[#This Row],[Verwendetes Formular
(Auswahl falls relevant)]],Formulare[[Formularbezeichnung]:[Formularname (technisch)]],2,FALSE),"")</f>
        <v/>
      </c>
      <c r="Y480" s="4" t="s">
        <v>10146</v>
      </c>
      <c r="Z480" t="s">
        <v>6046</v>
      </c>
      <c r="AK480" s="10" t="str">
        <f>IF(BTT[[#This Row],[Subprozess
(optionale Auswahl)]]="","okay",IF(VLOOKUP(BTT[[#This Row],[Subprozess
(optionale Auswahl)]],BPML[[Subprozess]:[Zugeordneter Hauptprozess]],3,FALSE)=BTT[[#This Row],[Hauptprozess
(Pflichtauswahl)]],"okay","falscher Subprozess"))</f>
        <v>okay</v>
      </c>
      <c r="AL480" t="str">
        <f>IF(aktives_Teilprojekt="Master","",IF(BTT[[#This Row],[Verantwortliches TP
(automatisch)]]=VLOOKUP(aktives_Teilprojekt,Teilprojekte[[Teilprojekte]:[Kürzel]],2,FALSE),"okay","Hauptprozess anderes TP"))</f>
        <v>okay</v>
      </c>
      <c r="AM48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0" s="10" t="str">
        <f>IFERROR(IF(BTT[[#This Row],[SAP-Modul
(Pflichtauswahl)]]&lt;&gt;VLOOKUP(BTT[[#This Row],[Verwendete Transaktion (Pflichtauswahl)]],Transaktionen[[Transaktionen]:[Modul]],3,FALSE),"Modul anders","okay"),"")</f>
        <v>okay</v>
      </c>
      <c r="AP480" s="10" t="str">
        <f>IFERROR(IF(COUNTIFS(BTT[Verwendete Transaktion (Pflichtauswahl)],BTT[[#This Row],[Verwendete Transaktion (Pflichtauswahl)]],BTT[SAP-Modul
(Pflichtauswahl)],"&lt;&gt;"&amp;BTT[[#This Row],[SAP-Modul
(Pflichtauswahl)]])&gt;0,"Modul anders","okay"),"")</f>
        <v>okay</v>
      </c>
      <c r="AQ480" s="10" t="str">
        <f>IFERROR(IF(COUNTIFS(BTT[Verwendete Transaktion (Pflichtauswahl)],BTT[[#This Row],[Verwendete Transaktion (Pflichtauswahl)]],BTT[Verantwortliches TP
(automatisch)],"&lt;&gt;"&amp;BTT[[#This Row],[Verantwortliches TP
(automatisch)]])&gt;0,"Transaktion mehrfach","okay"),"")</f>
        <v>okay</v>
      </c>
      <c r="AR480" s="10" t="str">
        <f>IFERROR(IF(COUNTIFS(BTT[Verwendete Transaktion (Pflichtauswahl)],BTT[[#This Row],[Verwendete Transaktion (Pflichtauswahl)]],BTT[Verantwortliches TP
(automatisch)],"&lt;&gt;"&amp;VLOOKUP(aktives_Teilprojekt,Teilprojekte[[Teilprojekte]:[Kürzel]],2,FALSE))&gt;0,"Transaktion mehrfach","okay"),"")</f>
        <v>okay</v>
      </c>
      <c r="AS480" s="10" t="s">
        <v>10106</v>
      </c>
      <c r="AT480" s="10"/>
    </row>
    <row r="481" spans="1:46" ht="45" hidden="1" x14ac:dyDescent="0.25">
      <c r="A481" s="14" t="str">
        <f>IFERROR(IF(BTT[[#This Row],[Lfd Nr. 
(aus konsolidierter Datei)]]&lt;&gt;"",BTT[[#This Row],[Lfd Nr. 
(aus konsolidierter Datei)]],VLOOKUP(aktives_Teilprojekt,Teilprojekte[[Teilprojekte]:[Kürzel]],2,FALSE)&amp;ROW(BTT[[#This Row],[Lfd Nr.
(automatisch)]])-2),"")</f>
        <v>NL63</v>
      </c>
      <c r="B481" s="15" t="s">
        <v>8592</v>
      </c>
      <c r="C481" s="15"/>
      <c r="D481" t="s">
        <v>9595</v>
      </c>
      <c r="E481" s="10" t="str">
        <f>IFERROR(IF(NOT(BTT[[#This Row],[Manuelle Änderung des Verantwortliches TP
(Auswahl - bei Bedarf)]]=""),BTT[[#This Row],[Manuelle Änderung des Verantwortliches TP
(Auswahl - bei Bedarf)]],VLOOKUP(BTT[[#This Row],[Hauptprozess
(Pflichtauswahl)]],Hauptprozesse[],3,FALSE)),"")</f>
        <v>BLQ</v>
      </c>
      <c r="F481" t="s">
        <v>5</v>
      </c>
      <c r="G481" t="s">
        <v>9601</v>
      </c>
      <c r="H481" s="10" t="s">
        <v>6038</v>
      </c>
      <c r="I481" t="s">
        <v>5386</v>
      </c>
      <c r="J481" s="10" t="str">
        <f>IFERROR(VLOOKUP(BTT[[#This Row],[Verwendete Transaktion (Pflichtauswahl)]],Transaktionen[[Transaktionen]:[Langtext]],2,FALSE),"")</f>
        <v>Ändern Bestellung, Endlief- u. Endr.</v>
      </c>
      <c r="O481" t="s">
        <v>6052</v>
      </c>
      <c r="T481" t="s">
        <v>6060</v>
      </c>
      <c r="V481" s="10" t="str">
        <f>IFERROR(VLOOKUP(BTT[[#This Row],[Verwendetes Formular
(Auswahl falls relevant)]],Formulare[[Formularbezeichnung]:[Formularname (technisch)]],2,FALSE),"")</f>
        <v/>
      </c>
      <c r="Y481" s="4" t="s">
        <v>10147</v>
      </c>
      <c r="Z481" t="s">
        <v>6047</v>
      </c>
      <c r="AK481" s="10" t="str">
        <f>IF(BTT[[#This Row],[Subprozess
(optionale Auswahl)]]="","okay",IF(VLOOKUP(BTT[[#This Row],[Subprozess
(optionale Auswahl)]],BPML[[Subprozess]:[Zugeordneter Hauptprozess]],3,FALSE)=BTT[[#This Row],[Hauptprozess
(Pflichtauswahl)]],"okay","falscher Subprozess"))</f>
        <v>okay</v>
      </c>
      <c r="AL481" t="str">
        <f>IF(aktives_Teilprojekt="Master","",IF(BTT[[#This Row],[Verantwortliches TP
(automatisch)]]=VLOOKUP(aktives_Teilprojekt,Teilprojekte[[Teilprojekte]:[Kürzel]],2,FALSE),"okay","Hauptprozess anderes TP"))</f>
        <v>okay</v>
      </c>
      <c r="AM48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1" s="10" t="str">
        <f>IFERROR(IF(BTT[[#This Row],[SAP-Modul
(Pflichtauswahl)]]&lt;&gt;VLOOKUP(BTT[[#This Row],[Verwendete Transaktion (Pflichtauswahl)]],Transaktionen[[Transaktionen]:[Modul]],3,FALSE),"Modul anders","okay"),"")</f>
        <v>okay</v>
      </c>
      <c r="AP481" s="10" t="str">
        <f>IFERROR(IF(COUNTIFS(BTT[Verwendete Transaktion (Pflichtauswahl)],BTT[[#This Row],[Verwendete Transaktion (Pflichtauswahl)]],BTT[SAP-Modul
(Pflichtauswahl)],"&lt;&gt;"&amp;BTT[[#This Row],[SAP-Modul
(Pflichtauswahl)]])&gt;0,"Modul anders","okay"),"")</f>
        <v>okay</v>
      </c>
      <c r="AQ481" s="10" t="str">
        <f>IFERROR(IF(COUNTIFS(BTT[Verwendete Transaktion (Pflichtauswahl)],BTT[[#This Row],[Verwendete Transaktion (Pflichtauswahl)]],BTT[Verantwortliches TP
(automatisch)],"&lt;&gt;"&amp;BTT[[#This Row],[Verantwortliches TP
(automatisch)]])&gt;0,"Transaktion mehrfach","okay"),"")</f>
        <v>okay</v>
      </c>
      <c r="AR481" s="10" t="str">
        <f>IFERROR(IF(COUNTIFS(BTT[Verwendete Transaktion (Pflichtauswahl)],BTT[[#This Row],[Verwendete Transaktion (Pflichtauswahl)]],BTT[Verantwortliches TP
(automatisch)],"&lt;&gt;"&amp;VLOOKUP(aktives_Teilprojekt,Teilprojekte[[Teilprojekte]:[Kürzel]],2,FALSE))&gt;0,"Transaktion mehrfach","okay"),"")</f>
        <v>okay</v>
      </c>
      <c r="AS481" s="10" t="s">
        <v>10108</v>
      </c>
      <c r="AT481" s="10"/>
    </row>
    <row r="482" spans="1:46" hidden="1" x14ac:dyDescent="0.25">
      <c r="A482" s="14" t="str">
        <f>IFERROR(IF(BTT[[#This Row],[Lfd Nr. 
(aus konsolidierter Datei)]]&lt;&gt;"",BTT[[#This Row],[Lfd Nr. 
(aus konsolidierter Datei)]],VLOOKUP(aktives_Teilprojekt,Teilprojekte[[Teilprojekte]:[Kürzel]],2,FALSE)&amp;ROW(BTT[[#This Row],[Lfd Nr.
(automatisch)]])-2),"")</f>
        <v>NL249</v>
      </c>
      <c r="B482" s="15"/>
      <c r="C482" s="15"/>
      <c r="D482" t="s">
        <v>9610</v>
      </c>
      <c r="E482" s="10" t="str">
        <f>IFERROR(IF(NOT(BTT[[#This Row],[Manuelle Änderung des Verantwortliches TP
(Auswahl - bei Bedarf)]]=""),BTT[[#This Row],[Manuelle Änderung des Verantwortliches TP
(Auswahl - bei Bedarf)]],VLOOKUP(BTT[[#This Row],[Hauptprozess
(Pflichtauswahl)]],Hauptprozesse[],3,FALSE)),"")</f>
        <v>BLQ</v>
      </c>
      <c r="F482" t="s">
        <v>5</v>
      </c>
      <c r="H482" s="10" t="s">
        <v>6038</v>
      </c>
      <c r="I482" t="s">
        <v>3202</v>
      </c>
      <c r="J482" s="10" t="str">
        <f>IFERROR(VLOOKUP(BTT[[#This Row],[Verwendete Transaktion (Pflichtauswahl)]],Transaktionen[[Transaktionen]:[Langtext]],2,FALSE),"")</f>
        <v>Bestellanforderung ändern</v>
      </c>
      <c r="K482" t="s">
        <v>3911</v>
      </c>
      <c r="L482" t="s">
        <v>10135</v>
      </c>
      <c r="M482" t="s">
        <v>9070</v>
      </c>
      <c r="N482" t="s">
        <v>10136</v>
      </c>
      <c r="O482" t="s">
        <v>6051</v>
      </c>
      <c r="P482" t="s">
        <v>6051</v>
      </c>
      <c r="T482" t="s">
        <v>6061</v>
      </c>
      <c r="V482" s="10" t="str">
        <f>IFERROR(VLOOKUP(BTT[[#This Row],[Verwendetes Formular
(Auswahl falls relevant)]],Formulare[[Formularbezeichnung]:[Formularname (technisch)]],2,FALSE),"")</f>
        <v/>
      </c>
      <c r="W482" t="s">
        <v>10148</v>
      </c>
      <c r="X482" t="s">
        <v>6051</v>
      </c>
      <c r="Y482" s="4"/>
      <c r="Z482" t="s">
        <v>6046</v>
      </c>
      <c r="AK482" s="10" t="str">
        <f>IF(BTT[[#This Row],[Subprozess
(optionale Auswahl)]]="","okay",IF(VLOOKUP(BTT[[#This Row],[Subprozess
(optionale Auswahl)]],BPML[[Subprozess]:[Zugeordneter Hauptprozess]],3,FALSE)=BTT[[#This Row],[Hauptprozess
(Pflichtauswahl)]],"okay","falscher Subprozess"))</f>
        <v>okay</v>
      </c>
      <c r="AL482" t="str">
        <f>IF(aktives_Teilprojekt="Master","",IF(BTT[[#This Row],[Verantwortliches TP
(automatisch)]]=VLOOKUP(aktives_Teilprojekt,Teilprojekte[[Teilprojekte]:[Kürzel]],2,FALSE),"okay","Hauptprozess anderes TP"))</f>
        <v>okay</v>
      </c>
      <c r="AM48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2" s="10" t="str">
        <f>IFERROR(IF(BTT[[#This Row],[SAP-Modul
(Pflichtauswahl)]]&lt;&gt;VLOOKUP(BTT[[#This Row],[Verwendete Transaktion (Pflichtauswahl)]],Transaktionen[[Transaktionen]:[Modul]],3,FALSE),"Modul anders","okay"),"")</f>
        <v>okay</v>
      </c>
      <c r="AP482" s="10" t="str">
        <f>IFERROR(IF(COUNTIFS(BTT[Verwendete Transaktion (Pflichtauswahl)],BTT[[#This Row],[Verwendete Transaktion (Pflichtauswahl)]],BTT[SAP-Modul
(Pflichtauswahl)],"&lt;&gt;"&amp;BTT[[#This Row],[SAP-Modul
(Pflichtauswahl)]])&gt;0,"Modul anders","okay"),"")</f>
        <v>okay</v>
      </c>
      <c r="AQ482" s="10" t="str">
        <f>IFERROR(IF(COUNTIFS(BTT[Verwendete Transaktion (Pflichtauswahl)],BTT[[#This Row],[Verwendete Transaktion (Pflichtauswahl)]],BTT[Verantwortliches TP
(automatisch)],"&lt;&gt;"&amp;BTT[[#This Row],[Verantwortliches TP
(automatisch)]])&gt;0,"Transaktion mehrfach","okay"),"")</f>
        <v>okay</v>
      </c>
      <c r="AR482" s="10" t="str">
        <f>IFERROR(IF(COUNTIFS(BTT[Verwendete Transaktion (Pflichtauswahl)],BTT[[#This Row],[Verwendete Transaktion (Pflichtauswahl)]],BTT[Verantwortliches TP
(automatisch)],"&lt;&gt;"&amp;VLOOKUP(aktives_Teilprojekt,Teilprojekte[[Teilprojekte]:[Kürzel]],2,FALSE))&gt;0,"Transaktion mehrfach","okay"),"")</f>
        <v>okay</v>
      </c>
      <c r="AS482" s="10" t="s">
        <v>10109</v>
      </c>
      <c r="AT482" s="10"/>
    </row>
    <row r="483" spans="1:46" ht="45" hidden="1" x14ac:dyDescent="0.25">
      <c r="A483" s="14" t="str">
        <f>IFERROR(IF(BTT[[#This Row],[Lfd Nr. 
(aus konsolidierter Datei)]]&lt;&gt;"",BTT[[#This Row],[Lfd Nr. 
(aus konsolidierter Datei)]],VLOOKUP(aktives_Teilprojekt,Teilprojekte[[Teilprojekte]:[Kürzel]],2,FALSE)&amp;ROW(BTT[[#This Row],[Lfd Nr.
(automatisch)]])-2),"")</f>
        <v>NL273</v>
      </c>
      <c r="B483" s="15"/>
      <c r="C483" s="15"/>
      <c r="D483" t="s">
        <v>9598</v>
      </c>
      <c r="E483" s="10" t="str">
        <f>IFERROR(IF(NOT(BTT[[#This Row],[Manuelle Änderung des Verantwortliches TP
(Auswahl - bei Bedarf)]]=""),BTT[[#This Row],[Manuelle Änderung des Verantwortliches TP
(Auswahl - bei Bedarf)]],VLOOKUP(BTT[[#This Row],[Hauptprozess
(Pflichtauswahl)]],Hauptprozesse[],3,FALSE)),"")</f>
        <v>BLQ</v>
      </c>
      <c r="F483" t="s">
        <v>5</v>
      </c>
      <c r="H483" s="10" t="s">
        <v>8485</v>
      </c>
      <c r="I483" t="s">
        <v>8521</v>
      </c>
      <c r="J483" s="10" t="str">
        <f>IFERROR(VLOOKUP(BTT[[#This Row],[Verwendete Transaktion (Pflichtauswahl)]],Transaktionen[[Transaktionen]:[Langtext]],2,FALSE),"")</f>
        <v>Durchführung in Drittsystem (Non-SAP)</v>
      </c>
      <c r="V483" s="10" t="str">
        <f>IFERROR(VLOOKUP(BTT[[#This Row],[Verwendetes Formular
(Auswahl falls relevant)]],Formulare[[Formularbezeichnung]:[Formularname (technisch)]],2,FALSE),"")</f>
        <v/>
      </c>
      <c r="Y483" s="4" t="s">
        <v>10149</v>
      </c>
      <c r="AK483" s="10" t="str">
        <f>IF(BTT[[#This Row],[Subprozess
(optionale Auswahl)]]="","okay",IF(VLOOKUP(BTT[[#This Row],[Subprozess
(optionale Auswahl)]],BPML[[Subprozess]:[Zugeordneter Hauptprozess]],3,FALSE)=BTT[[#This Row],[Hauptprozess
(Pflichtauswahl)]],"okay","falscher Subprozess"))</f>
        <v>okay</v>
      </c>
      <c r="AL483" t="str">
        <f>IF(aktives_Teilprojekt="Master","",IF(BTT[[#This Row],[Verantwortliches TP
(automatisch)]]=VLOOKUP(aktives_Teilprojekt,Teilprojekte[[Teilprojekte]:[Kürzel]],2,FALSE),"okay","Hauptprozess anderes TP"))</f>
        <v>okay</v>
      </c>
      <c r="AM48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3" s="10" t="str">
        <f>IFERROR(IF(BTT[[#This Row],[SAP-Modul
(Pflichtauswahl)]]&lt;&gt;VLOOKUP(BTT[[#This Row],[Verwendete Transaktion (Pflichtauswahl)]],Transaktionen[[Transaktionen]:[Modul]],3,FALSE),"Modul anders","okay"),"")</f>
        <v>okay</v>
      </c>
      <c r="AP483" s="10" t="str">
        <f>IFERROR(IF(COUNTIFS(BTT[Verwendete Transaktion (Pflichtauswahl)],BTT[[#This Row],[Verwendete Transaktion (Pflichtauswahl)]],BTT[SAP-Modul
(Pflichtauswahl)],"&lt;&gt;"&amp;BTT[[#This Row],[SAP-Modul
(Pflichtauswahl)]])&gt;0,"Modul anders","okay"),"")</f>
        <v>okay</v>
      </c>
      <c r="AQ483" s="10" t="str">
        <f>IFERROR(IF(COUNTIFS(BTT[Verwendete Transaktion (Pflichtauswahl)],BTT[[#This Row],[Verwendete Transaktion (Pflichtauswahl)]],BTT[Verantwortliches TP
(automatisch)],"&lt;&gt;"&amp;BTT[[#This Row],[Verantwortliches TP
(automatisch)]])&gt;0,"Transaktion mehrfach","okay"),"")</f>
        <v>okay</v>
      </c>
      <c r="AR483" s="10" t="str">
        <f>IFERROR(IF(COUNTIFS(BTT[Verwendete Transaktion (Pflichtauswahl)],BTT[[#This Row],[Verwendete Transaktion (Pflichtauswahl)]],BTT[Verantwortliches TP
(automatisch)],"&lt;&gt;"&amp;VLOOKUP(aktives_Teilprojekt,Teilprojekte[[Teilprojekte]:[Kürzel]],2,FALSE))&gt;0,"Transaktion mehrfach","okay"),"")</f>
        <v>okay</v>
      </c>
      <c r="AS483" s="10" t="s">
        <v>10110</v>
      </c>
      <c r="AT483" s="10"/>
    </row>
    <row r="484" spans="1:46" ht="90" hidden="1" x14ac:dyDescent="0.25">
      <c r="A484" s="14" t="str">
        <f>IFERROR(IF(BTT[[#This Row],[Lfd Nr. 
(aus konsolidierter Datei)]]&lt;&gt;"",BTT[[#This Row],[Lfd Nr. 
(aus konsolidierter Datei)]],VLOOKUP(aktives_Teilprojekt,Teilprojekte[[Teilprojekte]:[Kürzel]],2,FALSE)&amp;ROW(BTT[[#This Row],[Lfd Nr.
(automatisch)]])-2),"")</f>
        <v>NL276</v>
      </c>
      <c r="B484" s="15" t="s">
        <v>8592</v>
      </c>
      <c r="C484" s="15"/>
      <c r="D484" t="s">
        <v>10112</v>
      </c>
      <c r="E484" s="10" t="str">
        <f>IFERROR(IF(NOT(BTT[[#This Row],[Manuelle Änderung des Verantwortliches TP
(Auswahl - bei Bedarf)]]=""),BTT[[#This Row],[Manuelle Änderung des Verantwortliches TP
(Auswahl - bei Bedarf)]],VLOOKUP(BTT[[#This Row],[Hauptprozess
(Pflichtauswahl)]],Hauptprozesse[],3,FALSE)),"")</f>
        <v>BLQ</v>
      </c>
      <c r="F484" t="s">
        <v>5</v>
      </c>
      <c r="H484" s="10"/>
      <c r="J484" s="10" t="str">
        <f>IFERROR(VLOOKUP(BTT[[#This Row],[Verwendete Transaktion (Pflichtauswahl)]],Transaktionen[[Transaktionen]:[Langtext]],2,FALSE),"")</f>
        <v/>
      </c>
      <c r="R484" t="s">
        <v>8505</v>
      </c>
      <c r="V484" s="10" t="str">
        <f>IFERROR(VLOOKUP(BTT[[#This Row],[Verwendetes Formular
(Auswahl falls relevant)]],Formulare[[Formularbezeichnung]:[Formularname (technisch)]],2,FALSE),"")</f>
        <v/>
      </c>
      <c r="Y484" s="4" t="s">
        <v>10150</v>
      </c>
      <c r="AK484" s="10" t="str">
        <f>IF(BTT[[#This Row],[Subprozess
(optionale Auswahl)]]="","okay",IF(VLOOKUP(BTT[[#This Row],[Subprozess
(optionale Auswahl)]],BPML[[Subprozess]:[Zugeordneter Hauptprozess]],3,FALSE)=BTT[[#This Row],[Hauptprozess
(Pflichtauswahl)]],"okay","falscher Subprozess"))</f>
        <v>okay</v>
      </c>
      <c r="AL484" t="str">
        <f>IF(aktives_Teilprojekt="Master","",IF(BTT[[#This Row],[Verantwortliches TP
(automatisch)]]=VLOOKUP(aktives_Teilprojekt,Teilprojekte[[Teilprojekte]:[Kürzel]],2,FALSE),"okay","Hauptprozess anderes TP"))</f>
        <v>okay</v>
      </c>
      <c r="AM484"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4"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4" s="10" t="str">
        <f>IFERROR(IF(BTT[[#This Row],[SAP-Modul
(Pflichtauswahl)]]&lt;&gt;VLOOKUP(BTT[[#This Row],[Verwendete Transaktion (Pflichtauswahl)]],Transaktionen[[Transaktionen]:[Modul]],3,FALSE),"Modul anders","okay"),"")</f>
        <v/>
      </c>
      <c r="AP484" s="10" t="str">
        <f>IFERROR(IF(COUNTIFS(BTT[Verwendete Transaktion (Pflichtauswahl)],BTT[[#This Row],[Verwendete Transaktion (Pflichtauswahl)]],BTT[SAP-Modul
(Pflichtauswahl)],"&lt;&gt;"&amp;BTT[[#This Row],[SAP-Modul
(Pflichtauswahl)]])&gt;0,"Modul anders","okay"),"")</f>
        <v>okay</v>
      </c>
      <c r="AQ484" s="10" t="str">
        <f>IFERROR(IF(COUNTIFS(BTT[Verwendete Transaktion (Pflichtauswahl)],BTT[[#This Row],[Verwendete Transaktion (Pflichtauswahl)]],BTT[Verantwortliches TP
(automatisch)],"&lt;&gt;"&amp;BTT[[#This Row],[Verantwortliches TP
(automatisch)]])&gt;0,"Transaktion mehrfach","okay"),"")</f>
        <v>okay</v>
      </c>
      <c r="AR484" s="10" t="str">
        <f>IFERROR(IF(COUNTIFS(BTT[Verwendete Transaktion (Pflichtauswahl)],BTT[[#This Row],[Verwendete Transaktion (Pflichtauswahl)]],BTT[Verantwortliches TP
(automatisch)],"&lt;&gt;"&amp;VLOOKUP(aktives_Teilprojekt,Teilprojekte[[Teilprojekte]:[Kürzel]],2,FALSE))&gt;0,"Transaktion mehrfach","okay"),"")</f>
        <v>okay</v>
      </c>
      <c r="AS484" s="10" t="s">
        <v>10111</v>
      </c>
      <c r="AT484" s="10"/>
    </row>
    <row r="485" spans="1:46" hidden="1" x14ac:dyDescent="0.25">
      <c r="A485" s="14" t="str">
        <f>IFERROR(IF(BTT[[#This Row],[Lfd Nr. 
(aus konsolidierter Datei)]]&lt;&gt;"",BTT[[#This Row],[Lfd Nr. 
(aus konsolidierter Datei)]],VLOOKUP(aktives_Teilprojekt,Teilprojekte[[Teilprojekte]:[Kürzel]],2,FALSE)&amp;ROW(BTT[[#This Row],[Lfd Nr.
(automatisch)]])-2),"")</f>
        <v>NL277</v>
      </c>
      <c r="B485" s="15" t="s">
        <v>8592</v>
      </c>
      <c r="C485" s="15"/>
      <c r="D485" t="s">
        <v>10114</v>
      </c>
      <c r="E485" s="10" t="str">
        <f>IFERROR(IF(NOT(BTT[[#This Row],[Manuelle Änderung des Verantwortliches TP
(Auswahl - bei Bedarf)]]=""),BTT[[#This Row],[Manuelle Änderung des Verantwortliches TP
(Auswahl - bei Bedarf)]],VLOOKUP(BTT[[#This Row],[Hauptprozess
(Pflichtauswahl)]],Hauptprozesse[],3,FALSE)),"")</f>
        <v>BLQ</v>
      </c>
      <c r="F485" t="s">
        <v>5</v>
      </c>
      <c r="H485" s="10"/>
      <c r="J485" s="10" t="str">
        <f>IFERROR(VLOOKUP(BTT[[#This Row],[Verwendete Transaktion (Pflichtauswahl)]],Transaktionen[[Transaktionen]:[Langtext]],2,FALSE),"")</f>
        <v/>
      </c>
      <c r="V485" s="10" t="str">
        <f>IFERROR(VLOOKUP(BTT[[#This Row],[Verwendetes Formular
(Auswahl falls relevant)]],Formulare[[Formularbezeichnung]:[Formularname (technisch)]],2,FALSE),"")</f>
        <v/>
      </c>
      <c r="Y485" s="4"/>
      <c r="AK485" s="10" t="str">
        <f>IF(BTT[[#This Row],[Subprozess
(optionale Auswahl)]]="","okay",IF(VLOOKUP(BTT[[#This Row],[Subprozess
(optionale Auswahl)]],BPML[[Subprozess]:[Zugeordneter Hauptprozess]],3,FALSE)=BTT[[#This Row],[Hauptprozess
(Pflichtauswahl)]],"okay","falscher Subprozess"))</f>
        <v>okay</v>
      </c>
      <c r="AL485" t="str">
        <f>IF(aktives_Teilprojekt="Master","",IF(BTT[[#This Row],[Verantwortliches TP
(automatisch)]]=VLOOKUP(aktives_Teilprojekt,Teilprojekte[[Teilprojekte]:[Kürzel]],2,FALSE),"okay","Hauptprozess anderes TP"))</f>
        <v>okay</v>
      </c>
      <c r="AM485"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5"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5" s="10" t="str">
        <f>IFERROR(IF(BTT[[#This Row],[SAP-Modul
(Pflichtauswahl)]]&lt;&gt;VLOOKUP(BTT[[#This Row],[Verwendete Transaktion (Pflichtauswahl)]],Transaktionen[[Transaktionen]:[Modul]],3,FALSE),"Modul anders","okay"),"")</f>
        <v/>
      </c>
      <c r="AP485" s="10" t="str">
        <f>IFERROR(IF(COUNTIFS(BTT[Verwendete Transaktion (Pflichtauswahl)],BTT[[#This Row],[Verwendete Transaktion (Pflichtauswahl)]],BTT[SAP-Modul
(Pflichtauswahl)],"&lt;&gt;"&amp;BTT[[#This Row],[SAP-Modul
(Pflichtauswahl)]])&gt;0,"Modul anders","okay"),"")</f>
        <v>okay</v>
      </c>
      <c r="AQ485" s="10" t="str">
        <f>IFERROR(IF(COUNTIFS(BTT[Verwendete Transaktion (Pflichtauswahl)],BTT[[#This Row],[Verwendete Transaktion (Pflichtauswahl)]],BTT[Verantwortliches TP
(automatisch)],"&lt;&gt;"&amp;BTT[[#This Row],[Verantwortliches TP
(automatisch)]])&gt;0,"Transaktion mehrfach","okay"),"")</f>
        <v>okay</v>
      </c>
      <c r="AR485" s="10" t="str">
        <f>IFERROR(IF(COUNTIFS(BTT[Verwendete Transaktion (Pflichtauswahl)],BTT[[#This Row],[Verwendete Transaktion (Pflichtauswahl)]],BTT[Verantwortliches TP
(automatisch)],"&lt;&gt;"&amp;VLOOKUP(aktives_Teilprojekt,Teilprojekte[[Teilprojekte]:[Kürzel]],2,FALSE))&gt;0,"Transaktion mehrfach","okay"),"")</f>
        <v>okay</v>
      </c>
      <c r="AS485" s="10" t="s">
        <v>10113</v>
      </c>
      <c r="AT485" s="10"/>
    </row>
    <row r="486" spans="1:46" hidden="1" x14ac:dyDescent="0.25">
      <c r="A486" s="14" t="str">
        <f>IFERROR(IF(BTT[[#This Row],[Lfd Nr. 
(aus konsolidierter Datei)]]&lt;&gt;"",BTT[[#This Row],[Lfd Nr. 
(aus konsolidierter Datei)]],VLOOKUP(aktives_Teilprojekt,Teilprojekte[[Teilprojekte]:[Kürzel]],2,FALSE)&amp;ROW(BTT[[#This Row],[Lfd Nr.
(automatisch)]])-2),"")</f>
        <v>NL319</v>
      </c>
      <c r="B486" s="15" t="s">
        <v>8592</v>
      </c>
      <c r="C486" s="15"/>
      <c r="D486" t="s">
        <v>10116</v>
      </c>
      <c r="E486" s="10" t="str">
        <f>IFERROR(IF(NOT(BTT[[#This Row],[Manuelle Änderung des Verantwortliches TP
(Auswahl - bei Bedarf)]]=""),BTT[[#This Row],[Manuelle Änderung des Verantwortliches TP
(Auswahl - bei Bedarf)]],VLOOKUP(BTT[[#This Row],[Hauptprozess
(Pflichtauswahl)]],Hauptprozesse[],3,FALSE)),"")</f>
        <v>BLQ</v>
      </c>
      <c r="F486" t="s">
        <v>5</v>
      </c>
      <c r="G486" t="s">
        <v>9602</v>
      </c>
      <c r="H486" s="10" t="s">
        <v>6038</v>
      </c>
      <c r="I486" t="s">
        <v>5472</v>
      </c>
      <c r="J486" s="10" t="str">
        <f>IFERROR(VLOOKUP(BTT[[#This Row],[Verwendete Transaktion (Pflichtauswahl)]],Transaktionen[[Transaktionen]:[Langtext]],2,FALSE),"")</f>
        <v>Cockpit Bedarfsträger</v>
      </c>
      <c r="V486" s="10" t="str">
        <f>IFERROR(VLOOKUP(BTT[[#This Row],[Verwendetes Formular
(Auswahl falls relevant)]],Formulare[[Formularbezeichnung]:[Formularname (technisch)]],2,FALSE),"")</f>
        <v/>
      </c>
      <c r="Y486" s="4"/>
      <c r="AK486" s="10" t="str">
        <f>IF(BTT[[#This Row],[Subprozess
(optionale Auswahl)]]="","okay",IF(VLOOKUP(BTT[[#This Row],[Subprozess
(optionale Auswahl)]],BPML[[Subprozess]:[Zugeordneter Hauptprozess]],3,FALSE)=BTT[[#This Row],[Hauptprozess
(Pflichtauswahl)]],"okay","falscher Subprozess"))</f>
        <v>okay</v>
      </c>
      <c r="AL486" t="str">
        <f>IF(aktives_Teilprojekt="Master","",IF(BTT[[#This Row],[Verantwortliches TP
(automatisch)]]=VLOOKUP(aktives_Teilprojekt,Teilprojekte[[Teilprojekte]:[Kürzel]],2,FALSE),"okay","Hauptprozess anderes TP"))</f>
        <v>okay</v>
      </c>
      <c r="AM486"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6"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6" s="10" t="str">
        <f>IFERROR(IF(BTT[[#This Row],[SAP-Modul
(Pflichtauswahl)]]&lt;&gt;VLOOKUP(BTT[[#This Row],[Verwendete Transaktion (Pflichtauswahl)]],Transaktionen[[Transaktionen]:[Modul]],3,FALSE),"Modul anders","okay"),"")</f>
        <v>okay</v>
      </c>
      <c r="AP486" s="10" t="str">
        <f>IFERROR(IF(COUNTIFS(BTT[Verwendete Transaktion (Pflichtauswahl)],BTT[[#This Row],[Verwendete Transaktion (Pflichtauswahl)]],BTT[SAP-Modul
(Pflichtauswahl)],"&lt;&gt;"&amp;BTT[[#This Row],[SAP-Modul
(Pflichtauswahl)]])&gt;0,"Modul anders","okay"),"")</f>
        <v>okay</v>
      </c>
      <c r="AQ486" s="10" t="str">
        <f>IFERROR(IF(COUNTIFS(BTT[Verwendete Transaktion (Pflichtauswahl)],BTT[[#This Row],[Verwendete Transaktion (Pflichtauswahl)]],BTT[Verantwortliches TP
(automatisch)],"&lt;&gt;"&amp;BTT[[#This Row],[Verantwortliches TP
(automatisch)]])&gt;0,"Transaktion mehrfach","okay"),"")</f>
        <v>okay</v>
      </c>
      <c r="AR486" s="10" t="str">
        <f>IFERROR(IF(COUNTIFS(BTT[Verwendete Transaktion (Pflichtauswahl)],BTT[[#This Row],[Verwendete Transaktion (Pflichtauswahl)]],BTT[Verantwortliches TP
(automatisch)],"&lt;&gt;"&amp;VLOOKUP(aktives_Teilprojekt,Teilprojekte[[Teilprojekte]:[Kürzel]],2,FALSE))&gt;0,"Transaktion mehrfach","okay"),"")</f>
        <v>okay</v>
      </c>
      <c r="AS486" s="10" t="s">
        <v>10115</v>
      </c>
      <c r="AT486" s="10"/>
    </row>
    <row r="487" spans="1:46" hidden="1" x14ac:dyDescent="0.25">
      <c r="A487" s="14" t="str">
        <f>IFERROR(IF(BTT[[#This Row],[Lfd Nr. 
(aus konsolidierter Datei)]]&lt;&gt;"",BTT[[#This Row],[Lfd Nr. 
(aus konsolidierter Datei)]],VLOOKUP(aktives_Teilprojekt,Teilprojekte[[Teilprojekte]:[Kürzel]],2,FALSE)&amp;ROW(BTT[[#This Row],[Lfd Nr.
(automatisch)]])-2),"")</f>
        <v>NL320</v>
      </c>
      <c r="B487" s="15" t="s">
        <v>8592</v>
      </c>
      <c r="C487" s="15"/>
      <c r="E487" s="10" t="str">
        <f>IFERROR(IF(NOT(BTT[[#This Row],[Manuelle Änderung des Verantwortliches TP
(Auswahl - bei Bedarf)]]=""),BTT[[#This Row],[Manuelle Änderung des Verantwortliches TP
(Auswahl - bei Bedarf)]],VLOOKUP(BTT[[#This Row],[Hauptprozess
(Pflichtauswahl)]],Hauptprozesse[],3,FALSE)),"")</f>
        <v>BLQ</v>
      </c>
      <c r="F487" t="s">
        <v>5</v>
      </c>
      <c r="G487" t="s">
        <v>9602</v>
      </c>
      <c r="H487" s="10" t="s">
        <v>6038</v>
      </c>
      <c r="I487" t="s">
        <v>3133</v>
      </c>
      <c r="J487" s="10" t="str">
        <f>IFERROR(VLOOKUP(BTT[[#This Row],[Verwendete Transaktion (Pflichtauswahl)]],Transaktionen[[Transaktionen]:[Langtext]],2,FALSE),"")</f>
        <v>Bestellung anzeigen</v>
      </c>
      <c r="V487" s="10" t="str">
        <f>IFERROR(VLOOKUP(BTT[[#This Row],[Verwendetes Formular
(Auswahl falls relevant)]],Formulare[[Formularbezeichnung]:[Formularname (technisch)]],2,FALSE),"")</f>
        <v/>
      </c>
      <c r="Y487" s="4"/>
      <c r="AK487" s="10" t="str">
        <f>IF(BTT[[#This Row],[Subprozess
(optionale Auswahl)]]="","okay",IF(VLOOKUP(BTT[[#This Row],[Subprozess
(optionale Auswahl)]],BPML[[Subprozess]:[Zugeordneter Hauptprozess]],3,FALSE)=BTT[[#This Row],[Hauptprozess
(Pflichtauswahl)]],"okay","falscher Subprozess"))</f>
        <v>okay</v>
      </c>
      <c r="AL487" t="str">
        <f>IF(aktives_Teilprojekt="Master","",IF(BTT[[#This Row],[Verantwortliches TP
(automatisch)]]=VLOOKUP(aktives_Teilprojekt,Teilprojekte[[Teilprojekte]:[Kürzel]],2,FALSE),"okay","Hauptprozess anderes TP"))</f>
        <v>okay</v>
      </c>
      <c r="AM487"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7"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7" s="10" t="str">
        <f>IFERROR(IF(BTT[[#This Row],[SAP-Modul
(Pflichtauswahl)]]&lt;&gt;VLOOKUP(BTT[[#This Row],[Verwendete Transaktion (Pflichtauswahl)]],Transaktionen[[Transaktionen]:[Modul]],3,FALSE),"Modul anders","okay"),"")</f>
        <v>okay</v>
      </c>
      <c r="AP487" s="10" t="str">
        <f>IFERROR(IF(COUNTIFS(BTT[Verwendete Transaktion (Pflichtauswahl)],BTT[[#This Row],[Verwendete Transaktion (Pflichtauswahl)]],BTT[SAP-Modul
(Pflichtauswahl)],"&lt;&gt;"&amp;BTT[[#This Row],[SAP-Modul
(Pflichtauswahl)]])&gt;0,"Modul anders","okay"),"")</f>
        <v>okay</v>
      </c>
      <c r="AQ487" s="10" t="str">
        <f>IFERROR(IF(COUNTIFS(BTT[Verwendete Transaktion (Pflichtauswahl)],BTT[[#This Row],[Verwendete Transaktion (Pflichtauswahl)]],BTT[Verantwortliches TP
(automatisch)],"&lt;&gt;"&amp;BTT[[#This Row],[Verantwortliches TP
(automatisch)]])&gt;0,"Transaktion mehrfach","okay"),"")</f>
        <v>okay</v>
      </c>
      <c r="AR487" s="10" t="str">
        <f>IFERROR(IF(COUNTIFS(BTT[Verwendete Transaktion (Pflichtauswahl)],BTT[[#This Row],[Verwendete Transaktion (Pflichtauswahl)]],BTT[Verantwortliches TP
(automatisch)],"&lt;&gt;"&amp;VLOOKUP(aktives_Teilprojekt,Teilprojekte[[Teilprojekte]:[Kürzel]],2,FALSE))&gt;0,"Transaktion mehrfach","okay"),"")</f>
        <v>okay</v>
      </c>
      <c r="AS487" s="10" t="s">
        <v>10117</v>
      </c>
      <c r="AT487" s="10"/>
    </row>
    <row r="488" spans="1:46" hidden="1" x14ac:dyDescent="0.25">
      <c r="A488" s="14" t="str">
        <f>IFERROR(IF(BTT[[#This Row],[Lfd Nr. 
(aus konsolidierter Datei)]]&lt;&gt;"",BTT[[#This Row],[Lfd Nr. 
(aus konsolidierter Datei)]],VLOOKUP(aktives_Teilprojekt,Teilprojekte[[Teilprojekte]:[Kürzel]],2,FALSE)&amp;ROW(BTT[[#This Row],[Lfd Nr.
(automatisch)]])-2),"")</f>
        <v>NL321</v>
      </c>
      <c r="B488" s="15" t="s">
        <v>8592</v>
      </c>
      <c r="C488" s="15"/>
      <c r="D488" t="s">
        <v>10119</v>
      </c>
      <c r="E488" s="10" t="str">
        <f>IFERROR(IF(NOT(BTT[[#This Row],[Manuelle Änderung des Verantwortliches TP
(Auswahl - bei Bedarf)]]=""),BTT[[#This Row],[Manuelle Änderung des Verantwortliches TP
(Auswahl - bei Bedarf)]],VLOOKUP(BTT[[#This Row],[Hauptprozess
(Pflichtauswahl)]],Hauptprozesse[],3,FALSE)),"")</f>
        <v>BLQ</v>
      </c>
      <c r="F488" t="s">
        <v>5</v>
      </c>
      <c r="G488" t="s">
        <v>9602</v>
      </c>
      <c r="H488" s="10" t="s">
        <v>6038</v>
      </c>
      <c r="I488" t="s">
        <v>3160</v>
      </c>
      <c r="J488" s="10" t="str">
        <f>IFERROR(VLOOKUP(BTT[[#This Row],[Verwendete Transaktion (Pflichtauswahl)]],Transaktionen[[Transaktionen]:[Langtext]],2,FALSE),"")</f>
        <v>Kontrakt anzeigen</v>
      </c>
      <c r="V488" s="10" t="str">
        <f>IFERROR(VLOOKUP(BTT[[#This Row],[Verwendetes Formular
(Auswahl falls relevant)]],Formulare[[Formularbezeichnung]:[Formularname (technisch)]],2,FALSE),"")</f>
        <v/>
      </c>
      <c r="Y488" s="4"/>
      <c r="AK488" s="10" t="str">
        <f>IF(BTT[[#This Row],[Subprozess
(optionale Auswahl)]]="","okay",IF(VLOOKUP(BTT[[#This Row],[Subprozess
(optionale Auswahl)]],BPML[[Subprozess]:[Zugeordneter Hauptprozess]],3,FALSE)=BTT[[#This Row],[Hauptprozess
(Pflichtauswahl)]],"okay","falscher Subprozess"))</f>
        <v>okay</v>
      </c>
      <c r="AL488" t="str">
        <f>IF(aktives_Teilprojekt="Master","",IF(BTT[[#This Row],[Verantwortliches TP
(automatisch)]]=VLOOKUP(aktives_Teilprojekt,Teilprojekte[[Teilprojekte]:[Kürzel]],2,FALSE),"okay","Hauptprozess anderes TP"))</f>
        <v>okay</v>
      </c>
      <c r="AM488"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8"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8" s="10" t="str">
        <f>IFERROR(IF(BTT[[#This Row],[SAP-Modul
(Pflichtauswahl)]]&lt;&gt;VLOOKUP(BTT[[#This Row],[Verwendete Transaktion (Pflichtauswahl)]],Transaktionen[[Transaktionen]:[Modul]],3,FALSE),"Modul anders","okay"),"")</f>
        <v>okay</v>
      </c>
      <c r="AP488" s="10" t="str">
        <f>IFERROR(IF(COUNTIFS(BTT[Verwendete Transaktion (Pflichtauswahl)],BTT[[#This Row],[Verwendete Transaktion (Pflichtauswahl)]],BTT[SAP-Modul
(Pflichtauswahl)],"&lt;&gt;"&amp;BTT[[#This Row],[SAP-Modul
(Pflichtauswahl)]])&gt;0,"Modul anders","okay"),"")</f>
        <v>okay</v>
      </c>
      <c r="AQ488" s="10" t="str">
        <f>IFERROR(IF(COUNTIFS(BTT[Verwendete Transaktion (Pflichtauswahl)],BTT[[#This Row],[Verwendete Transaktion (Pflichtauswahl)]],BTT[Verantwortliches TP
(automatisch)],"&lt;&gt;"&amp;BTT[[#This Row],[Verantwortliches TP
(automatisch)]])&gt;0,"Transaktion mehrfach","okay"),"")</f>
        <v>okay</v>
      </c>
      <c r="AR488" s="10" t="str">
        <f>IFERROR(IF(COUNTIFS(BTT[Verwendete Transaktion (Pflichtauswahl)],BTT[[#This Row],[Verwendete Transaktion (Pflichtauswahl)]],BTT[Verantwortliches TP
(automatisch)],"&lt;&gt;"&amp;VLOOKUP(aktives_Teilprojekt,Teilprojekte[[Teilprojekte]:[Kürzel]],2,FALSE))&gt;0,"Transaktion mehrfach","okay"),"")</f>
        <v>okay</v>
      </c>
      <c r="AS488" s="10" t="s">
        <v>10118</v>
      </c>
      <c r="AT488" s="10"/>
    </row>
    <row r="489" spans="1:46" hidden="1" x14ac:dyDescent="0.25">
      <c r="A489" s="14" t="str">
        <f>IFERROR(IF(BTT[[#This Row],[Lfd Nr. 
(aus konsolidierter Datei)]]&lt;&gt;"",BTT[[#This Row],[Lfd Nr. 
(aus konsolidierter Datei)]],VLOOKUP(aktives_Teilprojekt,Teilprojekte[[Teilprojekte]:[Kürzel]],2,FALSE)&amp;ROW(BTT[[#This Row],[Lfd Nr.
(automatisch)]])-2),"")</f>
        <v>NL322</v>
      </c>
      <c r="B489" s="15" t="s">
        <v>8592</v>
      </c>
      <c r="C489" s="15"/>
      <c r="D489" t="s">
        <v>10121</v>
      </c>
      <c r="E489" s="10" t="str">
        <f>IFERROR(IF(NOT(BTT[[#This Row],[Manuelle Änderung des Verantwortliches TP
(Auswahl - bei Bedarf)]]=""),BTT[[#This Row],[Manuelle Änderung des Verantwortliches TP
(Auswahl - bei Bedarf)]],VLOOKUP(BTT[[#This Row],[Hauptprozess
(Pflichtauswahl)]],Hauptprozesse[],3,FALSE)),"")</f>
        <v>BLQ</v>
      </c>
      <c r="F489" t="s">
        <v>5</v>
      </c>
      <c r="G489" t="s">
        <v>9602</v>
      </c>
      <c r="H489" s="10" t="s">
        <v>6038</v>
      </c>
      <c r="J489" s="10" t="str">
        <f>IFERROR(VLOOKUP(BTT[[#This Row],[Verwendete Transaktion (Pflichtauswahl)]],Transaktionen[[Transaktionen]:[Langtext]],2,FALSE),"")</f>
        <v/>
      </c>
      <c r="R489" t="s">
        <v>9038</v>
      </c>
      <c r="V489" s="10" t="str">
        <f>IFERROR(VLOOKUP(BTT[[#This Row],[Verwendetes Formular
(Auswahl falls relevant)]],Formulare[[Formularbezeichnung]:[Formularname (technisch)]],2,FALSE),"")</f>
        <v/>
      </c>
      <c r="Y489" s="4"/>
      <c r="AK489" s="10" t="str">
        <f>IF(BTT[[#This Row],[Subprozess
(optionale Auswahl)]]="","okay",IF(VLOOKUP(BTT[[#This Row],[Subprozess
(optionale Auswahl)]],BPML[[Subprozess]:[Zugeordneter Hauptprozess]],3,FALSE)=BTT[[#This Row],[Hauptprozess
(Pflichtauswahl)]],"okay","falscher Subprozess"))</f>
        <v>okay</v>
      </c>
      <c r="AL489" t="str">
        <f>IF(aktives_Teilprojekt="Master","",IF(BTT[[#This Row],[Verantwortliches TP
(automatisch)]]=VLOOKUP(aktives_Teilprojekt,Teilprojekte[[Teilprojekte]:[Kürzel]],2,FALSE),"okay","Hauptprozess anderes TP"))</f>
        <v>okay</v>
      </c>
      <c r="AM489"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89"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89" s="10" t="str">
        <f>IFERROR(IF(BTT[[#This Row],[SAP-Modul
(Pflichtauswahl)]]&lt;&gt;VLOOKUP(BTT[[#This Row],[Verwendete Transaktion (Pflichtauswahl)]],Transaktionen[[Transaktionen]:[Modul]],3,FALSE),"Modul anders","okay"),"")</f>
        <v/>
      </c>
      <c r="AP489" s="10" t="str">
        <f>IFERROR(IF(COUNTIFS(BTT[Verwendete Transaktion (Pflichtauswahl)],BTT[[#This Row],[Verwendete Transaktion (Pflichtauswahl)]],BTT[SAP-Modul
(Pflichtauswahl)],"&lt;&gt;"&amp;BTT[[#This Row],[SAP-Modul
(Pflichtauswahl)]])&gt;0,"Modul anders","okay"),"")</f>
        <v>okay</v>
      </c>
      <c r="AQ489" s="10" t="str">
        <f>IFERROR(IF(COUNTIFS(BTT[Verwendete Transaktion (Pflichtauswahl)],BTT[[#This Row],[Verwendete Transaktion (Pflichtauswahl)]],BTT[Verantwortliches TP
(automatisch)],"&lt;&gt;"&amp;BTT[[#This Row],[Verantwortliches TP
(automatisch)]])&gt;0,"Transaktion mehrfach","okay"),"")</f>
        <v>okay</v>
      </c>
      <c r="AR489" s="10" t="str">
        <f>IFERROR(IF(COUNTIFS(BTT[Verwendete Transaktion (Pflichtauswahl)],BTT[[#This Row],[Verwendete Transaktion (Pflichtauswahl)]],BTT[Verantwortliches TP
(automatisch)],"&lt;&gt;"&amp;VLOOKUP(aktives_Teilprojekt,Teilprojekte[[Teilprojekte]:[Kürzel]],2,FALSE))&gt;0,"Transaktion mehrfach","okay"),"")</f>
        <v>okay</v>
      </c>
      <c r="AS489" s="10" t="s">
        <v>10120</v>
      </c>
      <c r="AT489" s="10"/>
    </row>
    <row r="490" spans="1:46" hidden="1" x14ac:dyDescent="0.25">
      <c r="A490" s="14" t="str">
        <f>IFERROR(IF(BTT[[#This Row],[Lfd Nr. 
(aus konsolidierter Datei)]]&lt;&gt;"",BTT[[#This Row],[Lfd Nr. 
(aus konsolidierter Datei)]],VLOOKUP(aktives_Teilprojekt,Teilprojekte[[Teilprojekte]:[Kürzel]],2,FALSE)&amp;ROW(BTT[[#This Row],[Lfd Nr.
(automatisch)]])-2),"")</f>
        <v>HL150</v>
      </c>
      <c r="B490" s="15" t="s">
        <v>6134</v>
      </c>
      <c r="C490" s="15" t="s">
        <v>8541</v>
      </c>
      <c r="D490" t="s">
        <v>10123</v>
      </c>
      <c r="E490" s="10" t="str">
        <f>IFERROR(IF(NOT(BTT[[#This Row],[Manuelle Änderung des Verantwortliches TP
(Auswahl - bei Bedarf)]]=""),BTT[[#This Row],[Manuelle Änderung des Verantwortliches TP
(Auswahl - bei Bedarf)]],VLOOKUP(BTT[[#This Row],[Hauptprozess
(Pflichtauswahl)]],Hauptprozesse[],3,FALSE)),"")</f>
        <v>BLQ</v>
      </c>
      <c r="F490" t="s">
        <v>5</v>
      </c>
      <c r="G490" t="s">
        <v>9602</v>
      </c>
      <c r="H490" s="10" t="s">
        <v>6038</v>
      </c>
      <c r="I490" t="s">
        <v>3295</v>
      </c>
      <c r="J490" s="10" t="str">
        <f>IFERROR(VLOOKUP(BTT[[#This Row],[Verwendete Transaktion (Pflichtauswahl)]],Transaktionen[[Transaktionen]:[Langtext]],2,FALSE),"")</f>
        <v>Warenbewegung</v>
      </c>
      <c r="T490" t="s">
        <v>6060</v>
      </c>
      <c r="V490" s="10" t="str">
        <f>IFERROR(VLOOKUP(BTT[[#This Row],[Verwendetes Formular
(Auswahl falls relevant)]],Formulare[[Formularbezeichnung]:[Formularname (technisch)]],2,FALSE),"")</f>
        <v/>
      </c>
      <c r="Y490" s="4"/>
      <c r="AK490" s="10" t="str">
        <f>IF(BTT[[#This Row],[Subprozess
(optionale Auswahl)]]="","okay",IF(VLOOKUP(BTT[[#This Row],[Subprozess
(optionale Auswahl)]],BPML[[Subprozess]:[Zugeordneter Hauptprozess]],3,FALSE)=BTT[[#This Row],[Hauptprozess
(Pflichtauswahl)]],"okay","falscher Subprozess"))</f>
        <v>okay</v>
      </c>
      <c r="AL490" t="str">
        <f>IF(aktives_Teilprojekt="Master","",IF(BTT[[#This Row],[Verantwortliches TP
(automatisch)]]=VLOOKUP(aktives_Teilprojekt,Teilprojekte[[Teilprojekte]:[Kürzel]],2,FALSE),"okay","Hauptprozess anderes TP"))</f>
        <v>okay</v>
      </c>
      <c r="AM490"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0"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0" s="10" t="str">
        <f>IFERROR(IF(BTT[[#This Row],[SAP-Modul
(Pflichtauswahl)]]&lt;&gt;VLOOKUP(BTT[[#This Row],[Verwendete Transaktion (Pflichtauswahl)]],Transaktionen[[Transaktionen]:[Modul]],3,FALSE),"Modul anders","okay"),"")</f>
        <v>okay</v>
      </c>
      <c r="AP490" s="10" t="str">
        <f>IFERROR(IF(COUNTIFS(BTT[Verwendete Transaktion (Pflichtauswahl)],BTT[[#This Row],[Verwendete Transaktion (Pflichtauswahl)]],BTT[SAP-Modul
(Pflichtauswahl)],"&lt;&gt;"&amp;BTT[[#This Row],[SAP-Modul
(Pflichtauswahl)]])&gt;0,"Modul anders","okay"),"")</f>
        <v>okay</v>
      </c>
      <c r="AQ490" s="10" t="str">
        <f>IFERROR(IF(COUNTIFS(BTT[Verwendete Transaktion (Pflichtauswahl)],BTT[[#This Row],[Verwendete Transaktion (Pflichtauswahl)]],BTT[Verantwortliches TP
(automatisch)],"&lt;&gt;"&amp;BTT[[#This Row],[Verantwortliches TP
(automatisch)]])&gt;0,"Transaktion mehrfach","okay"),"")</f>
        <v>okay</v>
      </c>
      <c r="AR490" s="10" t="str">
        <f>IFERROR(IF(COUNTIFS(BTT[Verwendete Transaktion (Pflichtauswahl)],BTT[[#This Row],[Verwendete Transaktion (Pflichtauswahl)]],BTT[Verantwortliches TP
(automatisch)],"&lt;&gt;"&amp;VLOOKUP(aktives_Teilprojekt,Teilprojekte[[Teilprojekte]:[Kürzel]],2,FALSE))&gt;0,"Transaktion mehrfach","okay"),"")</f>
        <v>okay</v>
      </c>
      <c r="AS490" s="10" t="s">
        <v>10122</v>
      </c>
      <c r="AT490" s="10"/>
    </row>
    <row r="491" spans="1:46" x14ac:dyDescent="0.25">
      <c r="A491" s="14" t="str">
        <f>IFERROR(IF(BTT[[#This Row],[Lfd Nr. 
(aus konsolidierter Datei)]]&lt;&gt;"",BTT[[#This Row],[Lfd Nr. 
(aus konsolidierter Datei)]],VLOOKUP(aktives_Teilprojekt,Teilprojekte[[Teilprojekte]:[Kürzel]],2,FALSE)&amp;ROW(BTT[[#This Row],[Lfd Nr.
(automatisch)]])-2),"")</f>
        <v>Reporting6</v>
      </c>
      <c r="B491" s="15" t="s">
        <v>674</v>
      </c>
      <c r="C491" s="15"/>
      <c r="D491" t="s">
        <v>10125</v>
      </c>
      <c r="E491" s="10" t="str">
        <f>IFERROR(IF(NOT(BTT[[#This Row],[Manuelle Änderung des Verantwortliches TP
(Auswahl - bei Bedarf)]]=""),BTT[[#This Row],[Manuelle Änderung des Verantwortliches TP
(Auswahl - bei Bedarf)]],VLOOKUP(BTT[[#This Row],[Hauptprozess
(Pflichtauswahl)]],Hauptprozesse[],3,FALSE)),"")</f>
        <v>BLQ</v>
      </c>
      <c r="H491" s="10"/>
      <c r="I491" t="s">
        <v>4862</v>
      </c>
      <c r="J491" s="10" t="str">
        <f>IFERROR(VLOOKUP(BTT[[#This Row],[Verwendete Transaktion (Pflichtauswahl)]],Transaktionen[[Transaktionen]:[Langtext]],2,FALSE),"")</f>
        <v>IT-Service SLA</v>
      </c>
      <c r="V491" s="10" t="str">
        <f>IFERROR(VLOOKUP(BTT[[#This Row],[Verwendetes Formular
(Auswahl falls relevant)]],Formulare[[Formularbezeichnung]:[Formularname (technisch)]],2,FALSE),"")</f>
        <v/>
      </c>
      <c r="Y491" s="4"/>
      <c r="AD491" t="s">
        <v>10203</v>
      </c>
      <c r="AK491" s="10" t="str">
        <f>IF(BTT[[#This Row],[Subprozess
(optionale Auswahl)]]="","okay",IF(VLOOKUP(BTT[[#This Row],[Subprozess
(optionale Auswahl)]],BPML[[Subprozess]:[Zugeordneter Hauptprozess]],3,FALSE)=BTT[[#This Row],[Hauptprozess
(Pflichtauswahl)]],"okay","falscher Subprozess"))</f>
        <v>okay</v>
      </c>
      <c r="AL491" t="str">
        <f>IF(aktives_Teilprojekt="Master","",IF(BTT[[#This Row],[Verantwortliches TP
(automatisch)]]=VLOOKUP(aktives_Teilprojekt,Teilprojekte[[Teilprojekte]:[Kürzel]],2,FALSE),"okay","Hauptprozess anderes TP"))</f>
        <v>okay</v>
      </c>
      <c r="AM491"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1"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1" s="10" t="str">
        <f>IFERROR(IF(BTT[[#This Row],[SAP-Modul
(Pflichtauswahl)]]&lt;&gt;VLOOKUP(BTT[[#This Row],[Verwendete Transaktion (Pflichtauswahl)]],Transaktionen[[Transaktionen]:[Modul]],3,FALSE),"Modul anders","okay"),"")</f>
        <v>Modul anders</v>
      </c>
      <c r="AP491" s="10" t="str">
        <f>IFERROR(IF(COUNTIFS(BTT[Verwendete Transaktion (Pflichtauswahl)],BTT[[#This Row],[Verwendete Transaktion (Pflichtauswahl)]],BTT[SAP-Modul
(Pflichtauswahl)],"&lt;&gt;"&amp;BTT[[#This Row],[SAP-Modul
(Pflichtauswahl)]])&gt;0,"Modul anders","okay"),"")</f>
        <v>okay</v>
      </c>
      <c r="AQ491" s="10" t="str">
        <f>IFERROR(IF(COUNTIFS(BTT[Verwendete Transaktion (Pflichtauswahl)],BTT[[#This Row],[Verwendete Transaktion (Pflichtauswahl)]],BTT[Verantwortliches TP
(automatisch)],"&lt;&gt;"&amp;BTT[[#This Row],[Verantwortliches TP
(automatisch)]])&gt;0,"Transaktion mehrfach","okay"),"")</f>
        <v>okay</v>
      </c>
      <c r="AR491" s="10" t="str">
        <f>IFERROR(IF(COUNTIFS(BTT[Verwendete Transaktion (Pflichtauswahl)],BTT[[#This Row],[Verwendete Transaktion (Pflichtauswahl)]],BTT[Verantwortliches TP
(automatisch)],"&lt;&gt;"&amp;VLOOKUP(aktives_Teilprojekt,Teilprojekte[[Teilprojekte]:[Kürzel]],2,FALSE))&gt;0,"Transaktion mehrfach","okay"),"")</f>
        <v>okay</v>
      </c>
      <c r="AS491" s="10" t="s">
        <v>10124</v>
      </c>
      <c r="AT491" s="10"/>
    </row>
    <row r="492" spans="1:46" hidden="1" x14ac:dyDescent="0.25">
      <c r="A492" s="14" t="str">
        <f>IFERROR(IF(BTT[[#This Row],[Lfd Nr. 
(aus konsolidierter Datei)]]&lt;&gt;"",BTT[[#This Row],[Lfd Nr. 
(aus konsolidierter Datei)]],VLOOKUP(aktives_Teilprojekt,Teilprojekte[[Teilprojekte]:[Kürzel]],2,FALSE)&amp;ROW(BTT[[#This Row],[Lfd Nr.
(automatisch)]])-2),"")</f>
        <v>Reporting8</v>
      </c>
      <c r="B492" s="15"/>
      <c r="C492" s="15"/>
      <c r="D492" t="s">
        <v>10127</v>
      </c>
      <c r="E492" s="10" t="str">
        <f>IFERROR(IF(NOT(BTT[[#This Row],[Manuelle Änderung des Verantwortliches TP
(Auswahl - bei Bedarf)]]=""),BTT[[#This Row],[Manuelle Änderung des Verantwortliches TP
(Auswahl - bei Bedarf)]],VLOOKUP(BTT[[#This Row],[Hauptprozess
(Pflichtauswahl)]],Hauptprozesse[],3,FALSE)),"")</f>
        <v>BLQ</v>
      </c>
      <c r="F492" t="s">
        <v>5</v>
      </c>
      <c r="H492" s="10"/>
      <c r="I492" t="s">
        <v>4866</v>
      </c>
      <c r="J492" s="10" t="str">
        <f>IFERROR(VLOOKUP(BTT[[#This Row],[Verwendete Transaktion (Pflichtauswahl)]],Transaktionen[[Transaktionen]:[Langtext]],2,FALSE),"")</f>
        <v>Einkäufergruppe - Zusatzdaten</v>
      </c>
      <c r="V492" s="10" t="str">
        <f>IFERROR(VLOOKUP(BTT[[#This Row],[Verwendetes Formular
(Auswahl falls relevant)]],Formulare[[Formularbezeichnung]:[Formularname (technisch)]],2,FALSE),"")</f>
        <v/>
      </c>
      <c r="Y492" s="4"/>
      <c r="AK492" s="10" t="str">
        <f>IF(BTT[[#This Row],[Subprozess
(optionale Auswahl)]]="","okay",IF(VLOOKUP(BTT[[#This Row],[Subprozess
(optionale Auswahl)]],BPML[[Subprozess]:[Zugeordneter Hauptprozess]],3,FALSE)=BTT[[#This Row],[Hauptprozess
(Pflichtauswahl)]],"okay","falscher Subprozess"))</f>
        <v>okay</v>
      </c>
      <c r="AL492" t="str">
        <f>IF(aktives_Teilprojekt="Master","",IF(BTT[[#This Row],[Verantwortliches TP
(automatisch)]]=VLOOKUP(aktives_Teilprojekt,Teilprojekte[[Teilprojekte]:[Kürzel]],2,FALSE),"okay","Hauptprozess anderes TP"))</f>
        <v>okay</v>
      </c>
      <c r="AM492"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2"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2" s="10" t="str">
        <f>IFERROR(IF(BTT[[#This Row],[SAP-Modul
(Pflichtauswahl)]]&lt;&gt;VLOOKUP(BTT[[#This Row],[Verwendete Transaktion (Pflichtauswahl)]],Transaktionen[[Transaktionen]:[Modul]],3,FALSE),"Modul anders","okay"),"")</f>
        <v>Modul anders</v>
      </c>
      <c r="AP492" s="10" t="str">
        <f>IFERROR(IF(COUNTIFS(BTT[Verwendete Transaktion (Pflichtauswahl)],BTT[[#This Row],[Verwendete Transaktion (Pflichtauswahl)]],BTT[SAP-Modul
(Pflichtauswahl)],"&lt;&gt;"&amp;BTT[[#This Row],[SAP-Modul
(Pflichtauswahl)]])&gt;0,"Modul anders","okay"),"")</f>
        <v>okay</v>
      </c>
      <c r="AQ492" s="10" t="str">
        <f>IFERROR(IF(COUNTIFS(BTT[Verwendete Transaktion (Pflichtauswahl)],BTT[[#This Row],[Verwendete Transaktion (Pflichtauswahl)]],BTT[Verantwortliches TP
(automatisch)],"&lt;&gt;"&amp;BTT[[#This Row],[Verantwortliches TP
(automatisch)]])&gt;0,"Transaktion mehrfach","okay"),"")</f>
        <v>okay</v>
      </c>
      <c r="AR492" s="10" t="str">
        <f>IFERROR(IF(COUNTIFS(BTT[Verwendete Transaktion (Pflichtauswahl)],BTT[[#This Row],[Verwendete Transaktion (Pflichtauswahl)]],BTT[Verantwortliches TP
(automatisch)],"&lt;&gt;"&amp;VLOOKUP(aktives_Teilprojekt,Teilprojekte[[Teilprojekte]:[Kürzel]],2,FALSE))&gt;0,"Transaktion mehrfach","okay"),"")</f>
        <v>okay</v>
      </c>
      <c r="AS492" s="10" t="s">
        <v>10126</v>
      </c>
      <c r="AT492" s="10"/>
    </row>
    <row r="493" spans="1:46" x14ac:dyDescent="0.25">
      <c r="A493" s="14" t="str">
        <f>IFERROR(IF(BTT[[#This Row],[Lfd Nr. 
(aus konsolidierter Datei)]]&lt;&gt;"",BTT[[#This Row],[Lfd Nr. 
(aus konsolidierter Datei)]],VLOOKUP(aktives_Teilprojekt,Teilprojekte[[Teilprojekte]:[Kürzel]],2,FALSE)&amp;ROW(BTT[[#This Row],[Lfd Nr.
(automatisch)]])-2),"")</f>
        <v>Reporting11</v>
      </c>
      <c r="B493" s="15" t="s">
        <v>53</v>
      </c>
      <c r="C493" s="15"/>
      <c r="D493" t="s">
        <v>10129</v>
      </c>
      <c r="E493" s="10" t="str">
        <f>IFERROR(IF(NOT(BTT[[#This Row],[Manuelle Änderung des Verantwortliches TP
(Auswahl - bei Bedarf)]]=""),BTT[[#This Row],[Manuelle Änderung des Verantwortliches TP
(Auswahl - bei Bedarf)]],VLOOKUP(BTT[[#This Row],[Hauptprozess
(Pflichtauswahl)]],Hauptprozesse[],3,FALSE)),"")</f>
        <v>BLQ</v>
      </c>
      <c r="H493" s="10"/>
      <c r="J493" s="10" t="str">
        <f>IFERROR(VLOOKUP(BTT[[#This Row],[Verwendete Transaktion (Pflichtauswahl)]],Transaktionen[[Transaktionen]:[Langtext]],2,FALSE),"")</f>
        <v/>
      </c>
      <c r="V493" s="10" t="str">
        <f>IFERROR(VLOOKUP(BTT[[#This Row],[Verwendetes Formular
(Auswahl falls relevant)]],Formulare[[Formularbezeichnung]:[Formularname (technisch)]],2,FALSE),"")</f>
        <v/>
      </c>
      <c r="Y493" s="4"/>
      <c r="AD493" t="s">
        <v>10203</v>
      </c>
      <c r="AK493" s="10" t="str">
        <f>IF(BTT[[#This Row],[Subprozess
(optionale Auswahl)]]="","okay",IF(VLOOKUP(BTT[[#This Row],[Subprozess
(optionale Auswahl)]],BPML[[Subprozess]:[Zugeordneter Hauptprozess]],3,FALSE)=BTT[[#This Row],[Hauptprozess
(Pflichtauswahl)]],"okay","falscher Subprozess"))</f>
        <v>okay</v>
      </c>
      <c r="AL493" t="str">
        <f>IF(aktives_Teilprojekt="Master","",IF(BTT[[#This Row],[Verantwortliches TP
(automatisch)]]=VLOOKUP(aktives_Teilprojekt,Teilprojekte[[Teilprojekte]:[Kürzel]],2,FALSE),"okay","Hauptprozess anderes TP"))</f>
        <v>okay</v>
      </c>
      <c r="AM493" s="10" t="str">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leeres Pflichtfeld</v>
      </c>
      <c r="AN493" s="10" t="str">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leeres Pflichtfeld</v>
      </c>
      <c r="AO493" s="10" t="str">
        <f>IFERROR(IF(BTT[[#This Row],[SAP-Modul
(Pflichtauswahl)]]&lt;&gt;VLOOKUP(BTT[[#This Row],[Verwendete Transaktion (Pflichtauswahl)]],Transaktionen[[Transaktionen]:[Modul]],3,FALSE),"Modul anders","okay"),"")</f>
        <v/>
      </c>
      <c r="AP493" s="10" t="str">
        <f>IFERROR(IF(COUNTIFS(BTT[Verwendete Transaktion (Pflichtauswahl)],BTT[[#This Row],[Verwendete Transaktion (Pflichtauswahl)]],BTT[SAP-Modul
(Pflichtauswahl)],"&lt;&gt;"&amp;BTT[[#This Row],[SAP-Modul
(Pflichtauswahl)]])&gt;0,"Modul anders","okay"),"")</f>
        <v>okay</v>
      </c>
      <c r="AQ493" s="10" t="str">
        <f>IFERROR(IF(COUNTIFS(BTT[Verwendete Transaktion (Pflichtauswahl)],BTT[[#This Row],[Verwendete Transaktion (Pflichtauswahl)]],BTT[Verantwortliches TP
(automatisch)],"&lt;&gt;"&amp;BTT[[#This Row],[Verantwortliches TP
(automatisch)]])&gt;0,"Transaktion mehrfach","okay"),"")</f>
        <v>okay</v>
      </c>
      <c r="AR493" s="10" t="str">
        <f>IFERROR(IF(COUNTIFS(BTT[Verwendete Transaktion (Pflichtauswahl)],BTT[[#This Row],[Verwendete Transaktion (Pflichtauswahl)]],BTT[Verantwortliches TP
(automatisch)],"&lt;&gt;"&amp;VLOOKUP(aktives_Teilprojekt,Teilprojekte[[Teilprojekte]:[Kürzel]],2,FALSE))&gt;0,"Transaktion mehrfach","okay"),"")</f>
        <v>okay</v>
      </c>
      <c r="AS493" s="10" t="s">
        <v>10128</v>
      </c>
      <c r="AT493" s="10"/>
    </row>
  </sheetData>
  <sheetProtection formatRows="0" insertRows="0" deleteRows="0" autoFilter="0" pivotTables="0"/>
  <mergeCells count="4">
    <mergeCell ref="A1:D1"/>
    <mergeCell ref="AB1:AJ1"/>
    <mergeCell ref="E1:Z1"/>
    <mergeCell ref="AK1:AT1"/>
  </mergeCells>
  <conditionalFormatting sqref="B3:B493">
    <cfRule type="expression" dxfId="37" priority="20">
      <formula>ISBLANK(B3)</formula>
    </cfRule>
  </conditionalFormatting>
  <conditionalFormatting sqref="D3:D493 H3:I493 O3:O493 T3:T493 X3:X493 Z3:Z493 AD3:AD493 AI3:AJ493">
    <cfRule type="expression" dxfId="36" priority="22">
      <formula>ISBLANK(D3)</formula>
    </cfRule>
  </conditionalFormatting>
  <conditionalFormatting sqref="U3:V493">
    <cfRule type="expression" dxfId="35" priority="15">
      <formula>AND(ISBLANK(U3),T3="SAP-Formular")</formula>
    </cfRule>
  </conditionalFormatting>
  <conditionalFormatting sqref="W3:W493">
    <cfRule type="expression" dxfId="34" priority="14">
      <formula>AND(ISBLANK(W3),OR(T3="Mail",T3="XML",T3="weiterer"))</formula>
    </cfRule>
  </conditionalFormatting>
  <conditionalFormatting sqref="AA3:AA493">
    <cfRule type="expression" dxfId="33" priority="11">
      <formula>AND(ISBLANK(AA3),NOT(ISBLANK(I3)),LEFT(I3,1)="Z")</formula>
    </cfRule>
  </conditionalFormatting>
  <conditionalFormatting sqref="AB3:AB493">
    <cfRule type="expression" dxfId="32" priority="10">
      <formula>AND(ISBLANK(AB3),NOT(ISBLANK(I3)),LEFT(I3,1)&lt;&gt;"Z")</formula>
    </cfRule>
  </conditionalFormatting>
  <conditionalFormatting sqref="AE3:AE493">
    <cfRule type="expression" dxfId="31" priority="8">
      <formula>AND(ISBLANK(AE3),AB3="ja")</formula>
    </cfRule>
  </conditionalFormatting>
  <conditionalFormatting sqref="AF3:AF493">
    <cfRule type="expression" dxfId="30" priority="7">
      <formula>AND(ISBLANK(AF3),AD3="Fiori")</formula>
    </cfRule>
  </conditionalFormatting>
  <conditionalFormatting sqref="AG3:AG493">
    <cfRule type="expression" dxfId="29" priority="5">
      <formula>AND(ISBLANK(AG3),NOT(ISBLANK(M3)))</formula>
    </cfRule>
  </conditionalFormatting>
  <conditionalFormatting sqref="AH3:AH493">
    <cfRule type="expression" dxfId="28" priority="4">
      <formula>AND(ISBLANK(AH3),NOT(ISBLANK(R3)))</formula>
    </cfRule>
  </conditionalFormatting>
  <dataValidations count="11">
    <dataValidation type="list" allowBlank="1" showInputMessage="1" showErrorMessage="1" sqref="B3:B493">
      <formula1>Hauptprozess</formula1>
    </dataValidation>
    <dataValidation type="list" allowBlank="1" showInputMessage="1" showErrorMessage="1" sqref="C3:C493">
      <formula1>Subprozess</formula1>
    </dataValidation>
    <dataValidation type="list" allowBlank="1" showInputMessage="1" showErrorMessage="1" sqref="I3:I493">
      <formula1>Transaktion</formula1>
    </dataValidation>
    <dataValidation type="list" allowBlank="1" showInputMessage="1" showErrorMessage="1" sqref="R3:R493">
      <formula1>Schnittstelle</formula1>
    </dataValidation>
    <dataValidation type="list" allowBlank="1" showInputMessage="1" showErrorMessage="1" sqref="H3:H493">
      <formula1>Modul</formula1>
    </dataValidation>
    <dataValidation type="list" allowBlank="1" showInputMessage="1" showErrorMessage="1" sqref="Z3:Z493">
      <formula1>Priorität</formula1>
    </dataValidation>
    <dataValidation type="list" allowBlank="1" showInputMessage="1" showErrorMessage="1" sqref="AG3:AJ493 AA3:AB493 X3:X493 O3:O493">
      <formula1>Vorhanden</formula1>
    </dataValidation>
    <dataValidation type="list" allowBlank="1" showInputMessage="1" showErrorMessage="1" sqref="T3:T493">
      <formula1>Output</formula1>
    </dataValidation>
    <dataValidation type="list" allowBlank="1" showInputMessage="1" showErrorMessage="1" sqref="U3:U493 V35 V122">
      <formula1>Formular</formula1>
    </dataValidation>
    <dataValidation type="list" allowBlank="1" showInputMessage="1" showErrorMessage="1" sqref="AD3:AD493">
      <formula1>Interface</formula1>
    </dataValidation>
    <dataValidation type="list" allowBlank="1" showInputMessage="1" showErrorMessage="1" sqref="F3:F493">
      <formula1>Teilprojekt_Kürzel</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J102"/>
  <sheetViews>
    <sheetView tabSelected="1" workbookViewId="0">
      <selection sqref="A1:D84"/>
    </sheetView>
  </sheetViews>
  <sheetFormatPr baseColWidth="10" defaultRowHeight="15" x14ac:dyDescent="0.25"/>
  <cols>
    <col min="1" max="1" width="53.85546875" bestFit="1" customWidth="1"/>
    <col min="2" max="2" width="14.42578125" customWidth="1"/>
    <col min="3" max="4" width="19.42578125" customWidth="1"/>
    <col min="6" max="6" width="42" bestFit="1" customWidth="1"/>
    <col min="7" max="7" width="11.5703125" bestFit="1" customWidth="1"/>
    <col min="8" max="8" width="53.85546875" bestFit="1" customWidth="1"/>
    <col min="9" max="9" width="20.140625" customWidth="1"/>
    <col min="10" max="10" width="17.42578125" bestFit="1" customWidth="1"/>
  </cols>
  <sheetData>
    <row r="1" spans="1:10" x14ac:dyDescent="0.25">
      <c r="A1" t="s">
        <v>0</v>
      </c>
      <c r="B1" t="s">
        <v>11</v>
      </c>
      <c r="C1" t="s">
        <v>2</v>
      </c>
      <c r="D1" t="s">
        <v>64</v>
      </c>
      <c r="F1" t="s">
        <v>1</v>
      </c>
      <c r="G1" t="s">
        <v>11</v>
      </c>
      <c r="H1" t="s">
        <v>12</v>
      </c>
      <c r="I1" t="s">
        <v>13</v>
      </c>
      <c r="J1" t="s">
        <v>64</v>
      </c>
    </row>
    <row r="2" spans="1:10" hidden="1" x14ac:dyDescent="0.25">
      <c r="A2" t="s">
        <v>43</v>
      </c>
      <c r="B2" t="s">
        <v>6138</v>
      </c>
      <c r="C2" t="s">
        <v>9544</v>
      </c>
      <c r="D2" t="str">
        <f>IF(ISERROR(VLOOKUP(Hauptprozesse[[#This Row],[Hauptprozess]],BTT[Hauptprozess
(Pflichtauswahl)],1,FALSE)),"nein","ja")</f>
        <v>nein</v>
      </c>
      <c r="F2" t="s">
        <v>6209</v>
      </c>
      <c r="G2" t="s">
        <v>6258</v>
      </c>
      <c r="H2" t="s">
        <v>43</v>
      </c>
      <c r="I2" t="str">
        <f>VLOOKUP(BPML[[#This Row],[Zugeordneter Hauptprozess]],Hauptprozesse[],3,FALSE)</f>
        <v>PS/IM</v>
      </c>
      <c r="J2" t="str">
        <f>IF(ISERROR(VLOOKUP(BPML[[#This Row],[Subprozess]],BTT[Subprozess
(optionale Auswahl)],1,FALSE)),"nein","ja")</f>
        <v>nein</v>
      </c>
    </row>
    <row r="3" spans="1:10" hidden="1" x14ac:dyDescent="0.25">
      <c r="A3" t="s">
        <v>44</v>
      </c>
      <c r="B3" t="s">
        <v>6139</v>
      </c>
      <c r="C3" t="s">
        <v>3</v>
      </c>
      <c r="D3" t="str">
        <f>IF(ISERROR(VLOOKUP(Hauptprozesse[[#This Row],[Hauptprozess]],BTT[Hauptprozess
(Pflichtauswahl)],1,FALSE)),"nein","ja")</f>
        <v>nein</v>
      </c>
      <c r="F3" t="s">
        <v>6210</v>
      </c>
      <c r="G3" t="s">
        <v>6259</v>
      </c>
      <c r="H3" t="s">
        <v>43</v>
      </c>
      <c r="I3" t="str">
        <f>VLOOKUP(BPML[[#This Row],[Zugeordneter Hauptprozess]],Hauptprozesse[],3,FALSE)</f>
        <v>PS/IM</v>
      </c>
      <c r="J3" t="str">
        <f>IF(ISERROR(VLOOKUP(BPML[[#This Row],[Subprozess]],BTT[Subprozess
(optionale Auswahl)],1,FALSE)),"nein","ja")</f>
        <v>nein</v>
      </c>
    </row>
    <row r="4" spans="1:10" hidden="1" x14ac:dyDescent="0.25">
      <c r="A4" t="s">
        <v>9531</v>
      </c>
      <c r="B4" t="s">
        <v>6140</v>
      </c>
      <c r="C4" t="s">
        <v>9544</v>
      </c>
      <c r="D4" t="str">
        <f>IF(ISERROR(VLOOKUP(Hauptprozesse[[#This Row],[Hauptprozess]],BTT[Hauptprozess
(Pflichtauswahl)],1,FALSE)),"nein","ja")</f>
        <v>nein</v>
      </c>
      <c r="F4" t="s">
        <v>9545</v>
      </c>
      <c r="G4" t="s">
        <v>9546</v>
      </c>
      <c r="H4" t="s">
        <v>43</v>
      </c>
      <c r="I4" t="str">
        <f>VLOOKUP(BPML[[#This Row],[Zugeordneter Hauptprozess]],Hauptprozesse[],3,FALSE)</f>
        <v>PS/IM</v>
      </c>
      <c r="J4" t="str">
        <f>IF(ISERROR(VLOOKUP(BPML[[#This Row],[Subprozess]],BTT[Subprozess
(optionale Auswahl)],1,FALSE)),"nein","ja")</f>
        <v>nein</v>
      </c>
    </row>
    <row r="5" spans="1:10" hidden="1" x14ac:dyDescent="0.25">
      <c r="A5" t="s">
        <v>9532</v>
      </c>
      <c r="B5" t="s">
        <v>6141</v>
      </c>
      <c r="C5" t="s">
        <v>9544</v>
      </c>
      <c r="D5" t="str">
        <f>IF(ISERROR(VLOOKUP(Hauptprozesse[[#This Row],[Hauptprozess]],BTT[Hauptprozess
(Pflichtauswahl)],1,FALSE)),"nein","ja")</f>
        <v>nein</v>
      </c>
      <c r="F5" t="s">
        <v>9547</v>
      </c>
      <c r="G5" t="s">
        <v>9548</v>
      </c>
      <c r="H5" t="s">
        <v>43</v>
      </c>
      <c r="I5" t="str">
        <f>VLOOKUP(BPML[[#This Row],[Zugeordneter Hauptprozess]],Hauptprozesse[],3,FALSE)</f>
        <v>PS/IM</v>
      </c>
      <c r="J5" t="str">
        <f>IF(ISERROR(VLOOKUP(BPML[[#This Row],[Subprozess]],BTT[Subprozess
(optionale Auswahl)],1,FALSE)),"nein","ja")</f>
        <v>nein</v>
      </c>
    </row>
    <row r="6" spans="1:10" hidden="1" x14ac:dyDescent="0.25">
      <c r="A6" t="s">
        <v>9533</v>
      </c>
      <c r="B6" t="s">
        <v>6142</v>
      </c>
      <c r="C6" t="s">
        <v>9544</v>
      </c>
      <c r="D6" t="str">
        <f>IF(ISERROR(VLOOKUP(Hauptprozesse[[#This Row],[Hauptprozess]],BTT[Hauptprozess
(Pflichtauswahl)],1,FALSE)),"nein","ja")</f>
        <v>nein</v>
      </c>
      <c r="F6" t="s">
        <v>9549</v>
      </c>
      <c r="G6" t="s">
        <v>9550</v>
      </c>
      <c r="H6" t="s">
        <v>43</v>
      </c>
      <c r="I6" t="str">
        <f>VLOOKUP(BPML[[#This Row],[Zugeordneter Hauptprozess]],Hauptprozesse[],3,FALSE)</f>
        <v>PS/IM</v>
      </c>
      <c r="J6" t="str">
        <f>IF(ISERROR(VLOOKUP(BPML[[#This Row],[Subprozess]],BTT[Subprozess
(optionale Auswahl)],1,FALSE)),"nein","ja")</f>
        <v>nein</v>
      </c>
    </row>
    <row r="7" spans="1:10" hidden="1" x14ac:dyDescent="0.25">
      <c r="A7" t="s">
        <v>9534</v>
      </c>
      <c r="B7" t="s">
        <v>9540</v>
      </c>
      <c r="C7" t="s">
        <v>9544</v>
      </c>
      <c r="D7" t="str">
        <f>IF(ISERROR(VLOOKUP(Hauptprozesse[[#This Row],[Hauptprozess]],BTT[Hauptprozess
(Pflichtauswahl)],1,FALSE)),"nein","ja")</f>
        <v>nein</v>
      </c>
      <c r="F7" t="s">
        <v>45</v>
      </c>
      <c r="G7" t="s">
        <v>6260</v>
      </c>
      <c r="H7" t="s">
        <v>44</v>
      </c>
      <c r="I7" t="str">
        <f>VLOOKUP(BPML[[#This Row],[Zugeordneter Hauptprozess]],Hauptprozesse[],3,FALSE)</f>
        <v>FI</v>
      </c>
      <c r="J7" t="str">
        <f>IF(ISERROR(VLOOKUP(BPML[[#This Row],[Subprozess]],BTT[Subprozess
(optionale Auswahl)],1,FALSE)),"nein","ja")</f>
        <v>nein</v>
      </c>
    </row>
    <row r="8" spans="1:10" hidden="1" x14ac:dyDescent="0.25">
      <c r="A8" t="s">
        <v>9535</v>
      </c>
      <c r="B8" t="s">
        <v>9541</v>
      </c>
      <c r="C8" t="s">
        <v>9544</v>
      </c>
      <c r="D8" t="str">
        <f>IF(ISERROR(VLOOKUP(Hauptprozesse[[#This Row],[Hauptprozess]],BTT[Hauptprozess
(Pflichtauswahl)],1,FALSE)),"nein","ja")</f>
        <v>nein</v>
      </c>
      <c r="F8" t="s">
        <v>46</v>
      </c>
      <c r="G8" t="s">
        <v>6261</v>
      </c>
      <c r="H8" t="s">
        <v>44</v>
      </c>
      <c r="I8" t="str">
        <f>VLOOKUP(BPML[[#This Row],[Zugeordneter Hauptprozess]],Hauptprozesse[],3,FALSE)</f>
        <v>FI</v>
      </c>
      <c r="J8" t="str">
        <f>IF(ISERROR(VLOOKUP(BPML[[#This Row],[Subprozess]],BTT[Subprozess
(optionale Auswahl)],1,FALSE)),"nein","ja")</f>
        <v>nein</v>
      </c>
    </row>
    <row r="9" spans="1:10" hidden="1" x14ac:dyDescent="0.25">
      <c r="A9" t="s">
        <v>9536</v>
      </c>
      <c r="B9" t="s">
        <v>9542</v>
      </c>
      <c r="C9" t="s">
        <v>9544</v>
      </c>
      <c r="D9" t="str">
        <f>IF(ISERROR(VLOOKUP(Hauptprozesse[[#This Row],[Hauptprozess]],BTT[Hauptprozess
(Pflichtauswahl)],1,FALSE)),"nein","ja")</f>
        <v>nein</v>
      </c>
      <c r="F9" t="s">
        <v>47</v>
      </c>
      <c r="G9" t="s">
        <v>6262</v>
      </c>
      <c r="H9" t="s">
        <v>44</v>
      </c>
      <c r="I9" t="str">
        <f>VLOOKUP(BPML[[#This Row],[Zugeordneter Hauptprozess]],Hauptprozesse[],3,FALSE)</f>
        <v>FI</v>
      </c>
      <c r="J9" t="str">
        <f>IF(ISERROR(VLOOKUP(BPML[[#This Row],[Subprozess]],BTT[Subprozess
(optionale Auswahl)],1,FALSE)),"nein","ja")</f>
        <v>nein</v>
      </c>
    </row>
    <row r="10" spans="1:10" hidden="1" x14ac:dyDescent="0.25">
      <c r="A10" t="s">
        <v>9537</v>
      </c>
      <c r="B10" t="s">
        <v>9543</v>
      </c>
      <c r="C10" t="s">
        <v>9544</v>
      </c>
      <c r="D10" t="str">
        <f>IF(ISERROR(VLOOKUP(Hauptprozesse[[#This Row],[Hauptprozess]],BTT[Hauptprozess
(Pflichtauswahl)],1,FALSE)),"nein","ja")</f>
        <v>nein</v>
      </c>
      <c r="F10" t="s">
        <v>48</v>
      </c>
      <c r="G10" t="s">
        <v>6263</v>
      </c>
      <c r="H10" t="s">
        <v>44</v>
      </c>
      <c r="I10" t="str">
        <f>VLOOKUP(BPML[[#This Row],[Zugeordneter Hauptprozess]],Hauptprozesse[],3,FALSE)</f>
        <v>FI</v>
      </c>
      <c r="J10" t="str">
        <f>IF(ISERROR(VLOOKUP(BPML[[#This Row],[Subprozess]],BTT[Subprozess
(optionale Auswahl)],1,FALSE)),"nein","ja")</f>
        <v>nein</v>
      </c>
    </row>
    <row r="11" spans="1:10" hidden="1" x14ac:dyDescent="0.25">
      <c r="A11" t="s">
        <v>51</v>
      </c>
      <c r="B11" t="s">
        <v>6143</v>
      </c>
      <c r="C11" t="s">
        <v>3</v>
      </c>
      <c r="D11" t="str">
        <f>IF(ISERROR(VLOOKUP(Hauptprozesse[[#This Row],[Hauptprozess]],BTT[Hauptprozess
(Pflichtauswahl)],1,FALSE)),"nein","ja")</f>
        <v>nein</v>
      </c>
      <c r="F11" t="s">
        <v>9551</v>
      </c>
      <c r="G11" t="s">
        <v>9552</v>
      </c>
      <c r="H11" t="s">
        <v>9531</v>
      </c>
      <c r="I11" t="str">
        <f>VLOOKUP(BPML[[#This Row],[Zugeordneter Hauptprozess]],Hauptprozesse[],3,FALSE)</f>
        <v>PS/IM</v>
      </c>
      <c r="J11" t="str">
        <f>IF(ISERROR(VLOOKUP(BPML[[#This Row],[Subprozess]],BTT[Subprozess
(optionale Auswahl)],1,FALSE)),"nein","ja")</f>
        <v>nein</v>
      </c>
    </row>
    <row r="12" spans="1:10" hidden="1" x14ac:dyDescent="0.25">
      <c r="A12" t="s">
        <v>6103</v>
      </c>
      <c r="B12" t="s">
        <v>6144</v>
      </c>
      <c r="C12" t="s">
        <v>4</v>
      </c>
      <c r="D12" t="str">
        <f>IF(ISERROR(VLOOKUP(Hauptprozesse[[#This Row],[Hauptprozess]],BTT[Hauptprozess
(Pflichtauswahl)],1,FALSE)),"nein","ja")</f>
        <v>nein</v>
      </c>
      <c r="F12" t="s">
        <v>9553</v>
      </c>
      <c r="G12" t="s">
        <v>9554</v>
      </c>
      <c r="H12" t="s">
        <v>9531</v>
      </c>
      <c r="I12" t="str">
        <f>VLOOKUP(BPML[[#This Row],[Zugeordneter Hauptprozess]],Hauptprozesse[],3,FALSE)</f>
        <v>PS/IM</v>
      </c>
      <c r="J12" t="str">
        <f>IF(ISERROR(VLOOKUP(BPML[[#This Row],[Subprozess]],BTT[Subprozess
(optionale Auswahl)],1,FALSE)),"nein","ja")</f>
        <v>nein</v>
      </c>
    </row>
    <row r="13" spans="1:10" hidden="1" x14ac:dyDescent="0.25">
      <c r="A13" t="s">
        <v>6104</v>
      </c>
      <c r="B13" t="s">
        <v>6145</v>
      </c>
      <c r="C13" t="s">
        <v>4</v>
      </c>
      <c r="D13" t="str">
        <f>IF(ISERROR(VLOOKUP(Hauptprozesse[[#This Row],[Hauptprozess]],BTT[Hauptprozess
(Pflichtauswahl)],1,FALSE)),"nein","ja")</f>
        <v>nein</v>
      </c>
      <c r="F13" t="s">
        <v>9555</v>
      </c>
      <c r="G13" t="s">
        <v>9556</v>
      </c>
      <c r="H13" t="s">
        <v>9531</v>
      </c>
      <c r="I13" t="str">
        <f>VLOOKUP(BPML[[#This Row],[Zugeordneter Hauptprozess]],Hauptprozesse[],3,FALSE)</f>
        <v>PS/IM</v>
      </c>
      <c r="J13" t="str">
        <f>IF(ISERROR(VLOOKUP(BPML[[#This Row],[Subprozess]],BTT[Subprozess
(optionale Auswahl)],1,FALSE)),"nein","ja")</f>
        <v>nein</v>
      </c>
    </row>
    <row r="14" spans="1:10" hidden="1" x14ac:dyDescent="0.25">
      <c r="A14" t="s">
        <v>6105</v>
      </c>
      <c r="B14" t="s">
        <v>6146</v>
      </c>
      <c r="C14" t="s">
        <v>4</v>
      </c>
      <c r="D14" t="str">
        <f>IF(ISERROR(VLOOKUP(Hauptprozesse[[#This Row],[Hauptprozess]],BTT[Hauptprozess
(Pflichtauswahl)],1,FALSE)),"nein","ja")</f>
        <v>nein</v>
      </c>
      <c r="F14" t="s">
        <v>50</v>
      </c>
      <c r="G14" t="s">
        <v>9557</v>
      </c>
      <c r="H14" t="s">
        <v>9531</v>
      </c>
      <c r="I14" t="str">
        <f>VLOOKUP(BPML[[#This Row],[Zugeordneter Hauptprozess]],Hauptprozesse[],3,FALSE)</f>
        <v>PS/IM</v>
      </c>
      <c r="J14" t="str">
        <f>IF(ISERROR(VLOOKUP(BPML[[#This Row],[Subprozess]],BTT[Subprozess
(optionale Auswahl)],1,FALSE)),"nein","ja")</f>
        <v>nein</v>
      </c>
    </row>
    <row r="15" spans="1:10" hidden="1" x14ac:dyDescent="0.25">
      <c r="A15" t="s">
        <v>6106</v>
      </c>
      <c r="B15" t="s">
        <v>6147</v>
      </c>
      <c r="C15" t="s">
        <v>4</v>
      </c>
      <c r="D15" t="str">
        <f>IF(ISERROR(VLOOKUP(Hauptprozesse[[#This Row],[Hauptprozess]],BTT[Hauptprozess
(Pflichtauswahl)],1,FALSE)),"nein","ja")</f>
        <v>nein</v>
      </c>
      <c r="F15" t="s">
        <v>9558</v>
      </c>
      <c r="G15" t="s">
        <v>9559</v>
      </c>
      <c r="H15" t="s">
        <v>9532</v>
      </c>
      <c r="I15" t="str">
        <f>VLOOKUP(BPML[[#This Row],[Zugeordneter Hauptprozess]],Hauptprozesse[],3,FALSE)</f>
        <v>PS/IM</v>
      </c>
      <c r="J15" t="str">
        <f>IF(ISERROR(VLOOKUP(BPML[[#This Row],[Subprozess]],BTT[Subprozess
(optionale Auswahl)],1,FALSE)),"nein","ja")</f>
        <v>nein</v>
      </c>
    </row>
    <row r="16" spans="1:10" hidden="1" x14ac:dyDescent="0.25">
      <c r="A16" t="s">
        <v>6107</v>
      </c>
      <c r="B16" t="s">
        <v>6148</v>
      </c>
      <c r="C16" t="s">
        <v>4</v>
      </c>
      <c r="D16" t="str">
        <f>IF(ISERROR(VLOOKUP(Hauptprozesse[[#This Row],[Hauptprozess]],BTT[Hauptprozess
(Pflichtauswahl)],1,FALSE)),"nein","ja")</f>
        <v>ja</v>
      </c>
      <c r="F16" t="s">
        <v>9560</v>
      </c>
      <c r="G16" t="s">
        <v>9561</v>
      </c>
      <c r="H16" t="s">
        <v>9532</v>
      </c>
      <c r="I16" t="str">
        <f>VLOOKUP(BPML[[#This Row],[Zugeordneter Hauptprozess]],Hauptprozesse[],3,FALSE)</f>
        <v>PS/IM</v>
      </c>
      <c r="J16" t="str">
        <f>IF(ISERROR(VLOOKUP(BPML[[#This Row],[Subprozess]],BTT[Subprozess
(optionale Auswahl)],1,FALSE)),"nein","ja")</f>
        <v>nein</v>
      </c>
    </row>
    <row r="17" spans="1:10" hidden="1" x14ac:dyDescent="0.25">
      <c r="A17" t="s">
        <v>6108</v>
      </c>
      <c r="B17" t="s">
        <v>6149</v>
      </c>
      <c r="C17" t="s">
        <v>4</v>
      </c>
      <c r="D17" t="str">
        <f>IF(ISERROR(VLOOKUP(Hauptprozesse[[#This Row],[Hauptprozess]],BTT[Hauptprozess
(Pflichtauswahl)],1,FALSE)),"nein","ja")</f>
        <v>nein</v>
      </c>
      <c r="F17" t="s">
        <v>9562</v>
      </c>
      <c r="G17" t="s">
        <v>9563</v>
      </c>
      <c r="H17" t="s">
        <v>9532</v>
      </c>
      <c r="I17" t="str">
        <f>VLOOKUP(BPML[[#This Row],[Zugeordneter Hauptprozess]],Hauptprozesse[],3,FALSE)</f>
        <v>PS/IM</v>
      </c>
      <c r="J17" t="str">
        <f>IF(ISERROR(VLOOKUP(BPML[[#This Row],[Subprozess]],BTT[Subprozess
(optionale Auswahl)],1,FALSE)),"nein","ja")</f>
        <v>nein</v>
      </c>
    </row>
    <row r="18" spans="1:10" hidden="1" x14ac:dyDescent="0.25">
      <c r="A18" t="s">
        <v>6109</v>
      </c>
      <c r="B18" t="s">
        <v>6150</v>
      </c>
      <c r="C18" t="s">
        <v>4</v>
      </c>
      <c r="D18" t="str">
        <f>IF(ISERROR(VLOOKUP(Hauptprozesse[[#This Row],[Hauptprozess]],BTT[Hauptprozess
(Pflichtauswahl)],1,FALSE)),"nein","ja")</f>
        <v>ja</v>
      </c>
      <c r="F18" t="s">
        <v>9564</v>
      </c>
      <c r="G18" t="s">
        <v>9565</v>
      </c>
      <c r="H18" t="s">
        <v>9534</v>
      </c>
      <c r="I18" t="str">
        <f>VLOOKUP(BPML[[#This Row],[Zugeordneter Hauptprozess]],Hauptprozesse[],3,FALSE)</f>
        <v>PS/IM</v>
      </c>
      <c r="J18" t="str">
        <f>IF(ISERROR(VLOOKUP(BPML[[#This Row],[Subprozess]],BTT[Subprozess
(optionale Auswahl)],1,FALSE)),"nein","ja")</f>
        <v>nein</v>
      </c>
    </row>
    <row r="19" spans="1:10" hidden="1" x14ac:dyDescent="0.25">
      <c r="A19" t="s">
        <v>9051</v>
      </c>
      <c r="B19" t="s">
        <v>6151</v>
      </c>
      <c r="C19" t="s">
        <v>4</v>
      </c>
      <c r="D19" t="str">
        <f>IF(ISERROR(VLOOKUP(Hauptprozesse[[#This Row],[Hauptprozess]],BTT[Hauptprozess
(Pflichtauswahl)],1,FALSE)),"nein","ja")</f>
        <v>ja</v>
      </c>
      <c r="F19" t="s">
        <v>9566</v>
      </c>
      <c r="G19" t="s">
        <v>9567</v>
      </c>
      <c r="H19" t="s">
        <v>9534</v>
      </c>
      <c r="I19" t="str">
        <f>VLOOKUP(BPML[[#This Row],[Zugeordneter Hauptprozess]],Hauptprozesse[],3,FALSE)</f>
        <v>PS/IM</v>
      </c>
      <c r="J19" t="str">
        <f>IF(ISERROR(VLOOKUP(BPML[[#This Row],[Subprozess]],BTT[Subprozess
(optionale Auswahl)],1,FALSE)),"nein","ja")</f>
        <v>nein</v>
      </c>
    </row>
    <row r="20" spans="1:10" hidden="1" x14ac:dyDescent="0.25">
      <c r="A20" t="s">
        <v>6110</v>
      </c>
      <c r="B20" t="s">
        <v>6152</v>
      </c>
      <c r="C20" t="s">
        <v>4</v>
      </c>
      <c r="D20" t="str">
        <f>IF(ISERROR(VLOOKUP(Hauptprozesse[[#This Row],[Hauptprozess]],BTT[Hauptprozess
(Pflichtauswahl)],1,FALSE)),"nein","ja")</f>
        <v>ja</v>
      </c>
      <c r="F20" t="s">
        <v>9568</v>
      </c>
      <c r="G20" t="s">
        <v>9569</v>
      </c>
      <c r="H20" t="s">
        <v>9534</v>
      </c>
      <c r="I20" t="str">
        <f>VLOOKUP(BPML[[#This Row],[Zugeordneter Hauptprozess]],Hauptprozesse[],3,FALSE)</f>
        <v>PS/IM</v>
      </c>
      <c r="J20" t="str">
        <f>IF(ISERROR(VLOOKUP(BPML[[#This Row],[Subprozess]],BTT[Subprozess
(optionale Auswahl)],1,FALSE)),"nein","ja")</f>
        <v>nein</v>
      </c>
    </row>
    <row r="21" spans="1:10" hidden="1" x14ac:dyDescent="0.25">
      <c r="A21" t="s">
        <v>6111</v>
      </c>
      <c r="B21" t="s">
        <v>6153</v>
      </c>
      <c r="C21" t="s">
        <v>4</v>
      </c>
      <c r="D21" t="str">
        <f>IF(ISERROR(VLOOKUP(Hauptprozesse[[#This Row],[Hauptprozess]],BTT[Hauptprozess
(Pflichtauswahl)],1,FALSE)),"nein","ja")</f>
        <v>nein</v>
      </c>
      <c r="F21" t="s">
        <v>9570</v>
      </c>
      <c r="G21" t="s">
        <v>9571</v>
      </c>
      <c r="H21" t="s">
        <v>9535</v>
      </c>
      <c r="I21" t="str">
        <f>VLOOKUP(BPML[[#This Row],[Zugeordneter Hauptprozess]],Hauptprozesse[],3,FALSE)</f>
        <v>PS/IM</v>
      </c>
      <c r="J21" t="str">
        <f>IF(ISERROR(VLOOKUP(BPML[[#This Row],[Subprozess]],BTT[Subprozess
(optionale Auswahl)],1,FALSE)),"nein","ja")</f>
        <v>nein</v>
      </c>
    </row>
    <row r="22" spans="1:10" hidden="1" x14ac:dyDescent="0.25">
      <c r="A22" t="s">
        <v>6112</v>
      </c>
      <c r="B22" t="s">
        <v>6154</v>
      </c>
      <c r="C22" t="s">
        <v>4</v>
      </c>
      <c r="D22" t="str">
        <f>IF(ISERROR(VLOOKUP(Hauptprozesse[[#This Row],[Hauptprozess]],BTT[Hauptprozess
(Pflichtauswahl)],1,FALSE)),"nein","ja")</f>
        <v>nein</v>
      </c>
      <c r="F22" t="s">
        <v>9572</v>
      </c>
      <c r="G22" t="s">
        <v>9573</v>
      </c>
      <c r="H22" t="s">
        <v>9535</v>
      </c>
      <c r="I22" t="str">
        <f>VLOOKUP(BPML[[#This Row],[Zugeordneter Hauptprozess]],Hauptprozesse[],3,FALSE)</f>
        <v>PS/IM</v>
      </c>
      <c r="J22" t="str">
        <f>IF(ISERROR(VLOOKUP(BPML[[#This Row],[Subprozess]],BTT[Subprozess
(optionale Auswahl)],1,FALSE)),"nein","ja")</f>
        <v>nein</v>
      </c>
    </row>
    <row r="23" spans="1:10" hidden="1" x14ac:dyDescent="0.25">
      <c r="A23" t="s">
        <v>6113</v>
      </c>
      <c r="B23" t="s">
        <v>6155</v>
      </c>
      <c r="C23" t="s">
        <v>4</v>
      </c>
      <c r="D23" t="str">
        <f>IF(ISERROR(VLOOKUP(Hauptprozesse[[#This Row],[Hauptprozess]],BTT[Hauptprozess
(Pflichtauswahl)],1,FALSE)),"nein","ja")</f>
        <v>nein</v>
      </c>
      <c r="F23" t="s">
        <v>9574</v>
      </c>
      <c r="G23" t="s">
        <v>9575</v>
      </c>
      <c r="H23" t="s">
        <v>9535</v>
      </c>
      <c r="I23" t="str">
        <f>VLOOKUP(BPML[[#This Row],[Zugeordneter Hauptprozess]],Hauptprozesse[],3,FALSE)</f>
        <v>PS/IM</v>
      </c>
      <c r="J23" t="str">
        <f>IF(ISERROR(VLOOKUP(BPML[[#This Row],[Subprozess]],BTT[Subprozess
(optionale Auswahl)],1,FALSE)),"nein","ja")</f>
        <v>nein</v>
      </c>
    </row>
    <row r="24" spans="1:10" hidden="1" x14ac:dyDescent="0.25">
      <c r="A24" t="s">
        <v>6114</v>
      </c>
      <c r="B24" t="s">
        <v>6156</v>
      </c>
      <c r="C24" t="s">
        <v>4</v>
      </c>
      <c r="D24" t="str">
        <f>IF(ISERROR(VLOOKUP(Hauptprozesse[[#This Row],[Hauptprozess]],BTT[Hauptprozess
(Pflichtauswahl)],1,FALSE)),"nein","ja")</f>
        <v>ja</v>
      </c>
      <c r="F24" t="s">
        <v>9576</v>
      </c>
      <c r="G24" t="s">
        <v>9577</v>
      </c>
      <c r="H24" t="s">
        <v>9535</v>
      </c>
      <c r="I24" t="str">
        <f>VLOOKUP(BPML[[#This Row],[Zugeordneter Hauptprozess]],Hauptprozesse[],3,FALSE)</f>
        <v>PS/IM</v>
      </c>
      <c r="J24" t="str">
        <f>IF(ISERROR(VLOOKUP(BPML[[#This Row],[Subprozess]],BTT[Subprozess
(optionale Auswahl)],1,FALSE)),"nein","ja")</f>
        <v>nein</v>
      </c>
    </row>
    <row r="25" spans="1:10" hidden="1" x14ac:dyDescent="0.25">
      <c r="A25" t="s">
        <v>6115</v>
      </c>
      <c r="B25" t="s">
        <v>6157</v>
      </c>
      <c r="C25" t="s">
        <v>4</v>
      </c>
      <c r="D25" t="str">
        <f>IF(ISERROR(VLOOKUP(Hauptprozesse[[#This Row],[Hauptprozess]],BTT[Hauptprozess
(Pflichtauswahl)],1,FALSE)),"nein","ja")</f>
        <v>nein</v>
      </c>
      <c r="F25" t="s">
        <v>9578</v>
      </c>
      <c r="G25" t="s">
        <v>9579</v>
      </c>
      <c r="H25" t="s">
        <v>9535</v>
      </c>
      <c r="I25" t="str">
        <f>VLOOKUP(BPML[[#This Row],[Zugeordneter Hauptprozess]],Hauptprozesse[],3,FALSE)</f>
        <v>PS/IM</v>
      </c>
      <c r="J25" t="str">
        <f>IF(ISERROR(VLOOKUP(BPML[[#This Row],[Subprozess]],BTT[Subprozess
(optionale Auswahl)],1,FALSE)),"nein","ja")</f>
        <v>nein</v>
      </c>
    </row>
    <row r="26" spans="1:10" hidden="1" x14ac:dyDescent="0.25">
      <c r="A26" t="s">
        <v>6116</v>
      </c>
      <c r="B26" t="s">
        <v>6158</v>
      </c>
      <c r="C26" t="s">
        <v>4</v>
      </c>
      <c r="D26" t="str">
        <f>IF(ISERROR(VLOOKUP(Hauptprozesse[[#This Row],[Hauptprozess]],BTT[Hauptprozess
(Pflichtauswahl)],1,FALSE)),"nein","ja")</f>
        <v>nein</v>
      </c>
      <c r="F26" t="s">
        <v>9580</v>
      </c>
      <c r="G26" t="s">
        <v>9581</v>
      </c>
      <c r="H26" t="s">
        <v>9536</v>
      </c>
      <c r="I26" t="str">
        <f>VLOOKUP(BPML[[#This Row],[Zugeordneter Hauptprozess]],Hauptprozesse[],3,FALSE)</f>
        <v>PS/IM</v>
      </c>
      <c r="J26" t="str">
        <f>IF(ISERROR(VLOOKUP(BPML[[#This Row],[Subprozess]],BTT[Subprozess
(optionale Auswahl)],1,FALSE)),"nein","ja")</f>
        <v>nein</v>
      </c>
    </row>
    <row r="27" spans="1:10" hidden="1" x14ac:dyDescent="0.25">
      <c r="A27" t="s">
        <v>8589</v>
      </c>
      <c r="B27" t="s">
        <v>6159</v>
      </c>
      <c r="C27" t="s">
        <v>4</v>
      </c>
      <c r="D27" t="str">
        <f>IF(ISERROR(VLOOKUP(Hauptprozesse[[#This Row],[Hauptprozess]],BTT[Hauptprozess
(Pflichtauswahl)],1,FALSE)),"nein","ja")</f>
        <v>nein</v>
      </c>
      <c r="F27" t="s">
        <v>9582</v>
      </c>
      <c r="G27" t="s">
        <v>9583</v>
      </c>
      <c r="H27" t="s">
        <v>9536</v>
      </c>
      <c r="I27" t="str">
        <f>VLOOKUP(BPML[[#This Row],[Zugeordneter Hauptprozess]],Hauptprozesse[],3,FALSE)</f>
        <v>PS/IM</v>
      </c>
      <c r="J27" t="str">
        <f>IF(ISERROR(VLOOKUP(BPML[[#This Row],[Subprozess]],BTT[Subprozess
(optionale Auswahl)],1,FALSE)),"nein","ja")</f>
        <v>nein</v>
      </c>
    </row>
    <row r="28" spans="1:10" hidden="1" x14ac:dyDescent="0.25">
      <c r="A28" t="s">
        <v>35</v>
      </c>
      <c r="B28" t="s">
        <v>6160</v>
      </c>
      <c r="C28" t="s">
        <v>9544</v>
      </c>
      <c r="D28" t="str">
        <f>IF(ISERROR(VLOOKUP(Hauptprozesse[[#This Row],[Hauptprozess]],BTT[Hauptprozess
(Pflichtauswahl)],1,FALSE)),"nein","ja")</f>
        <v>nein</v>
      </c>
      <c r="F28" t="s">
        <v>9584</v>
      </c>
      <c r="G28" t="s">
        <v>9585</v>
      </c>
      <c r="H28" t="s">
        <v>9536</v>
      </c>
      <c r="I28" t="str">
        <f>VLOOKUP(BPML[[#This Row],[Zugeordneter Hauptprozess]],Hauptprozesse[],3,FALSE)</f>
        <v>PS/IM</v>
      </c>
      <c r="J28" t="str">
        <f>IF(ISERROR(VLOOKUP(BPML[[#This Row],[Subprozess]],BTT[Subprozess
(optionale Auswahl)],1,FALSE)),"nein","ja")</f>
        <v>nein</v>
      </c>
    </row>
    <row r="29" spans="1:10" x14ac:dyDescent="0.25">
      <c r="A29" t="s">
        <v>49</v>
      </c>
      <c r="B29" t="s">
        <v>6161</v>
      </c>
      <c r="C29" t="s">
        <v>5</v>
      </c>
      <c r="D29" t="str">
        <f>IF(ISERROR(VLOOKUP(Hauptprozesse[[#This Row],[Hauptprozess]],BTT[Hauptprozess
(Pflichtauswahl)],1,FALSE)),"nein","ja")</f>
        <v>nein</v>
      </c>
      <c r="F29" t="s">
        <v>9586</v>
      </c>
      <c r="G29" t="s">
        <v>9587</v>
      </c>
      <c r="H29" t="s">
        <v>9536</v>
      </c>
      <c r="I29" t="str">
        <f>VLOOKUP(BPML[[#This Row],[Zugeordneter Hauptprozess]],Hauptprozesse[],3,FALSE)</f>
        <v>PS/IM</v>
      </c>
      <c r="J29" t="str">
        <f>IF(ISERROR(VLOOKUP(BPML[[#This Row],[Subprozess]],BTT[Subprozess
(optionale Auswahl)],1,FALSE)),"nein","ja")</f>
        <v>nein</v>
      </c>
    </row>
    <row r="30" spans="1:10" hidden="1" x14ac:dyDescent="0.25">
      <c r="A30" t="s">
        <v>24</v>
      </c>
      <c r="B30" t="s">
        <v>6162</v>
      </c>
      <c r="C30" t="s">
        <v>3</v>
      </c>
      <c r="D30" t="str">
        <f>IF(ISERROR(VLOOKUP(Hauptprozesse[[#This Row],[Hauptprozess]],BTT[Hauptprozess
(Pflichtauswahl)],1,FALSE)),"nein","ja")</f>
        <v>nein</v>
      </c>
      <c r="F30" t="s">
        <v>9588</v>
      </c>
      <c r="G30" t="s">
        <v>9589</v>
      </c>
      <c r="H30" t="s">
        <v>9537</v>
      </c>
      <c r="I30" t="str">
        <f>VLOOKUP(BPML[[#This Row],[Zugeordneter Hauptprozess]],Hauptprozesse[],3,FALSE)</f>
        <v>PS/IM</v>
      </c>
      <c r="J30" t="str">
        <f>IF(ISERROR(VLOOKUP(BPML[[#This Row],[Subprozess]],BTT[Subprozess
(optionale Auswahl)],1,FALSE)),"nein","ja")</f>
        <v>nein</v>
      </c>
    </row>
    <row r="31" spans="1:10" hidden="1" x14ac:dyDescent="0.25">
      <c r="A31" t="s">
        <v>25</v>
      </c>
      <c r="B31" t="s">
        <v>6163</v>
      </c>
      <c r="C31" t="s">
        <v>3</v>
      </c>
      <c r="D31" t="str">
        <f>IF(ISERROR(VLOOKUP(Hauptprozesse[[#This Row],[Hauptprozess]],BTT[Hauptprozess
(Pflichtauswahl)],1,FALSE)),"nein","ja")</f>
        <v>nein</v>
      </c>
      <c r="F31" t="s">
        <v>9590</v>
      </c>
      <c r="G31" t="s">
        <v>9591</v>
      </c>
      <c r="H31" t="s">
        <v>9537</v>
      </c>
      <c r="I31" t="str">
        <f>VLOOKUP(BPML[[#This Row],[Zugeordneter Hauptprozess]],Hauptprozesse[],3,FALSE)</f>
        <v>PS/IM</v>
      </c>
      <c r="J31" t="str">
        <f>IF(ISERROR(VLOOKUP(BPML[[#This Row],[Subprozess]],BTT[Subprozess
(optionale Auswahl)],1,FALSE)),"nein","ja")</f>
        <v>nein</v>
      </c>
    </row>
    <row r="32" spans="1:10" hidden="1" x14ac:dyDescent="0.25">
      <c r="A32" t="s">
        <v>27</v>
      </c>
      <c r="B32" t="s">
        <v>6164</v>
      </c>
      <c r="C32" t="s">
        <v>3</v>
      </c>
      <c r="D32" t="str">
        <f>IF(ISERROR(VLOOKUP(Hauptprozesse[[#This Row],[Hauptprozess]],BTT[Hauptprozess
(Pflichtauswahl)],1,FALSE)),"nein","ja")</f>
        <v>nein</v>
      </c>
      <c r="F32" t="s">
        <v>9592</v>
      </c>
      <c r="G32" t="s">
        <v>9593</v>
      </c>
      <c r="H32" t="s">
        <v>9537</v>
      </c>
      <c r="I32" t="str">
        <f>VLOOKUP(BPML[[#This Row],[Zugeordneter Hauptprozess]],Hauptprozesse[],3,FALSE)</f>
        <v>PS/IM</v>
      </c>
      <c r="J32" t="str">
        <f>IF(ISERROR(VLOOKUP(BPML[[#This Row],[Subprozess]],BTT[Subprozess
(optionale Auswahl)],1,FALSE)),"nein","ja")</f>
        <v>nein</v>
      </c>
    </row>
    <row r="33" spans="1:10" hidden="1" x14ac:dyDescent="0.25">
      <c r="A33" t="s">
        <v>26</v>
      </c>
      <c r="B33" t="s">
        <v>6165</v>
      </c>
      <c r="C33" t="s">
        <v>3</v>
      </c>
      <c r="D33" t="str">
        <f>IF(ISERROR(VLOOKUP(Hauptprozesse[[#This Row],[Hauptprozess]],BTT[Hauptprozess
(Pflichtauswahl)],1,FALSE)),"nein","ja")</f>
        <v>nein</v>
      </c>
      <c r="F33" t="s">
        <v>6211</v>
      </c>
      <c r="G33" t="s">
        <v>6264</v>
      </c>
      <c r="H33" t="s">
        <v>51</v>
      </c>
      <c r="I33" t="str">
        <f>VLOOKUP(BPML[[#This Row],[Zugeordneter Hauptprozess]],Hauptprozesse[],3,FALSE)</f>
        <v>FI</v>
      </c>
      <c r="J33" t="str">
        <f>IF(ISERROR(VLOOKUP(BPML[[#This Row],[Subprozess]],BTT[Subprozess
(optionale Auswahl)],1,FALSE)),"nein","ja")</f>
        <v>nein</v>
      </c>
    </row>
    <row r="34" spans="1:10" hidden="1" x14ac:dyDescent="0.25">
      <c r="A34" t="s">
        <v>6117</v>
      </c>
      <c r="B34" t="s">
        <v>6166</v>
      </c>
      <c r="C34" t="s">
        <v>3</v>
      </c>
      <c r="D34" t="str">
        <f>IF(ISERROR(VLOOKUP(Hauptprozesse[[#This Row],[Hauptprozess]],BTT[Hauptprozess
(Pflichtauswahl)],1,FALSE)),"nein","ja")</f>
        <v>nein</v>
      </c>
      <c r="F34" t="s">
        <v>6212</v>
      </c>
      <c r="G34" t="s">
        <v>6265</v>
      </c>
      <c r="H34" t="s">
        <v>51</v>
      </c>
      <c r="I34" t="str">
        <f>VLOOKUP(BPML[[#This Row],[Zugeordneter Hauptprozess]],Hauptprozesse[],3,FALSE)</f>
        <v>FI</v>
      </c>
      <c r="J34" t="str">
        <f>IF(ISERROR(VLOOKUP(BPML[[#This Row],[Subprozess]],BTT[Subprozess
(optionale Auswahl)],1,FALSE)),"nein","ja")</f>
        <v>nein</v>
      </c>
    </row>
    <row r="35" spans="1:10" hidden="1" x14ac:dyDescent="0.25">
      <c r="A35" t="s">
        <v>8590</v>
      </c>
      <c r="B35" t="s">
        <v>6167</v>
      </c>
      <c r="C35" t="s">
        <v>63</v>
      </c>
      <c r="D35" t="str">
        <f>IF(ISERROR(VLOOKUP(Hauptprozesse[[#This Row],[Hauptprozess]],BTT[Hauptprozess
(Pflichtauswahl)],1,FALSE)),"nein","ja")</f>
        <v>nein</v>
      </c>
      <c r="F35" t="s">
        <v>6213</v>
      </c>
      <c r="G35" t="s">
        <v>6266</v>
      </c>
      <c r="H35" t="s">
        <v>51</v>
      </c>
      <c r="I35" t="str">
        <f>VLOOKUP(BPML[[#This Row],[Zugeordneter Hauptprozess]],Hauptprozesse[],3,FALSE)</f>
        <v>FI</v>
      </c>
      <c r="J35" t="str">
        <f>IF(ISERROR(VLOOKUP(BPML[[#This Row],[Subprozess]],BTT[Subprozess
(optionale Auswahl)],1,FALSE)),"nein","ja")</f>
        <v>nein</v>
      </c>
    </row>
    <row r="36" spans="1:10" hidden="1" x14ac:dyDescent="0.25">
      <c r="A36" t="s">
        <v>6118</v>
      </c>
      <c r="B36" t="s">
        <v>6168</v>
      </c>
      <c r="C36" t="s">
        <v>63</v>
      </c>
      <c r="D36" t="str">
        <f>IF(ISERROR(VLOOKUP(Hauptprozesse[[#This Row],[Hauptprozess]],BTT[Hauptprozess
(Pflichtauswahl)],1,FALSE)),"nein","ja")</f>
        <v>nein</v>
      </c>
      <c r="F36" t="s">
        <v>6214</v>
      </c>
      <c r="G36" t="s">
        <v>6267</v>
      </c>
      <c r="H36" t="s">
        <v>51</v>
      </c>
      <c r="I36" t="str">
        <f>VLOOKUP(BPML[[#This Row],[Zugeordneter Hauptprozess]],Hauptprozesse[],3,FALSE)</f>
        <v>FI</v>
      </c>
      <c r="J36" t="str">
        <f>IF(ISERROR(VLOOKUP(BPML[[#This Row],[Subprozess]],BTT[Subprozess
(optionale Auswahl)],1,FALSE)),"nein","ja")</f>
        <v>nein</v>
      </c>
    </row>
    <row r="37" spans="1:10" hidden="1" x14ac:dyDescent="0.25">
      <c r="A37" t="s">
        <v>6119</v>
      </c>
      <c r="B37" t="s">
        <v>6169</v>
      </c>
      <c r="C37" t="s">
        <v>63</v>
      </c>
      <c r="D37" t="str">
        <f>IF(ISERROR(VLOOKUP(Hauptprozesse[[#This Row],[Hauptprozess]],BTT[Hauptprozess
(Pflichtauswahl)],1,FALSE)),"nein","ja")</f>
        <v>nein</v>
      </c>
      <c r="F37" t="s">
        <v>6215</v>
      </c>
      <c r="G37" t="s">
        <v>6268</v>
      </c>
      <c r="H37" t="s">
        <v>51</v>
      </c>
      <c r="I37" t="str">
        <f>VLOOKUP(BPML[[#This Row],[Zugeordneter Hauptprozess]],Hauptprozesse[],3,FALSE)</f>
        <v>FI</v>
      </c>
      <c r="J37" t="str">
        <f>IF(ISERROR(VLOOKUP(BPML[[#This Row],[Subprozess]],BTT[Subprozess
(optionale Auswahl)],1,FALSE)),"nein","ja")</f>
        <v>nein</v>
      </c>
    </row>
    <row r="38" spans="1:10" hidden="1" x14ac:dyDescent="0.25">
      <c r="A38" t="s">
        <v>6120</v>
      </c>
      <c r="B38" t="s">
        <v>6170</v>
      </c>
      <c r="C38" t="s">
        <v>63</v>
      </c>
      <c r="D38" t="str">
        <f>IF(ISERROR(VLOOKUP(Hauptprozesse[[#This Row],[Hauptprozess]],BTT[Hauptprozess
(Pflichtauswahl)],1,FALSE)),"nein","ja")</f>
        <v>nein</v>
      </c>
      <c r="F38" t="s">
        <v>6216</v>
      </c>
      <c r="G38" t="s">
        <v>6269</v>
      </c>
      <c r="H38" t="s">
        <v>51</v>
      </c>
      <c r="I38" t="str">
        <f>VLOOKUP(BPML[[#This Row],[Zugeordneter Hauptprozess]],Hauptprozesse[],3,FALSE)</f>
        <v>FI</v>
      </c>
      <c r="J38" t="str">
        <f>IF(ISERROR(VLOOKUP(BPML[[#This Row],[Subprozess]],BTT[Subprozess
(optionale Auswahl)],1,FALSE)),"nein","ja")</f>
        <v>nein</v>
      </c>
    </row>
    <row r="39" spans="1:10" hidden="1" x14ac:dyDescent="0.25">
      <c r="A39" t="s">
        <v>8591</v>
      </c>
      <c r="B39" t="s">
        <v>6171</v>
      </c>
      <c r="C39" t="s">
        <v>63</v>
      </c>
      <c r="D39" t="str">
        <f>IF(ISERROR(VLOOKUP(Hauptprozesse[[#This Row],[Hauptprozess]],BTT[Hauptprozess
(Pflichtauswahl)],1,FALSE)),"nein","ja")</f>
        <v>nein</v>
      </c>
      <c r="F39" t="s">
        <v>6217</v>
      </c>
      <c r="G39" t="s">
        <v>6270</v>
      </c>
      <c r="H39" t="s">
        <v>6106</v>
      </c>
      <c r="I39" t="str">
        <f>VLOOKUP(BPML[[#This Row],[Zugeordneter Hauptprozess]],Hauptprozesse[],3,FALSE)</f>
        <v>IH</v>
      </c>
      <c r="J39" t="str">
        <f>IF(ISERROR(VLOOKUP(BPML[[#This Row],[Subprozess]],BTT[Subprozess
(optionale Auswahl)],1,FALSE)),"nein","ja")</f>
        <v>nein</v>
      </c>
    </row>
    <row r="40" spans="1:10" hidden="1" x14ac:dyDescent="0.25">
      <c r="A40" t="s">
        <v>8592</v>
      </c>
      <c r="B40" t="s">
        <v>8594</v>
      </c>
      <c r="C40" t="s">
        <v>63</v>
      </c>
      <c r="D40" t="str">
        <f>IF(ISERROR(VLOOKUP(Hauptprozesse[[#This Row],[Hauptprozess]],BTT[Hauptprozess
(Pflichtauswahl)],1,FALSE)),"nein","ja")</f>
        <v>ja</v>
      </c>
      <c r="F40" t="s">
        <v>6218</v>
      </c>
      <c r="G40" t="s">
        <v>6271</v>
      </c>
      <c r="H40" t="s">
        <v>6106</v>
      </c>
      <c r="I40" t="str">
        <f>VLOOKUP(BPML[[#This Row],[Zugeordneter Hauptprozess]],Hauptprozesse[],3,FALSE)</f>
        <v>IH</v>
      </c>
      <c r="J40" t="str">
        <f>IF(ISERROR(VLOOKUP(BPML[[#This Row],[Subprozess]],BTT[Subprozess
(optionale Auswahl)],1,FALSE)),"nein","ja")</f>
        <v>nein</v>
      </c>
    </row>
    <row r="41" spans="1:10" hidden="1" x14ac:dyDescent="0.25">
      <c r="A41" t="s">
        <v>6121</v>
      </c>
      <c r="B41" t="s">
        <v>6172</v>
      </c>
      <c r="C41" t="s">
        <v>63</v>
      </c>
      <c r="D41" t="str">
        <f>IF(ISERROR(VLOOKUP(Hauptprozesse[[#This Row],[Hauptprozess]],BTT[Hauptprozess
(Pflichtauswahl)],1,FALSE)),"nein","ja")</f>
        <v>nein</v>
      </c>
      <c r="F41" t="s">
        <v>6219</v>
      </c>
      <c r="G41" t="s">
        <v>6272</v>
      </c>
      <c r="H41" t="s">
        <v>6106</v>
      </c>
      <c r="I41" t="str">
        <f>VLOOKUP(BPML[[#This Row],[Zugeordneter Hauptprozess]],Hauptprozesse[],3,FALSE)</f>
        <v>IH</v>
      </c>
      <c r="J41" t="str">
        <f>IF(ISERROR(VLOOKUP(BPML[[#This Row],[Subprozess]],BTT[Subprozess
(optionale Auswahl)],1,FALSE)),"nein","ja")</f>
        <v>nein</v>
      </c>
    </row>
    <row r="42" spans="1:10" hidden="1" x14ac:dyDescent="0.25">
      <c r="A42" t="s">
        <v>6122</v>
      </c>
      <c r="B42" t="s">
        <v>6173</v>
      </c>
      <c r="C42" t="s">
        <v>63</v>
      </c>
      <c r="D42" t="str">
        <f>IF(ISERROR(VLOOKUP(Hauptprozesse[[#This Row],[Hauptprozess]],BTT[Hauptprozess
(Pflichtauswahl)],1,FALSE)),"nein","ja")</f>
        <v>nein</v>
      </c>
      <c r="F42" t="s">
        <v>6220</v>
      </c>
      <c r="G42" t="s">
        <v>6273</v>
      </c>
      <c r="H42" t="s">
        <v>6106</v>
      </c>
      <c r="I42" t="str">
        <f>VLOOKUP(BPML[[#This Row],[Zugeordneter Hauptprozess]],Hauptprozesse[],3,FALSE)</f>
        <v>IH</v>
      </c>
      <c r="J42" t="str">
        <f>IF(ISERROR(VLOOKUP(BPML[[#This Row],[Subprozess]],BTT[Subprozess
(optionale Auswahl)],1,FALSE)),"nein","ja")</f>
        <v>nein</v>
      </c>
    </row>
    <row r="43" spans="1:10" hidden="1" x14ac:dyDescent="0.25">
      <c r="A43" t="s">
        <v>8593</v>
      </c>
      <c r="B43" t="s">
        <v>8595</v>
      </c>
      <c r="C43" t="s">
        <v>63</v>
      </c>
      <c r="D43" t="str">
        <f>IF(ISERROR(VLOOKUP(Hauptprozesse[[#This Row],[Hauptprozess]],BTT[Hauptprozess
(Pflichtauswahl)],1,FALSE)),"nein","ja")</f>
        <v>nein</v>
      </c>
      <c r="F43" t="s">
        <v>6221</v>
      </c>
      <c r="G43" t="s">
        <v>6274</v>
      </c>
      <c r="H43" t="s">
        <v>6107</v>
      </c>
      <c r="I43" t="str">
        <f>VLOOKUP(BPML[[#This Row],[Zugeordneter Hauptprozess]],Hauptprozesse[],3,FALSE)</f>
        <v>IH</v>
      </c>
      <c r="J43" t="str">
        <f>IF(ISERROR(VLOOKUP(BPML[[#This Row],[Subprozess]],BTT[Subprozess
(optionale Auswahl)],1,FALSE)),"nein","ja")</f>
        <v>nein</v>
      </c>
    </row>
    <row r="44" spans="1:10" x14ac:dyDescent="0.25">
      <c r="A44" t="s">
        <v>6123</v>
      </c>
      <c r="B44" t="s">
        <v>6174</v>
      </c>
      <c r="C44" t="s">
        <v>5</v>
      </c>
      <c r="D44" t="str">
        <f>IF(ISERROR(VLOOKUP(Hauptprozesse[[#This Row],[Hauptprozess]],BTT[Hauptprozess
(Pflichtauswahl)],1,FALSE)),"nein","ja")</f>
        <v>ja</v>
      </c>
      <c r="F44" t="s">
        <v>6222</v>
      </c>
      <c r="G44" t="s">
        <v>6275</v>
      </c>
      <c r="H44" t="s">
        <v>6107</v>
      </c>
      <c r="I44" t="str">
        <f>VLOOKUP(BPML[[#This Row],[Zugeordneter Hauptprozess]],Hauptprozesse[],3,FALSE)</f>
        <v>IH</v>
      </c>
      <c r="J44" t="str">
        <f>IF(ISERROR(VLOOKUP(BPML[[#This Row],[Subprozess]],BTT[Subprozess
(optionale Auswahl)],1,FALSE)),"nein","ja")</f>
        <v>nein</v>
      </c>
    </row>
    <row r="45" spans="1:10" x14ac:dyDescent="0.25">
      <c r="A45" t="s">
        <v>6320</v>
      </c>
      <c r="B45" t="s">
        <v>6321</v>
      </c>
      <c r="C45" t="s">
        <v>5</v>
      </c>
      <c r="D45" t="str">
        <f>IF(ISERROR(VLOOKUP(Hauptprozesse[[#This Row],[Hauptprozess]],BTT[Hauptprozess
(Pflichtauswahl)],1,FALSE)),"nein","ja")</f>
        <v>nein</v>
      </c>
      <c r="F45" t="s">
        <v>6223</v>
      </c>
      <c r="G45" t="s">
        <v>6276</v>
      </c>
      <c r="H45" t="s">
        <v>6107</v>
      </c>
      <c r="I45" t="str">
        <f>VLOOKUP(BPML[[#This Row],[Zugeordneter Hauptprozess]],Hauptprozesse[],3,FALSE)</f>
        <v>IH</v>
      </c>
      <c r="J45" t="str">
        <f>IF(ISERROR(VLOOKUP(BPML[[#This Row],[Subprozess]],BTT[Subprozess
(optionale Auswahl)],1,FALSE)),"nein","ja")</f>
        <v>nein</v>
      </c>
    </row>
    <row r="46" spans="1:10" x14ac:dyDescent="0.25">
      <c r="A46" t="s">
        <v>32</v>
      </c>
      <c r="B46" t="s">
        <v>6175</v>
      </c>
      <c r="C46" t="s">
        <v>5</v>
      </c>
      <c r="D46" t="str">
        <f>IF(ISERROR(VLOOKUP(Hauptprozesse[[#This Row],[Hauptprozess]],BTT[Hauptprozess
(Pflichtauswahl)],1,FALSE)),"nein","ja")</f>
        <v>nein</v>
      </c>
      <c r="F46" t="s">
        <v>6224</v>
      </c>
      <c r="G46" t="s">
        <v>6277</v>
      </c>
      <c r="H46" t="s">
        <v>6108</v>
      </c>
      <c r="I46" t="str">
        <f>VLOOKUP(BPML[[#This Row],[Zugeordneter Hauptprozess]],Hauptprozesse[],3,FALSE)</f>
        <v>IH</v>
      </c>
      <c r="J46" t="str">
        <f>IF(ISERROR(VLOOKUP(BPML[[#This Row],[Subprozess]],BTT[Subprozess
(optionale Auswahl)],1,FALSE)),"nein","ja")</f>
        <v>nein</v>
      </c>
    </row>
    <row r="47" spans="1:10" x14ac:dyDescent="0.25">
      <c r="A47" t="s">
        <v>6124</v>
      </c>
      <c r="B47" t="s">
        <v>6176</v>
      </c>
      <c r="C47" t="s">
        <v>5</v>
      </c>
      <c r="D47" t="str">
        <f>IF(ISERROR(VLOOKUP(Hauptprozesse[[#This Row],[Hauptprozess]],BTT[Hauptprozess
(Pflichtauswahl)],1,FALSE)),"nein","ja")</f>
        <v>ja</v>
      </c>
      <c r="F47" t="s">
        <v>6225</v>
      </c>
      <c r="G47" t="s">
        <v>6278</v>
      </c>
      <c r="H47" t="s">
        <v>6108</v>
      </c>
      <c r="I47" t="str">
        <f>VLOOKUP(BPML[[#This Row],[Zugeordneter Hauptprozess]],Hauptprozesse[],3,FALSE)</f>
        <v>IH</v>
      </c>
      <c r="J47" t="str">
        <f>IF(ISERROR(VLOOKUP(BPML[[#This Row],[Subprozess]],BTT[Subprozess
(optionale Auswahl)],1,FALSE)),"nein","ja")</f>
        <v>nein</v>
      </c>
    </row>
    <row r="48" spans="1:10" x14ac:dyDescent="0.25">
      <c r="A48" t="s">
        <v>6125</v>
      </c>
      <c r="B48" t="s">
        <v>6177</v>
      </c>
      <c r="C48" t="s">
        <v>5</v>
      </c>
      <c r="D48" t="str">
        <f>IF(ISERROR(VLOOKUP(Hauptprozesse[[#This Row],[Hauptprozess]],BTT[Hauptprozess
(Pflichtauswahl)],1,FALSE)),"nein","ja")</f>
        <v>ja</v>
      </c>
      <c r="F48" t="s">
        <v>6226</v>
      </c>
      <c r="G48" t="s">
        <v>6279</v>
      </c>
      <c r="H48" t="s">
        <v>6110</v>
      </c>
      <c r="I48" t="str">
        <f>VLOOKUP(BPML[[#This Row],[Zugeordneter Hauptprozess]],Hauptprozesse[],3,FALSE)</f>
        <v>IH</v>
      </c>
      <c r="J48" t="str">
        <f>IF(ISERROR(VLOOKUP(BPML[[#This Row],[Subprozess]],BTT[Subprozess
(optionale Auswahl)],1,FALSE)),"nein","ja")</f>
        <v>ja</v>
      </c>
    </row>
    <row r="49" spans="1:10" x14ac:dyDescent="0.25">
      <c r="A49" t="s">
        <v>6126</v>
      </c>
      <c r="B49" t="s">
        <v>6178</v>
      </c>
      <c r="C49" t="s">
        <v>5</v>
      </c>
      <c r="D49" t="str">
        <f>IF(ISERROR(VLOOKUP(Hauptprozesse[[#This Row],[Hauptprozess]],BTT[Hauptprozess
(Pflichtauswahl)],1,FALSE)),"nein","ja")</f>
        <v>nein</v>
      </c>
      <c r="F49" t="s">
        <v>6227</v>
      </c>
      <c r="G49" t="s">
        <v>6280</v>
      </c>
      <c r="H49" t="s">
        <v>6110</v>
      </c>
      <c r="I49" t="str">
        <f>VLOOKUP(BPML[[#This Row],[Zugeordneter Hauptprozess]],Hauptprozesse[],3,FALSE)</f>
        <v>IH</v>
      </c>
      <c r="J49" t="str">
        <f>IF(ISERROR(VLOOKUP(BPML[[#This Row],[Subprozess]],BTT[Subprozess
(optionale Auswahl)],1,FALSE)),"nein","ja")</f>
        <v>nein</v>
      </c>
    </row>
    <row r="50" spans="1:10" x14ac:dyDescent="0.25">
      <c r="A50" t="s">
        <v>674</v>
      </c>
      <c r="B50" t="s">
        <v>6179</v>
      </c>
      <c r="C50" t="s">
        <v>5</v>
      </c>
      <c r="D50" t="str">
        <f>IF(ISERROR(VLOOKUP(Hauptprozesse[[#This Row],[Hauptprozess]],BTT[Hauptprozess
(Pflichtauswahl)],1,FALSE)),"nein","ja")</f>
        <v>ja</v>
      </c>
      <c r="F50" t="s">
        <v>6228</v>
      </c>
      <c r="G50" t="s">
        <v>6281</v>
      </c>
      <c r="H50" t="s">
        <v>6110</v>
      </c>
      <c r="I50" t="str">
        <f>VLOOKUP(BPML[[#This Row],[Zugeordneter Hauptprozess]],Hauptprozesse[],3,FALSE)</f>
        <v>IH</v>
      </c>
      <c r="J50" t="str">
        <f>IF(ISERROR(VLOOKUP(BPML[[#This Row],[Subprozess]],BTT[Subprozess
(optionale Auswahl)],1,FALSE)),"nein","ja")</f>
        <v>nein</v>
      </c>
    </row>
    <row r="51" spans="1:10" x14ac:dyDescent="0.25">
      <c r="A51" t="s">
        <v>9538</v>
      </c>
      <c r="B51" t="s">
        <v>6180</v>
      </c>
      <c r="C51" t="s">
        <v>5</v>
      </c>
      <c r="D51" t="str">
        <f>IF(ISERROR(VLOOKUP(Hauptprozesse[[#This Row],[Hauptprozess]],BTT[Hauptprozess
(Pflichtauswahl)],1,FALSE)),"nein","ja")</f>
        <v>nein</v>
      </c>
      <c r="F51" t="s">
        <v>6229</v>
      </c>
      <c r="G51" t="s">
        <v>6282</v>
      </c>
      <c r="H51" t="s">
        <v>6110</v>
      </c>
      <c r="I51" t="str">
        <f>VLOOKUP(BPML[[#This Row],[Zugeordneter Hauptprozess]],Hauptprozesse[],3,FALSE)</f>
        <v>IH</v>
      </c>
      <c r="J51" t="str">
        <f>IF(ISERROR(VLOOKUP(BPML[[#This Row],[Subprozess]],BTT[Subprozess
(optionale Auswahl)],1,FALSE)),"nein","ja")</f>
        <v>nein</v>
      </c>
    </row>
    <row r="52" spans="1:10" x14ac:dyDescent="0.25">
      <c r="A52" t="s">
        <v>31</v>
      </c>
      <c r="B52" t="s">
        <v>6181</v>
      </c>
      <c r="C52" t="s">
        <v>5</v>
      </c>
      <c r="D52" t="str">
        <f>IF(ISERROR(VLOOKUP(Hauptprozesse[[#This Row],[Hauptprozess]],BTT[Hauptprozess
(Pflichtauswahl)],1,FALSE)),"nein","ja")</f>
        <v>nein</v>
      </c>
      <c r="F52" t="s">
        <v>6230</v>
      </c>
      <c r="G52" t="s">
        <v>6283</v>
      </c>
      <c r="H52" t="s">
        <v>6110</v>
      </c>
      <c r="I52" t="str">
        <f>VLOOKUP(BPML[[#This Row],[Zugeordneter Hauptprozess]],Hauptprozesse[],3,FALSE)</f>
        <v>IH</v>
      </c>
      <c r="J52" t="str">
        <f>IF(ISERROR(VLOOKUP(BPML[[#This Row],[Subprozess]],BTT[Subprozess
(optionale Auswahl)],1,FALSE)),"nein","ja")</f>
        <v>nein</v>
      </c>
    </row>
    <row r="53" spans="1:10" x14ac:dyDescent="0.25">
      <c r="A53" t="s">
        <v>9539</v>
      </c>
      <c r="B53" t="s">
        <v>6182</v>
      </c>
      <c r="C53" t="s">
        <v>5</v>
      </c>
      <c r="D53" t="str">
        <f>IF(ISERROR(VLOOKUP(Hauptprozesse[[#This Row],[Hauptprozess]],BTT[Hauptprozess
(Pflichtauswahl)],1,FALSE)),"nein","ja")</f>
        <v>ja</v>
      </c>
      <c r="F53" t="s">
        <v>6231</v>
      </c>
      <c r="G53" t="s">
        <v>6284</v>
      </c>
      <c r="H53" t="s">
        <v>6110</v>
      </c>
      <c r="I53" t="str">
        <f>VLOOKUP(BPML[[#This Row],[Zugeordneter Hauptprozess]],Hauptprozesse[],3,FALSE)</f>
        <v>IH</v>
      </c>
      <c r="J53" t="str">
        <f>IF(ISERROR(VLOOKUP(BPML[[#This Row],[Subprozess]],BTT[Subprozess
(optionale Auswahl)],1,FALSE)),"nein","ja")</f>
        <v>nein</v>
      </c>
    </row>
    <row r="54" spans="1:10" x14ac:dyDescent="0.25">
      <c r="A54" t="s">
        <v>6127</v>
      </c>
      <c r="B54" t="s">
        <v>6183</v>
      </c>
      <c r="C54" t="s">
        <v>5</v>
      </c>
      <c r="D54" t="str">
        <f>IF(ISERROR(VLOOKUP(Hauptprozesse[[#This Row],[Hauptprozess]],BTT[Hauptprozess
(Pflichtauswahl)],1,FALSE)),"nein","ja")</f>
        <v>ja</v>
      </c>
      <c r="F54" t="s">
        <v>6232</v>
      </c>
      <c r="G54" t="s">
        <v>6285</v>
      </c>
      <c r="H54" t="s">
        <v>6110</v>
      </c>
      <c r="I54" t="str">
        <f>VLOOKUP(BPML[[#This Row],[Zugeordneter Hauptprozess]],Hauptprozesse[],3,FALSE)</f>
        <v>IH</v>
      </c>
      <c r="J54" t="str">
        <f>IF(ISERROR(VLOOKUP(BPML[[#This Row],[Subprozess]],BTT[Subprozess
(optionale Auswahl)],1,FALSE)),"nein","ja")</f>
        <v>nein</v>
      </c>
    </row>
    <row r="55" spans="1:10" x14ac:dyDescent="0.25">
      <c r="A55" t="s">
        <v>52</v>
      </c>
      <c r="B55" t="s">
        <v>6184</v>
      </c>
      <c r="C55" t="s">
        <v>5</v>
      </c>
      <c r="D55" t="str">
        <f>IF(ISERROR(VLOOKUP(Hauptprozesse[[#This Row],[Hauptprozess]],BTT[Hauptprozess
(Pflichtauswahl)],1,FALSE)),"nein","ja")</f>
        <v>ja</v>
      </c>
      <c r="F55" t="s">
        <v>28</v>
      </c>
      <c r="G55" t="s">
        <v>6286</v>
      </c>
      <c r="H55" t="s">
        <v>6124</v>
      </c>
      <c r="I55" t="str">
        <f>VLOOKUP(BPML[[#This Row],[Zugeordneter Hauptprozess]],Hauptprozesse[],3,FALSE)</f>
        <v>BLQ</v>
      </c>
      <c r="J55" t="str">
        <f>IF(ISERROR(VLOOKUP(BPML[[#This Row],[Subprozess]],BTT[Subprozess
(optionale Auswahl)],1,FALSE)),"nein","ja")</f>
        <v>nein</v>
      </c>
    </row>
    <row r="56" spans="1:10" x14ac:dyDescent="0.25">
      <c r="A56" t="s">
        <v>53</v>
      </c>
      <c r="B56" t="s">
        <v>6185</v>
      </c>
      <c r="C56" t="s">
        <v>5</v>
      </c>
      <c r="D56" t="str">
        <f>IF(ISERROR(VLOOKUP(Hauptprozesse[[#This Row],[Hauptprozess]],BTT[Hauptprozess
(Pflichtauswahl)],1,FALSE)),"nein","ja")</f>
        <v>ja</v>
      </c>
      <c r="F56" t="s">
        <v>29</v>
      </c>
      <c r="G56" t="s">
        <v>6287</v>
      </c>
      <c r="H56" t="s">
        <v>6124</v>
      </c>
      <c r="I56" t="str">
        <f>VLOOKUP(BPML[[#This Row],[Zugeordneter Hauptprozess]],Hauptprozesse[],3,FALSE)</f>
        <v>BLQ</v>
      </c>
      <c r="J56" t="str">
        <f>IF(ISERROR(VLOOKUP(BPML[[#This Row],[Subprozess]],BTT[Subprozess
(optionale Auswahl)],1,FALSE)),"nein","ja")</f>
        <v>nein</v>
      </c>
    </row>
    <row r="57" spans="1:10" x14ac:dyDescent="0.25">
      <c r="A57" t="s">
        <v>5482</v>
      </c>
      <c r="B57" t="s">
        <v>6186</v>
      </c>
      <c r="C57" t="s">
        <v>5</v>
      </c>
      <c r="D57" t="str">
        <f>IF(ISERROR(VLOOKUP(Hauptprozesse[[#This Row],[Hauptprozess]],BTT[Hauptprozess
(Pflichtauswahl)],1,FALSE)),"nein","ja")</f>
        <v>ja</v>
      </c>
      <c r="F57" t="s">
        <v>30</v>
      </c>
      <c r="G57" t="s">
        <v>6288</v>
      </c>
      <c r="H57" t="s">
        <v>6124</v>
      </c>
      <c r="I57" t="str">
        <f>VLOOKUP(BPML[[#This Row],[Zugeordneter Hauptprozess]],Hauptprozesse[],3,FALSE)</f>
        <v>BLQ</v>
      </c>
      <c r="J57" t="str">
        <f>IF(ISERROR(VLOOKUP(BPML[[#This Row],[Subprozess]],BTT[Subprozess
(optionale Auswahl)],1,FALSE)),"nein","ja")</f>
        <v>nein</v>
      </c>
    </row>
    <row r="58" spans="1:10" x14ac:dyDescent="0.25">
      <c r="A58" t="s">
        <v>54</v>
      </c>
      <c r="B58" t="s">
        <v>6187</v>
      </c>
      <c r="C58" t="s">
        <v>5</v>
      </c>
      <c r="D58" t="str">
        <f>IF(ISERROR(VLOOKUP(Hauptprozesse[[#This Row],[Hauptprozess]],BTT[Hauptprozess
(Pflichtauswahl)],1,FALSE)),"nein","ja")</f>
        <v>ja</v>
      </c>
      <c r="F58" t="s">
        <v>33</v>
      </c>
      <c r="G58" t="s">
        <v>6289</v>
      </c>
      <c r="H58" t="s">
        <v>674</v>
      </c>
      <c r="I58" t="str">
        <f>VLOOKUP(BPML[[#This Row],[Zugeordneter Hauptprozess]],Hauptprozesse[],3,FALSE)</f>
        <v>BLQ</v>
      </c>
      <c r="J58" t="str">
        <f>IF(ISERROR(VLOOKUP(BPML[[#This Row],[Subprozess]],BTT[Subprozess
(optionale Auswahl)],1,FALSE)),"nein","ja")</f>
        <v>nein</v>
      </c>
    </row>
    <row r="59" spans="1:10" x14ac:dyDescent="0.25">
      <c r="A59" t="s">
        <v>8886</v>
      </c>
      <c r="B59" t="s">
        <v>6188</v>
      </c>
      <c r="C59" t="s">
        <v>5</v>
      </c>
      <c r="D59" t="str">
        <f>IF(ISERROR(VLOOKUP(Hauptprozesse[[#This Row],[Hauptprozess]],BTT[Hauptprozess
(Pflichtauswahl)],1,FALSE)),"nein","ja")</f>
        <v>nein</v>
      </c>
      <c r="F59" t="s">
        <v>6233</v>
      </c>
      <c r="G59" t="s">
        <v>6290</v>
      </c>
      <c r="H59" t="s">
        <v>39</v>
      </c>
      <c r="I59" t="str">
        <f>VLOOKUP(BPML[[#This Row],[Zugeordneter Hauptprozess]],Hauptprozesse[],3,FALSE)</f>
        <v>FI</v>
      </c>
      <c r="J59" t="str">
        <f>IF(ISERROR(VLOOKUP(BPML[[#This Row],[Subprozess]],BTT[Subprozess
(optionale Auswahl)],1,FALSE)),"nein","ja")</f>
        <v>nein</v>
      </c>
    </row>
    <row r="60" spans="1:10" hidden="1" x14ac:dyDescent="0.25">
      <c r="A60" t="s">
        <v>6128</v>
      </c>
      <c r="B60" t="s">
        <v>6189</v>
      </c>
      <c r="C60" t="s">
        <v>3</v>
      </c>
      <c r="D60" t="str">
        <f>IF(ISERROR(VLOOKUP(Hauptprozesse[[#This Row],[Hauptprozess]],BTT[Hauptprozess
(Pflichtauswahl)],1,FALSE)),"nein","ja")</f>
        <v>nein</v>
      </c>
      <c r="F60" t="s">
        <v>6234</v>
      </c>
      <c r="G60" t="s">
        <v>6291</v>
      </c>
      <c r="H60" t="s">
        <v>39</v>
      </c>
      <c r="I60" t="str">
        <f>VLOOKUP(BPML[[#This Row],[Zugeordneter Hauptprozess]],Hauptprozesse[],3,FALSE)</f>
        <v>FI</v>
      </c>
      <c r="J60" t="str">
        <f>IF(ISERROR(VLOOKUP(BPML[[#This Row],[Subprozess]],BTT[Subprozess
(optionale Auswahl)],1,FALSE)),"nein","ja")</f>
        <v>nein</v>
      </c>
    </row>
    <row r="61" spans="1:10" hidden="1" x14ac:dyDescent="0.25">
      <c r="A61" t="s">
        <v>38</v>
      </c>
      <c r="B61" t="s">
        <v>6190</v>
      </c>
      <c r="C61" t="s">
        <v>3</v>
      </c>
      <c r="D61" t="str">
        <f>IF(ISERROR(VLOOKUP(Hauptprozesse[[#This Row],[Hauptprozess]],BTT[Hauptprozess
(Pflichtauswahl)],1,FALSE)),"nein","ja")</f>
        <v>nein</v>
      </c>
      <c r="F61" t="s">
        <v>6235</v>
      </c>
      <c r="G61" t="s">
        <v>6292</v>
      </c>
      <c r="H61" t="s">
        <v>36</v>
      </c>
      <c r="I61" t="str">
        <f>VLOOKUP(BPML[[#This Row],[Zugeordneter Hauptprozess]],Hauptprozesse[],3,FALSE)</f>
        <v>FI</v>
      </c>
      <c r="J61" t="str">
        <f>IF(ISERROR(VLOOKUP(BPML[[#This Row],[Subprozess]],BTT[Subprozess
(optionale Auswahl)],1,FALSE)),"nein","ja")</f>
        <v>nein</v>
      </c>
    </row>
    <row r="62" spans="1:10" hidden="1" x14ac:dyDescent="0.25">
      <c r="A62" t="s">
        <v>40</v>
      </c>
      <c r="B62" t="s">
        <v>6191</v>
      </c>
      <c r="C62" t="s">
        <v>3</v>
      </c>
      <c r="D62" t="str">
        <f>IF(ISERROR(VLOOKUP(Hauptprozesse[[#This Row],[Hauptprozess]],BTT[Hauptprozess
(Pflichtauswahl)],1,FALSE)),"nein","ja")</f>
        <v>nein</v>
      </c>
      <c r="F62" t="s">
        <v>6236</v>
      </c>
      <c r="G62" t="s">
        <v>6293</v>
      </c>
      <c r="H62" t="s">
        <v>36</v>
      </c>
      <c r="I62" t="str">
        <f>VLOOKUP(BPML[[#This Row],[Zugeordneter Hauptprozess]],Hauptprozesse[],3,FALSE)</f>
        <v>FI</v>
      </c>
      <c r="J62" t="str">
        <f>IF(ISERROR(VLOOKUP(BPML[[#This Row],[Subprozess]],BTT[Subprozess
(optionale Auswahl)],1,FALSE)),"nein","ja")</f>
        <v>nein</v>
      </c>
    </row>
    <row r="63" spans="1:10" hidden="1" x14ac:dyDescent="0.25">
      <c r="A63" t="s">
        <v>37</v>
      </c>
      <c r="B63" t="s">
        <v>6192</v>
      </c>
      <c r="C63" t="s">
        <v>3</v>
      </c>
      <c r="D63" t="str">
        <f>IF(ISERROR(VLOOKUP(Hauptprozesse[[#This Row],[Hauptprozess]],BTT[Hauptprozess
(Pflichtauswahl)],1,FALSE)),"nein","ja")</f>
        <v>nein</v>
      </c>
      <c r="F63" t="s">
        <v>6237</v>
      </c>
      <c r="G63" t="s">
        <v>6294</v>
      </c>
      <c r="H63" t="s">
        <v>36</v>
      </c>
      <c r="I63" t="str">
        <f>VLOOKUP(BPML[[#This Row],[Zugeordneter Hauptprozess]],Hauptprozesse[],3,FALSE)</f>
        <v>FI</v>
      </c>
      <c r="J63" t="str">
        <f>IF(ISERROR(VLOOKUP(BPML[[#This Row],[Subprozess]],BTT[Subprozess
(optionale Auswahl)],1,FALSE)),"nein","ja")</f>
        <v>nein</v>
      </c>
    </row>
    <row r="64" spans="1:10" hidden="1" x14ac:dyDescent="0.25">
      <c r="A64" t="s">
        <v>6129</v>
      </c>
      <c r="B64" t="s">
        <v>6193</v>
      </c>
      <c r="C64" t="s">
        <v>3</v>
      </c>
      <c r="D64" t="str">
        <f>IF(ISERROR(VLOOKUP(Hauptprozesse[[#This Row],[Hauptprozess]],BTT[Hauptprozess
(Pflichtauswahl)],1,FALSE)),"nein","ja")</f>
        <v>nein</v>
      </c>
      <c r="F64" t="s">
        <v>16</v>
      </c>
      <c r="G64" t="s">
        <v>6295</v>
      </c>
      <c r="H64" t="s">
        <v>14</v>
      </c>
      <c r="I64" t="str">
        <f>VLOOKUP(BPML[[#This Row],[Zugeordneter Hauptprozess]],Hauptprozesse[],3,FALSE)</f>
        <v>FI</v>
      </c>
      <c r="J64" t="str">
        <f>IF(ISERROR(VLOOKUP(BPML[[#This Row],[Subprozess]],BTT[Subprozess
(optionale Auswahl)],1,FALSE)),"nein","ja")</f>
        <v>nein</v>
      </c>
    </row>
    <row r="65" spans="1:10" hidden="1" x14ac:dyDescent="0.25">
      <c r="A65" t="s">
        <v>39</v>
      </c>
      <c r="B65" t="s">
        <v>6194</v>
      </c>
      <c r="C65" t="s">
        <v>3</v>
      </c>
      <c r="D65" t="str">
        <f>IF(ISERROR(VLOOKUP(Hauptprozesse[[#This Row],[Hauptprozess]],BTT[Hauptprozess
(Pflichtauswahl)],1,FALSE)),"nein","ja")</f>
        <v>nein</v>
      </c>
      <c r="F65" t="s">
        <v>17</v>
      </c>
      <c r="G65" t="s">
        <v>6296</v>
      </c>
      <c r="H65" t="s">
        <v>14</v>
      </c>
      <c r="I65" t="str">
        <f>VLOOKUP(BPML[[#This Row],[Zugeordneter Hauptprozess]],Hauptprozesse[],3,FALSE)</f>
        <v>FI</v>
      </c>
      <c r="J65" t="str">
        <f>IF(ISERROR(VLOOKUP(BPML[[#This Row],[Subprozess]],BTT[Subprozess
(optionale Auswahl)],1,FALSE)),"nein","ja")</f>
        <v>nein</v>
      </c>
    </row>
    <row r="66" spans="1:10" hidden="1" x14ac:dyDescent="0.25">
      <c r="A66" t="s">
        <v>36</v>
      </c>
      <c r="B66" t="s">
        <v>6195</v>
      </c>
      <c r="C66" t="s">
        <v>3</v>
      </c>
      <c r="D66" t="str">
        <f>IF(ISERROR(VLOOKUP(Hauptprozesse[[#This Row],[Hauptprozess]],BTT[Hauptprozess
(Pflichtauswahl)],1,FALSE)),"nein","ja")</f>
        <v>nein</v>
      </c>
      <c r="F66" t="s">
        <v>18</v>
      </c>
      <c r="G66" t="s">
        <v>6297</v>
      </c>
      <c r="H66" t="s">
        <v>14</v>
      </c>
      <c r="I66" s="10" t="str">
        <f>VLOOKUP(BPML[[#This Row],[Zugeordneter Hauptprozess]],Hauptprozesse[],3,FALSE)</f>
        <v>FI</v>
      </c>
      <c r="J66" s="10" t="str">
        <f>IF(ISERROR(VLOOKUP(BPML[[#This Row],[Subprozess]],BTT[Subprozess
(optionale Auswahl)],1,FALSE)),"nein","ja")</f>
        <v>nein</v>
      </c>
    </row>
    <row r="67" spans="1:10" hidden="1" x14ac:dyDescent="0.25">
      <c r="A67" t="s">
        <v>14</v>
      </c>
      <c r="B67" t="s">
        <v>15</v>
      </c>
      <c r="C67" t="s">
        <v>3</v>
      </c>
      <c r="D67" t="str">
        <f>IF(ISERROR(VLOOKUP(Hauptprozesse[[#This Row],[Hauptprozess]],BTT[Hauptprozess
(Pflichtauswahl)],1,FALSE)),"nein","ja")</f>
        <v>nein</v>
      </c>
      <c r="F67" t="s">
        <v>19</v>
      </c>
      <c r="G67" t="s">
        <v>6298</v>
      </c>
      <c r="H67" t="s">
        <v>14</v>
      </c>
      <c r="I67" s="10" t="str">
        <f>VLOOKUP(BPML[[#This Row],[Zugeordneter Hauptprozess]],Hauptprozesse[],3,FALSE)</f>
        <v>FI</v>
      </c>
      <c r="J67" s="10" t="str">
        <f>IF(ISERROR(VLOOKUP(BPML[[#This Row],[Subprozess]],BTT[Subprozess
(optionale Auswahl)],1,FALSE)),"nein","ja")</f>
        <v>nein</v>
      </c>
    </row>
    <row r="68" spans="1:10" hidden="1" x14ac:dyDescent="0.25">
      <c r="A68" t="s">
        <v>20</v>
      </c>
      <c r="B68" t="s">
        <v>21</v>
      </c>
      <c r="C68" t="s">
        <v>3</v>
      </c>
      <c r="D68" t="str">
        <f>IF(ISERROR(VLOOKUP(Hauptprozesse[[#This Row],[Hauptprozess]],BTT[Hauptprozess
(Pflichtauswahl)],1,FALSE)),"nein","ja")</f>
        <v>nein</v>
      </c>
      <c r="F68" t="s">
        <v>6238</v>
      </c>
      <c r="G68" t="s">
        <v>6299</v>
      </c>
      <c r="H68" t="s">
        <v>42</v>
      </c>
      <c r="I68" s="10" t="str">
        <f>VLOOKUP(BPML[[#This Row],[Zugeordneter Hauptprozess]],Hauptprozesse[],3,FALSE)</f>
        <v>FI</v>
      </c>
      <c r="J68" s="10" t="str">
        <f>IF(ISERROR(VLOOKUP(BPML[[#This Row],[Subprozess]],BTT[Subprozess
(optionale Auswahl)],1,FALSE)),"nein","ja")</f>
        <v>nein</v>
      </c>
    </row>
    <row r="69" spans="1:10" hidden="1" x14ac:dyDescent="0.25">
      <c r="A69" t="s">
        <v>22</v>
      </c>
      <c r="B69" t="s">
        <v>23</v>
      </c>
      <c r="C69" t="s">
        <v>3</v>
      </c>
      <c r="D69" t="str">
        <f>IF(ISERROR(VLOOKUP(Hauptprozesse[[#This Row],[Hauptprozess]],BTT[Hauptprozess
(Pflichtauswahl)],1,FALSE)),"nein","ja")</f>
        <v>nein</v>
      </c>
      <c r="F69" t="s">
        <v>6239</v>
      </c>
      <c r="G69" t="s">
        <v>6300</v>
      </c>
      <c r="H69" t="s">
        <v>42</v>
      </c>
      <c r="I69" s="10" t="str">
        <f>VLOOKUP(BPML[[#This Row],[Zugeordneter Hauptprozess]],Hauptprozesse[],3,FALSE)</f>
        <v>FI</v>
      </c>
      <c r="J69" s="10" t="str">
        <f>IF(ISERROR(VLOOKUP(BPML[[#This Row],[Subprozess]],BTT[Subprozess
(optionale Auswahl)],1,FALSE)),"nein","ja")</f>
        <v>nein</v>
      </c>
    </row>
    <row r="70" spans="1:10" hidden="1" x14ac:dyDescent="0.25">
      <c r="A70" t="s">
        <v>42</v>
      </c>
      <c r="B70" t="s">
        <v>6196</v>
      </c>
      <c r="C70" t="s">
        <v>3</v>
      </c>
      <c r="D70" t="str">
        <f>IF(ISERROR(VLOOKUP(Hauptprozesse[[#This Row],[Hauptprozess]],BTT[Hauptprozess
(Pflichtauswahl)],1,FALSE)),"nein","ja")</f>
        <v>nein</v>
      </c>
      <c r="F70" t="s">
        <v>6240</v>
      </c>
      <c r="G70" t="s">
        <v>6301</v>
      </c>
      <c r="H70" t="s">
        <v>42</v>
      </c>
      <c r="I70" s="10" t="str">
        <f>VLOOKUP(BPML[[#This Row],[Zugeordneter Hauptprozess]],Hauptprozesse[],3,FALSE)</f>
        <v>FI</v>
      </c>
      <c r="J70" s="10" t="str">
        <f>IF(ISERROR(VLOOKUP(BPML[[#This Row],[Subprozess]],BTT[Subprozess
(optionale Auswahl)],1,FALSE)),"nein","ja")</f>
        <v>nein</v>
      </c>
    </row>
    <row r="71" spans="1:10" hidden="1" x14ac:dyDescent="0.25">
      <c r="A71" t="s">
        <v>6130</v>
      </c>
      <c r="B71" t="s">
        <v>6197</v>
      </c>
      <c r="C71" t="s">
        <v>3</v>
      </c>
      <c r="D71" t="str">
        <f>IF(ISERROR(VLOOKUP(Hauptprozesse[[#This Row],[Hauptprozess]],BTT[Hauptprozess
(Pflichtauswahl)],1,FALSE)),"nein","ja")</f>
        <v>nein</v>
      </c>
      <c r="F71" t="s">
        <v>6241</v>
      </c>
      <c r="G71" t="s">
        <v>6302</v>
      </c>
      <c r="H71" t="s">
        <v>42</v>
      </c>
      <c r="I71" s="10" t="str">
        <f>VLOOKUP(BPML[[#This Row],[Zugeordneter Hauptprozess]],Hauptprozesse[],3,FALSE)</f>
        <v>FI</v>
      </c>
      <c r="J71" s="10" t="str">
        <f>IF(ISERROR(VLOOKUP(BPML[[#This Row],[Subprozess]],BTT[Subprozess
(optionale Auswahl)],1,FALSE)),"nein","ja")</f>
        <v>nein</v>
      </c>
    </row>
    <row r="72" spans="1:10" hidden="1" x14ac:dyDescent="0.25">
      <c r="A72" t="s">
        <v>6131</v>
      </c>
      <c r="B72" t="s">
        <v>6198</v>
      </c>
      <c r="C72" t="s">
        <v>3</v>
      </c>
      <c r="D72" t="str">
        <f>IF(ISERROR(VLOOKUP(Hauptprozesse[[#This Row],[Hauptprozess]],BTT[Hauptprozess
(Pflichtauswahl)],1,FALSE)),"nein","ja")</f>
        <v>nein</v>
      </c>
      <c r="F72" t="s">
        <v>6242</v>
      </c>
      <c r="G72" t="s">
        <v>6303</v>
      </c>
      <c r="H72" t="s">
        <v>6130</v>
      </c>
      <c r="I72" s="10" t="str">
        <f>VLOOKUP(BPML[[#This Row],[Zugeordneter Hauptprozess]],Hauptprozesse[],3,FALSE)</f>
        <v>FI</v>
      </c>
      <c r="J72" s="10" t="str">
        <f>IF(ISERROR(VLOOKUP(BPML[[#This Row],[Subprozess]],BTT[Subprozess
(optionale Auswahl)],1,FALSE)),"nein","ja")</f>
        <v>nein</v>
      </c>
    </row>
    <row r="73" spans="1:10" hidden="1" x14ac:dyDescent="0.25">
      <c r="A73" t="s">
        <v>57</v>
      </c>
      <c r="B73" t="s">
        <v>6199</v>
      </c>
      <c r="C73" t="s">
        <v>3</v>
      </c>
      <c r="D73" t="str">
        <f>IF(ISERROR(VLOOKUP(Hauptprozesse[[#This Row],[Hauptprozess]],BTT[Hauptprozess
(Pflichtauswahl)],1,FALSE)),"nein","ja")</f>
        <v>nein</v>
      </c>
      <c r="F73" t="s">
        <v>6243</v>
      </c>
      <c r="G73" t="s">
        <v>6304</v>
      </c>
      <c r="H73" t="s">
        <v>6133</v>
      </c>
      <c r="I73" s="10" t="str">
        <f>VLOOKUP(BPML[[#This Row],[Zugeordneter Hauptprozess]],Hauptprozesse[],3,FALSE)</f>
        <v>HL</v>
      </c>
      <c r="J73" s="10" t="str">
        <f>IF(ISERROR(VLOOKUP(BPML[[#This Row],[Subprozess]],BTT[Subprozess
(optionale Auswahl)],1,FALSE)),"nein","ja")</f>
        <v>nein</v>
      </c>
    </row>
    <row r="74" spans="1:10" hidden="1" x14ac:dyDescent="0.25">
      <c r="A74" t="s">
        <v>6132</v>
      </c>
      <c r="B74" t="s">
        <v>6199</v>
      </c>
      <c r="C74" t="s">
        <v>3</v>
      </c>
      <c r="D74" t="str">
        <f>IF(ISERROR(VLOOKUP(Hauptprozesse[[#This Row],[Hauptprozess]],BTT[Hauptprozess
(Pflichtauswahl)],1,FALSE)),"nein","ja")</f>
        <v>nein</v>
      </c>
      <c r="F74" t="s">
        <v>6244</v>
      </c>
      <c r="G74" t="s">
        <v>6305</v>
      </c>
      <c r="H74" t="s">
        <v>6133</v>
      </c>
      <c r="I74" s="10" t="str">
        <f>VLOOKUP(BPML[[#This Row],[Zugeordneter Hauptprozess]],Hauptprozesse[],3,FALSE)</f>
        <v>HL</v>
      </c>
      <c r="J74" s="10" t="str">
        <f>IF(ISERROR(VLOOKUP(BPML[[#This Row],[Subprozess]],BTT[Subprozess
(optionale Auswahl)],1,FALSE)),"nein","ja")</f>
        <v>nein</v>
      </c>
    </row>
    <row r="75" spans="1:10" hidden="1" x14ac:dyDescent="0.25">
      <c r="A75" t="s">
        <v>55</v>
      </c>
      <c r="B75" t="s">
        <v>6200</v>
      </c>
      <c r="C75" t="s">
        <v>3</v>
      </c>
      <c r="D75" t="str">
        <f>IF(ISERROR(VLOOKUP(Hauptprozesse[[#This Row],[Hauptprozess]],BTT[Hauptprozess
(Pflichtauswahl)],1,FALSE)),"nein","ja")</f>
        <v>nein</v>
      </c>
      <c r="F75" t="s">
        <v>8540</v>
      </c>
      <c r="G75" t="s">
        <v>8553</v>
      </c>
      <c r="H75" t="s">
        <v>6133</v>
      </c>
      <c r="I75" s="10" t="str">
        <f>VLOOKUP(BPML[[#This Row],[Zugeordneter Hauptprozess]],Hauptprozesse[],3,FALSE)</f>
        <v>HL</v>
      </c>
      <c r="J75" s="10" t="str">
        <f>IF(ISERROR(VLOOKUP(BPML[[#This Row],[Subprozess]],BTT[Subprozess
(optionale Auswahl)],1,FALSE)),"nein","ja")</f>
        <v>nein</v>
      </c>
    </row>
    <row r="76" spans="1:10" hidden="1" x14ac:dyDescent="0.25">
      <c r="A76" t="s">
        <v>56</v>
      </c>
      <c r="B76" t="s">
        <v>6201</v>
      </c>
      <c r="C76" t="s">
        <v>3</v>
      </c>
      <c r="D76" t="str">
        <f>IF(ISERROR(VLOOKUP(Hauptprozesse[[#This Row],[Hauptprozess]],BTT[Hauptprozess
(Pflichtauswahl)],1,FALSE)),"nein","ja")</f>
        <v>nein</v>
      </c>
      <c r="F76" t="s">
        <v>6245</v>
      </c>
      <c r="G76" t="s">
        <v>6306</v>
      </c>
      <c r="H76" t="s">
        <v>6134</v>
      </c>
      <c r="I76" s="10" t="str">
        <f>VLOOKUP(BPML[[#This Row],[Zugeordneter Hauptprozess]],Hauptprozesse[],3,FALSE)</f>
        <v>HL</v>
      </c>
      <c r="J76" s="10" t="str">
        <f>IF(ISERROR(VLOOKUP(BPML[[#This Row],[Subprozess]],BTT[Subprozess
(optionale Auswahl)],1,FALSE)),"nein","ja")</f>
        <v>nein</v>
      </c>
    </row>
    <row r="77" spans="1:10" hidden="1" x14ac:dyDescent="0.25">
      <c r="A77" t="s">
        <v>6133</v>
      </c>
      <c r="B77" t="s">
        <v>6202</v>
      </c>
      <c r="C77" t="s">
        <v>62</v>
      </c>
      <c r="D77" t="str">
        <f>IF(ISERROR(VLOOKUP(Hauptprozesse[[#This Row],[Hauptprozess]],BTT[Hauptprozess
(Pflichtauswahl)],1,FALSE)),"nein","ja")</f>
        <v>nein</v>
      </c>
      <c r="F77" t="s">
        <v>6246</v>
      </c>
      <c r="G77" t="s">
        <v>6307</v>
      </c>
      <c r="H77" t="s">
        <v>6134</v>
      </c>
      <c r="I77" s="10" t="str">
        <f>VLOOKUP(BPML[[#This Row],[Zugeordneter Hauptprozess]],Hauptprozesse[],3,FALSE)</f>
        <v>HL</v>
      </c>
      <c r="J77" s="10" t="str">
        <f>IF(ISERROR(VLOOKUP(BPML[[#This Row],[Subprozess]],BTT[Subprozess
(optionale Auswahl)],1,FALSE)),"nein","ja")</f>
        <v>nein</v>
      </c>
    </row>
    <row r="78" spans="1:10" hidden="1" x14ac:dyDescent="0.25">
      <c r="A78" t="s">
        <v>6134</v>
      </c>
      <c r="B78" t="s">
        <v>6203</v>
      </c>
      <c r="C78" t="s">
        <v>62</v>
      </c>
      <c r="D78" t="str">
        <f>IF(ISERROR(VLOOKUP(Hauptprozesse[[#This Row],[Hauptprozess]],BTT[Hauptprozess
(Pflichtauswahl)],1,FALSE)),"nein","ja")</f>
        <v>ja</v>
      </c>
      <c r="F78" t="s">
        <v>6247</v>
      </c>
      <c r="G78" t="s">
        <v>6308</v>
      </c>
      <c r="H78" t="s">
        <v>6134</v>
      </c>
      <c r="I78" s="10" t="str">
        <f>VLOOKUP(BPML[[#This Row],[Zugeordneter Hauptprozess]],Hauptprozesse[],3,FALSE)</f>
        <v>HL</v>
      </c>
      <c r="J78" s="10" t="str">
        <f>IF(ISERROR(VLOOKUP(BPML[[#This Row],[Subprozess]],BTT[Subprozess
(optionale Auswahl)],1,FALSE)),"nein","ja")</f>
        <v>nein</v>
      </c>
    </row>
    <row r="79" spans="1:10" hidden="1" x14ac:dyDescent="0.25">
      <c r="A79" t="s">
        <v>6135</v>
      </c>
      <c r="B79" t="s">
        <v>6204</v>
      </c>
      <c r="C79" t="s">
        <v>62</v>
      </c>
      <c r="D79" s="10" t="str">
        <f>IF(ISERROR(VLOOKUP(Hauptprozesse[[#This Row],[Hauptprozess]],BTT[Hauptprozess
(Pflichtauswahl)],1,FALSE)),"nein","ja")</f>
        <v>nein</v>
      </c>
      <c r="F79" t="s">
        <v>8541</v>
      </c>
      <c r="G79" t="s">
        <v>8554</v>
      </c>
      <c r="H79" t="s">
        <v>6134</v>
      </c>
      <c r="I79" s="10" t="str">
        <f>VLOOKUP(BPML[[#This Row],[Zugeordneter Hauptprozess]],Hauptprozesse[],3,FALSE)</f>
        <v>HL</v>
      </c>
      <c r="J79" s="10" t="str">
        <f>IF(ISERROR(VLOOKUP(BPML[[#This Row],[Subprozess]],BTT[Subprozess
(optionale Auswahl)],1,FALSE)),"nein","ja")</f>
        <v>ja</v>
      </c>
    </row>
    <row r="80" spans="1:10" hidden="1" x14ac:dyDescent="0.25">
      <c r="A80" t="s">
        <v>41</v>
      </c>
      <c r="B80" t="s">
        <v>6205</v>
      </c>
      <c r="C80" t="s">
        <v>62</v>
      </c>
      <c r="D80" s="10" t="str">
        <f>IF(ISERROR(VLOOKUP(Hauptprozesse[[#This Row],[Hauptprozess]],BTT[Hauptprozess
(Pflichtauswahl)],1,FALSE)),"nein","ja")</f>
        <v>nein</v>
      </c>
      <c r="F80" t="s">
        <v>6248</v>
      </c>
      <c r="G80" t="s">
        <v>6309</v>
      </c>
      <c r="H80" t="s">
        <v>6135</v>
      </c>
      <c r="I80" s="10" t="str">
        <f>VLOOKUP(BPML[[#This Row],[Zugeordneter Hauptprozess]],Hauptprozesse[],3,FALSE)</f>
        <v>HL</v>
      </c>
      <c r="J80" s="10" t="str">
        <f>IF(ISERROR(VLOOKUP(BPML[[#This Row],[Subprozess]],BTT[Subprozess
(optionale Auswahl)],1,FALSE)),"nein","ja")</f>
        <v>nein</v>
      </c>
    </row>
    <row r="81" spans="1:10" hidden="1" x14ac:dyDescent="0.25">
      <c r="A81" t="s">
        <v>6136</v>
      </c>
      <c r="B81" t="s">
        <v>6206</v>
      </c>
      <c r="C81" t="s">
        <v>62</v>
      </c>
      <c r="D81" s="10" t="str">
        <f>IF(ISERROR(VLOOKUP(Hauptprozesse[[#This Row],[Hauptprozess]],BTT[Hauptprozess
(Pflichtauswahl)],1,FALSE)),"nein","ja")</f>
        <v>nein</v>
      </c>
      <c r="F81" t="s">
        <v>6249</v>
      </c>
      <c r="G81" t="s">
        <v>6310</v>
      </c>
      <c r="H81" t="s">
        <v>6135</v>
      </c>
      <c r="I81" s="10" t="str">
        <f>VLOOKUP(BPML[[#This Row],[Zugeordneter Hauptprozess]],Hauptprozesse[],3,FALSE)</f>
        <v>HL</v>
      </c>
      <c r="J81" s="10" t="str">
        <f>IF(ISERROR(VLOOKUP(BPML[[#This Row],[Subprozess]],BTT[Subprozess
(optionale Auswahl)],1,FALSE)),"nein","ja")</f>
        <v>nein</v>
      </c>
    </row>
    <row r="82" spans="1:10" hidden="1" x14ac:dyDescent="0.25">
      <c r="A82" t="s">
        <v>6137</v>
      </c>
      <c r="B82" t="s">
        <v>6207</v>
      </c>
      <c r="C82" t="s">
        <v>62</v>
      </c>
      <c r="D82" s="10" t="str">
        <f>IF(ISERROR(VLOOKUP(Hauptprozesse[[#This Row],[Hauptprozess]],BTT[Hauptprozess
(Pflichtauswahl)],1,FALSE)),"nein","ja")</f>
        <v>nein</v>
      </c>
      <c r="F82" t="s">
        <v>6250</v>
      </c>
      <c r="G82" t="s">
        <v>6311</v>
      </c>
      <c r="H82" t="s">
        <v>6135</v>
      </c>
      <c r="I82" s="10" t="str">
        <f>VLOOKUP(BPML[[#This Row],[Zugeordneter Hauptprozess]],Hauptprozesse[],3,FALSE)</f>
        <v>HL</v>
      </c>
      <c r="J82" s="10" t="str">
        <f>IF(ISERROR(VLOOKUP(BPML[[#This Row],[Subprozess]],BTT[Subprozess
(optionale Auswahl)],1,FALSE)),"nein","ja")</f>
        <v>nein</v>
      </c>
    </row>
    <row r="83" spans="1:10" hidden="1" x14ac:dyDescent="0.25">
      <c r="A83" t="s">
        <v>8537</v>
      </c>
      <c r="B83" t="s">
        <v>6208</v>
      </c>
      <c r="C83" t="s">
        <v>62</v>
      </c>
      <c r="D83" s="10" t="str">
        <f>IF(ISERROR(VLOOKUP(Hauptprozesse[[#This Row],[Hauptprozess]],BTT[Hauptprozess
(Pflichtauswahl)],1,FALSE)),"nein","ja")</f>
        <v>nein</v>
      </c>
      <c r="F83" t="s">
        <v>6251</v>
      </c>
      <c r="G83" t="s">
        <v>6312</v>
      </c>
      <c r="H83" t="s">
        <v>6135</v>
      </c>
      <c r="I83" s="10" t="str">
        <f>VLOOKUP(BPML[[#This Row],[Zugeordneter Hauptprozess]],Hauptprozesse[],3,FALSE)</f>
        <v>HL</v>
      </c>
      <c r="J83" s="10" t="str">
        <f>IF(ISERROR(VLOOKUP(BPML[[#This Row],[Subprozess]],BTT[Subprozess
(optionale Auswahl)],1,FALSE)),"nein","ja")</f>
        <v>nein</v>
      </c>
    </row>
    <row r="84" spans="1:10" hidden="1" x14ac:dyDescent="0.25">
      <c r="A84" t="s">
        <v>8538</v>
      </c>
      <c r="B84" t="s">
        <v>8539</v>
      </c>
      <c r="C84" t="s">
        <v>62</v>
      </c>
      <c r="D84" s="10" t="str">
        <f>IF(ISERROR(VLOOKUP(Hauptprozesse[[#This Row],[Hauptprozess]],BTT[Hauptprozess
(Pflichtauswahl)],1,FALSE)),"nein","ja")</f>
        <v>nein</v>
      </c>
      <c r="F84" t="s">
        <v>8542</v>
      </c>
      <c r="G84" t="s">
        <v>8555</v>
      </c>
      <c r="H84" t="s">
        <v>41</v>
      </c>
      <c r="I84" s="10" t="str">
        <f>VLOOKUP(BPML[[#This Row],[Zugeordneter Hauptprozess]],Hauptprozesse[],3,FALSE)</f>
        <v>HL</v>
      </c>
      <c r="J84" s="10" t="str">
        <f>IF(ISERROR(VLOOKUP(BPML[[#This Row],[Subprozess]],BTT[Subprozess
(optionale Auswahl)],1,FALSE)),"nein","ja")</f>
        <v>nein</v>
      </c>
    </row>
    <row r="85" spans="1:10" x14ac:dyDescent="0.25">
      <c r="F85" t="s">
        <v>6252</v>
      </c>
      <c r="G85" t="s">
        <v>6313</v>
      </c>
      <c r="H85" t="s">
        <v>6136</v>
      </c>
      <c r="I85" s="10" t="str">
        <f>VLOOKUP(BPML[[#This Row],[Zugeordneter Hauptprozess]],Hauptprozesse[],3,FALSE)</f>
        <v>HL</v>
      </c>
      <c r="J85" s="10" t="str">
        <f>IF(ISERROR(VLOOKUP(BPML[[#This Row],[Subprozess]],BTT[Subprozess
(optionale Auswahl)],1,FALSE)),"nein","ja")</f>
        <v>nein</v>
      </c>
    </row>
    <row r="86" spans="1:10" x14ac:dyDescent="0.25">
      <c r="F86" t="s">
        <v>6253</v>
      </c>
      <c r="G86" t="s">
        <v>6314</v>
      </c>
      <c r="H86" t="s">
        <v>6136</v>
      </c>
      <c r="I86" s="10" t="str">
        <f>VLOOKUP(BPML[[#This Row],[Zugeordneter Hauptprozess]],Hauptprozesse[],3,FALSE)</f>
        <v>HL</v>
      </c>
      <c r="J86" s="10" t="str">
        <f>IF(ISERROR(VLOOKUP(BPML[[#This Row],[Subprozess]],BTT[Subprozess
(optionale Auswahl)],1,FALSE)),"nein","ja")</f>
        <v>nein</v>
      </c>
    </row>
    <row r="87" spans="1:10" x14ac:dyDescent="0.25">
      <c r="F87" t="s">
        <v>6254</v>
      </c>
      <c r="G87" t="s">
        <v>6315</v>
      </c>
      <c r="H87" t="s">
        <v>6136</v>
      </c>
      <c r="I87" s="10" t="str">
        <f>VLOOKUP(BPML[[#This Row],[Zugeordneter Hauptprozess]],Hauptprozesse[],3,FALSE)</f>
        <v>HL</v>
      </c>
      <c r="J87" s="10" t="str">
        <f>IF(ISERROR(VLOOKUP(BPML[[#This Row],[Subprozess]],BTT[Subprozess
(optionale Auswahl)],1,FALSE)),"nein","ja")</f>
        <v>nein</v>
      </c>
    </row>
    <row r="88" spans="1:10" x14ac:dyDescent="0.25">
      <c r="F88" t="s">
        <v>6255</v>
      </c>
      <c r="G88" t="s">
        <v>6316</v>
      </c>
      <c r="H88" t="s">
        <v>6136</v>
      </c>
      <c r="I88" s="10" t="str">
        <f>VLOOKUP(BPML[[#This Row],[Zugeordneter Hauptprozess]],Hauptprozesse[],3,FALSE)</f>
        <v>HL</v>
      </c>
      <c r="J88" s="10" t="str">
        <f>IF(ISERROR(VLOOKUP(BPML[[#This Row],[Subprozess]],BTT[Subprozess
(optionale Auswahl)],1,FALSE)),"nein","ja")</f>
        <v>nein</v>
      </c>
    </row>
    <row r="89" spans="1:10" x14ac:dyDescent="0.25">
      <c r="F89" t="s">
        <v>6256</v>
      </c>
      <c r="G89" t="s">
        <v>6317</v>
      </c>
      <c r="H89" t="s">
        <v>6137</v>
      </c>
      <c r="I89" s="10" t="str">
        <f>VLOOKUP(BPML[[#This Row],[Zugeordneter Hauptprozess]],Hauptprozesse[],3,FALSE)</f>
        <v>HL</v>
      </c>
      <c r="J89" s="10" t="str">
        <f>IF(ISERROR(VLOOKUP(BPML[[#This Row],[Subprozess]],BTT[Subprozess
(optionale Auswahl)],1,FALSE)),"nein","ja")</f>
        <v>nein</v>
      </c>
    </row>
    <row r="90" spans="1:10" x14ac:dyDescent="0.25">
      <c r="F90" t="s">
        <v>6257</v>
      </c>
      <c r="G90" t="s">
        <v>6318</v>
      </c>
      <c r="H90" t="s">
        <v>6137</v>
      </c>
      <c r="I90" s="10" t="str">
        <f>VLOOKUP(BPML[[#This Row],[Zugeordneter Hauptprozess]],Hauptprozesse[],3,FALSE)</f>
        <v>HL</v>
      </c>
      <c r="J90" s="10" t="str">
        <f>IF(ISERROR(VLOOKUP(BPML[[#This Row],[Subprozess]],BTT[Subprozess
(optionale Auswahl)],1,FALSE)),"nein","ja")</f>
        <v>nein</v>
      </c>
    </row>
    <row r="91" spans="1:10" x14ac:dyDescent="0.25">
      <c r="F91" t="s">
        <v>8543</v>
      </c>
      <c r="G91" t="s">
        <v>8556</v>
      </c>
      <c r="H91" t="s">
        <v>8537</v>
      </c>
      <c r="I91" s="10" t="str">
        <f>VLOOKUP(BPML[[#This Row],[Zugeordneter Hauptprozess]],Hauptprozesse[],3,FALSE)</f>
        <v>HL</v>
      </c>
      <c r="J91" s="10" t="str">
        <f>IF(ISERROR(VLOOKUP(BPML[[#This Row],[Subprozess]],BTT[Subprozess
(optionale Auswahl)],1,FALSE)),"nein","ja")</f>
        <v>nein</v>
      </c>
    </row>
    <row r="92" spans="1:10" x14ac:dyDescent="0.25">
      <c r="F92" t="s">
        <v>5821</v>
      </c>
      <c r="G92" t="s">
        <v>8557</v>
      </c>
      <c r="H92" t="s">
        <v>8537</v>
      </c>
      <c r="I92" s="10" t="str">
        <f>VLOOKUP(BPML[[#This Row],[Zugeordneter Hauptprozess]],Hauptprozesse[],3,FALSE)</f>
        <v>HL</v>
      </c>
      <c r="J92" s="10" t="str">
        <f>IF(ISERROR(VLOOKUP(BPML[[#This Row],[Subprozess]],BTT[Subprozess
(optionale Auswahl)],1,FALSE)),"nein","ja")</f>
        <v>nein</v>
      </c>
    </row>
    <row r="93" spans="1:10" x14ac:dyDescent="0.25">
      <c r="F93" t="s">
        <v>8544</v>
      </c>
      <c r="G93" t="s">
        <v>8558</v>
      </c>
      <c r="H93" t="s">
        <v>8537</v>
      </c>
      <c r="I93" s="10" t="str">
        <f>VLOOKUP(BPML[[#This Row],[Zugeordneter Hauptprozess]],Hauptprozesse[],3,FALSE)</f>
        <v>HL</v>
      </c>
      <c r="J93" s="10" t="str">
        <f>IF(ISERROR(VLOOKUP(BPML[[#This Row],[Subprozess]],BTT[Subprozess
(optionale Auswahl)],1,FALSE)),"nein","ja")</f>
        <v>nein</v>
      </c>
    </row>
    <row r="94" spans="1:10" x14ac:dyDescent="0.25">
      <c r="F94" t="s">
        <v>8545</v>
      </c>
      <c r="G94" t="s">
        <v>8559</v>
      </c>
      <c r="H94" t="s">
        <v>8537</v>
      </c>
      <c r="I94" s="10" t="str">
        <f>VLOOKUP(BPML[[#This Row],[Zugeordneter Hauptprozess]],Hauptprozesse[],3,FALSE)</f>
        <v>HL</v>
      </c>
      <c r="J94" s="10" t="str">
        <f>IF(ISERROR(VLOOKUP(BPML[[#This Row],[Subprozess]],BTT[Subprozess
(optionale Auswahl)],1,FALSE)),"nein","ja")</f>
        <v>nein</v>
      </c>
    </row>
    <row r="95" spans="1:10" x14ac:dyDescent="0.25">
      <c r="F95" t="s">
        <v>8546</v>
      </c>
      <c r="G95" t="s">
        <v>8560</v>
      </c>
      <c r="H95" t="s">
        <v>8537</v>
      </c>
      <c r="I95" s="10" t="str">
        <f>VLOOKUP(BPML[[#This Row],[Zugeordneter Hauptprozess]],Hauptprozesse[],3,FALSE)</f>
        <v>HL</v>
      </c>
      <c r="J95" s="10" t="str">
        <f>IF(ISERROR(VLOOKUP(BPML[[#This Row],[Subprozess]],BTT[Subprozess
(optionale Auswahl)],1,FALSE)),"nein","ja")</f>
        <v>nein</v>
      </c>
    </row>
    <row r="96" spans="1:10" x14ac:dyDescent="0.25">
      <c r="F96" t="s">
        <v>8547</v>
      </c>
      <c r="G96" t="s">
        <v>8561</v>
      </c>
      <c r="H96" t="s">
        <v>8537</v>
      </c>
      <c r="I96" s="10" t="str">
        <f>VLOOKUP(BPML[[#This Row],[Zugeordneter Hauptprozess]],Hauptprozesse[],3,FALSE)</f>
        <v>HL</v>
      </c>
      <c r="J96" s="10" t="str">
        <f>IF(ISERROR(VLOOKUP(BPML[[#This Row],[Subprozess]],BTT[Subprozess
(optionale Auswahl)],1,FALSE)),"nein","ja")</f>
        <v>nein</v>
      </c>
    </row>
    <row r="97" spans="6:10" x14ac:dyDescent="0.25">
      <c r="F97" t="s">
        <v>8548</v>
      </c>
      <c r="G97" t="s">
        <v>8562</v>
      </c>
      <c r="H97" t="s">
        <v>8537</v>
      </c>
      <c r="I97" s="10" t="str">
        <f>VLOOKUP(BPML[[#This Row],[Zugeordneter Hauptprozess]],Hauptprozesse[],3,FALSE)</f>
        <v>HL</v>
      </c>
      <c r="J97" s="10" t="str">
        <f>IF(ISERROR(VLOOKUP(BPML[[#This Row],[Subprozess]],BTT[Subprozess
(optionale Auswahl)],1,FALSE)),"nein","ja")</f>
        <v>nein</v>
      </c>
    </row>
    <row r="98" spans="6:10" x14ac:dyDescent="0.25">
      <c r="F98" t="s">
        <v>9594</v>
      </c>
      <c r="G98" t="s">
        <v>8563</v>
      </c>
      <c r="H98" t="s">
        <v>8537</v>
      </c>
      <c r="I98" s="10" t="str">
        <f>VLOOKUP(BPML[[#This Row],[Zugeordneter Hauptprozess]],Hauptprozesse[],3,FALSE)</f>
        <v>HL</v>
      </c>
      <c r="J98" s="10" t="str">
        <f>IF(ISERROR(VLOOKUP(BPML[[#This Row],[Subprozess]],BTT[Subprozess
(optionale Auswahl)],1,FALSE)),"nein","ja")</f>
        <v>nein</v>
      </c>
    </row>
    <row r="99" spans="6:10" x14ac:dyDescent="0.25">
      <c r="F99" t="s">
        <v>8549</v>
      </c>
      <c r="G99" t="s">
        <v>9058</v>
      </c>
      <c r="H99" t="s">
        <v>6134</v>
      </c>
      <c r="I99" s="10" t="str">
        <f>VLOOKUP(BPML[[#This Row],[Zugeordneter Hauptprozess]],Hauptprozesse[],3,FALSE)</f>
        <v>HL</v>
      </c>
      <c r="J99" s="10" t="str">
        <f>IF(ISERROR(VLOOKUP(BPML[[#This Row],[Subprozess]],BTT[Subprozess
(optionale Auswahl)],1,FALSE)),"nein","ja")</f>
        <v>nein</v>
      </c>
    </row>
    <row r="100" spans="6:10" x14ac:dyDescent="0.25">
      <c r="F100" t="s">
        <v>8550</v>
      </c>
      <c r="G100" t="s">
        <v>8564</v>
      </c>
      <c r="H100" t="s">
        <v>8538</v>
      </c>
      <c r="I100" s="10" t="str">
        <f>VLOOKUP(BPML[[#This Row],[Zugeordneter Hauptprozess]],Hauptprozesse[],3,FALSE)</f>
        <v>HL</v>
      </c>
      <c r="J100" s="10" t="str">
        <f>IF(ISERROR(VLOOKUP(BPML[[#This Row],[Subprozess]],BTT[Subprozess
(optionale Auswahl)],1,FALSE)),"nein","ja")</f>
        <v>nein</v>
      </c>
    </row>
    <row r="101" spans="6:10" x14ac:dyDescent="0.25">
      <c r="F101" t="s">
        <v>8551</v>
      </c>
      <c r="G101" t="s">
        <v>8565</v>
      </c>
      <c r="H101" t="s">
        <v>8538</v>
      </c>
      <c r="I101" s="10" t="str">
        <f>VLOOKUP(BPML[[#This Row],[Zugeordneter Hauptprozess]],Hauptprozesse[],3,FALSE)</f>
        <v>HL</v>
      </c>
      <c r="J101" s="10" t="str">
        <f>IF(ISERROR(VLOOKUP(BPML[[#This Row],[Subprozess]],BTT[Subprozess
(optionale Auswahl)],1,FALSE)),"nein","ja")</f>
        <v>nein</v>
      </c>
    </row>
    <row r="102" spans="6:10" x14ac:dyDescent="0.25">
      <c r="F102" t="s">
        <v>8552</v>
      </c>
      <c r="G102" t="s">
        <v>8566</v>
      </c>
      <c r="H102" t="s">
        <v>8538</v>
      </c>
      <c r="I102" s="10" t="str">
        <f>VLOOKUP(BPML[[#This Row],[Zugeordneter Hauptprozess]],Hauptprozesse[],3,FALSE)</f>
        <v>HL</v>
      </c>
      <c r="J102" s="10" t="str">
        <f>IF(ISERROR(VLOOKUP(BPML[[#This Row],[Subprozess]],BTT[Subprozess
(optionale Auswahl)],1,FALSE)),"nein","ja")</f>
        <v>nein</v>
      </c>
    </row>
  </sheetData>
  <pageMargins left="0.7" right="0.7" top="0.78740157499999996" bottom="0.78740157499999996"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G4278"/>
  <sheetViews>
    <sheetView workbookViewId="0">
      <selection activeCell="A2564" sqref="A2564"/>
    </sheetView>
  </sheetViews>
  <sheetFormatPr baseColWidth="10" defaultRowHeight="15" x14ac:dyDescent="0.25"/>
  <cols>
    <col min="1" max="1" width="26" bestFit="1" customWidth="1"/>
    <col min="2" max="2" width="38.42578125" bestFit="1" customWidth="1"/>
    <col min="4" max="4" width="29.28515625" bestFit="1" customWidth="1"/>
    <col min="6" max="6" width="17.42578125" bestFit="1" customWidth="1"/>
    <col min="7" max="7" width="69.85546875" bestFit="1" customWidth="1"/>
  </cols>
  <sheetData>
    <row r="1" spans="1:7" x14ac:dyDescent="0.25">
      <c r="A1" t="s">
        <v>6</v>
      </c>
      <c r="B1" t="s">
        <v>5784</v>
      </c>
      <c r="C1" t="s">
        <v>8465</v>
      </c>
      <c r="D1" t="s">
        <v>9515</v>
      </c>
      <c r="E1" t="s">
        <v>9101</v>
      </c>
      <c r="F1" t="s">
        <v>64</v>
      </c>
      <c r="G1" t="s">
        <v>9059</v>
      </c>
    </row>
    <row r="2" spans="1:7" hidden="1" x14ac:dyDescent="0.25">
      <c r="A2" t="s">
        <v>65</v>
      </c>
      <c r="B2" t="s">
        <v>66</v>
      </c>
      <c r="C2" t="s">
        <v>3</v>
      </c>
      <c r="D2" s="13">
        <v>852</v>
      </c>
      <c r="E2" t="s">
        <v>9102</v>
      </c>
      <c r="F2" t="str">
        <f>IF(ISERROR(VLOOKUP(Transaktionen[[#This Row],[Transaktionen]],BTT[Verwendete Transaktion (Pflichtauswahl)],1,FALSE)),"nein","ja")</f>
        <v>nein</v>
      </c>
    </row>
    <row r="3" spans="1:7" hidden="1" x14ac:dyDescent="0.25">
      <c r="A3" t="s">
        <v>67</v>
      </c>
      <c r="B3" t="s">
        <v>68</v>
      </c>
      <c r="C3" t="s">
        <v>3</v>
      </c>
      <c r="D3" s="13">
        <v>76</v>
      </c>
      <c r="E3" t="s">
        <v>9102</v>
      </c>
      <c r="F3" t="str">
        <f>IF(ISERROR(VLOOKUP(Transaktionen[[#This Row],[Transaktionen]],BTT[Verwendete Transaktion (Pflichtauswahl)],1,FALSE)),"nein","ja")</f>
        <v>nein</v>
      </c>
    </row>
    <row r="4" spans="1:7" hidden="1" x14ac:dyDescent="0.25">
      <c r="A4" t="s">
        <v>6347</v>
      </c>
      <c r="B4" t="s">
        <v>7448</v>
      </c>
      <c r="C4" t="s">
        <v>3</v>
      </c>
      <c r="D4" s="13">
        <v>3</v>
      </c>
      <c r="E4" t="s">
        <v>576</v>
      </c>
      <c r="F4" t="str">
        <f>IF(ISERROR(VLOOKUP(Transaktionen[[#This Row],[Transaktionen]],BTT[Verwendete Transaktion (Pflichtauswahl)],1,FALSE)),"nein","ja")</f>
        <v>nein</v>
      </c>
    </row>
    <row r="5" spans="1:7" hidden="1" x14ac:dyDescent="0.25">
      <c r="A5" t="s">
        <v>69</v>
      </c>
      <c r="B5" t="s">
        <v>70</v>
      </c>
      <c r="C5" t="s">
        <v>3</v>
      </c>
      <c r="D5" s="13">
        <v>1365</v>
      </c>
      <c r="E5" t="s">
        <v>9102</v>
      </c>
      <c r="F5" t="str">
        <f>IF(ISERROR(VLOOKUP(Transaktionen[[#This Row],[Transaktionen]],BTT[Verwendete Transaktion (Pflichtauswahl)],1,FALSE)),"nein","ja")</f>
        <v>nein</v>
      </c>
    </row>
    <row r="6" spans="1:7" hidden="1" x14ac:dyDescent="0.25">
      <c r="A6" t="s">
        <v>71</v>
      </c>
      <c r="B6" t="s">
        <v>72</v>
      </c>
      <c r="C6" t="s">
        <v>3</v>
      </c>
      <c r="D6" s="13">
        <v>54</v>
      </c>
      <c r="E6" t="s">
        <v>576</v>
      </c>
      <c r="F6" t="str">
        <f>IF(ISERROR(VLOOKUP(Transaktionen[[#This Row],[Transaktionen]],BTT[Verwendete Transaktion (Pflichtauswahl)],1,FALSE)),"nein","ja")</f>
        <v>nein</v>
      </c>
    </row>
    <row r="7" spans="1:7" hidden="1" x14ac:dyDescent="0.25">
      <c r="A7" t="s">
        <v>73</v>
      </c>
      <c r="B7" t="s">
        <v>74</v>
      </c>
      <c r="C7" t="s">
        <v>3</v>
      </c>
      <c r="D7" s="13">
        <v>90</v>
      </c>
      <c r="E7" t="s">
        <v>9102</v>
      </c>
      <c r="F7" t="str">
        <f>IF(ISERROR(VLOOKUP(Transaktionen[[#This Row],[Transaktionen]],BTT[Verwendete Transaktion (Pflichtauswahl)],1,FALSE)),"nein","ja")</f>
        <v>nein</v>
      </c>
    </row>
    <row r="8" spans="1:7" hidden="1" x14ac:dyDescent="0.25">
      <c r="A8" t="s">
        <v>75</v>
      </c>
      <c r="B8" t="s">
        <v>76</v>
      </c>
      <c r="C8" t="s">
        <v>3</v>
      </c>
      <c r="D8" s="13">
        <v>363</v>
      </c>
      <c r="E8" t="s">
        <v>9102</v>
      </c>
      <c r="F8" t="str">
        <f>IF(ISERROR(VLOOKUP(Transaktionen[[#This Row],[Transaktionen]],BTT[Verwendete Transaktion (Pflichtauswahl)],1,FALSE)),"nein","ja")</f>
        <v>nein</v>
      </c>
    </row>
    <row r="9" spans="1:7" hidden="1" x14ac:dyDescent="0.25">
      <c r="A9" t="s">
        <v>77</v>
      </c>
      <c r="B9" t="s">
        <v>78</v>
      </c>
      <c r="C9" t="s">
        <v>3</v>
      </c>
      <c r="D9" s="13">
        <v>366</v>
      </c>
      <c r="E9" t="s">
        <v>9102</v>
      </c>
      <c r="F9" t="str">
        <f>IF(ISERROR(VLOOKUP(Transaktionen[[#This Row],[Transaktionen]],BTT[Verwendete Transaktion (Pflichtauswahl)],1,FALSE)),"nein","ja")</f>
        <v>nein</v>
      </c>
    </row>
    <row r="10" spans="1:7" hidden="1" x14ac:dyDescent="0.25">
      <c r="A10" t="s">
        <v>79</v>
      </c>
      <c r="B10" t="s">
        <v>80</v>
      </c>
      <c r="C10" t="s">
        <v>3</v>
      </c>
      <c r="D10" s="13">
        <v>16</v>
      </c>
      <c r="E10" t="s">
        <v>9102</v>
      </c>
      <c r="F10" t="str">
        <f>IF(ISERROR(VLOOKUP(Transaktionen[[#This Row],[Transaktionen]],BTT[Verwendete Transaktion (Pflichtauswahl)],1,FALSE)),"nein","ja")</f>
        <v>nein</v>
      </c>
    </row>
    <row r="11" spans="1:7" hidden="1" x14ac:dyDescent="0.25">
      <c r="A11" t="s">
        <v>81</v>
      </c>
      <c r="B11" t="s">
        <v>82</v>
      </c>
      <c r="C11" t="s">
        <v>3</v>
      </c>
      <c r="D11" s="13">
        <v>14460</v>
      </c>
      <c r="E11" t="s">
        <v>9102</v>
      </c>
      <c r="F11" t="str">
        <f>IF(ISERROR(VLOOKUP(Transaktionen[[#This Row],[Transaktionen]],BTT[Verwendete Transaktion (Pflichtauswahl)],1,FALSE)),"nein","ja")</f>
        <v>nein</v>
      </c>
    </row>
    <row r="12" spans="1:7" hidden="1" x14ac:dyDescent="0.25">
      <c r="A12" t="s">
        <v>6348</v>
      </c>
      <c r="B12" t="s">
        <v>7449</v>
      </c>
      <c r="C12" t="s">
        <v>3</v>
      </c>
      <c r="D12" s="13" t="s">
        <v>576</v>
      </c>
      <c r="E12" t="s">
        <v>576</v>
      </c>
      <c r="F12" t="str">
        <f>IF(ISERROR(VLOOKUP(Transaktionen[[#This Row],[Transaktionen]],BTT[Verwendete Transaktion (Pflichtauswahl)],1,FALSE)),"nein","ja")</f>
        <v>nein</v>
      </c>
      <c r="G12" t="s">
        <v>9516</v>
      </c>
    </row>
    <row r="13" spans="1:7" hidden="1" x14ac:dyDescent="0.25">
      <c r="A13" t="s">
        <v>83</v>
      </c>
      <c r="B13" t="s">
        <v>84</v>
      </c>
      <c r="C13" t="s">
        <v>3</v>
      </c>
      <c r="D13" s="13">
        <v>390</v>
      </c>
      <c r="E13" t="s">
        <v>9102</v>
      </c>
      <c r="F13" t="str">
        <f>IF(ISERROR(VLOOKUP(Transaktionen[[#This Row],[Transaktionen]],BTT[Verwendete Transaktion (Pflichtauswahl)],1,FALSE)),"nein","ja")</f>
        <v>nein</v>
      </c>
    </row>
    <row r="14" spans="1:7" hidden="1" x14ac:dyDescent="0.25">
      <c r="A14" t="s">
        <v>85</v>
      </c>
      <c r="B14" t="s">
        <v>86</v>
      </c>
      <c r="C14" t="s">
        <v>3</v>
      </c>
      <c r="D14" s="13">
        <v>106</v>
      </c>
      <c r="E14" t="s">
        <v>9102</v>
      </c>
      <c r="F14" t="str">
        <f>IF(ISERROR(VLOOKUP(Transaktionen[[#This Row],[Transaktionen]],BTT[Verwendete Transaktion (Pflichtauswahl)],1,FALSE)),"nein","ja")</f>
        <v>nein</v>
      </c>
    </row>
    <row r="15" spans="1:7" hidden="1" x14ac:dyDescent="0.25">
      <c r="A15" t="s">
        <v>87</v>
      </c>
      <c r="B15" t="s">
        <v>88</v>
      </c>
      <c r="C15" t="s">
        <v>3</v>
      </c>
      <c r="D15" s="13">
        <v>4307</v>
      </c>
      <c r="E15" t="s">
        <v>9102</v>
      </c>
      <c r="F15" t="str">
        <f>IF(ISERROR(VLOOKUP(Transaktionen[[#This Row],[Transaktionen]],BTT[Verwendete Transaktion (Pflichtauswahl)],1,FALSE)),"nein","ja")</f>
        <v>nein</v>
      </c>
    </row>
    <row r="16" spans="1:7" hidden="1" x14ac:dyDescent="0.25">
      <c r="A16" t="s">
        <v>115</v>
      </c>
      <c r="B16" t="s">
        <v>116</v>
      </c>
      <c r="C16" t="s">
        <v>3</v>
      </c>
      <c r="D16" s="13">
        <v>58</v>
      </c>
      <c r="E16" t="s">
        <v>9102</v>
      </c>
      <c r="F16" t="str">
        <f>IF(ISERROR(VLOOKUP(Transaktionen[[#This Row],[Transaktionen]],BTT[Verwendete Transaktion (Pflichtauswahl)],1,FALSE)),"nein","ja")</f>
        <v>nein</v>
      </c>
    </row>
    <row r="17" spans="1:6" hidden="1" x14ac:dyDescent="0.25">
      <c r="A17" t="s">
        <v>89</v>
      </c>
      <c r="B17" t="s">
        <v>90</v>
      </c>
      <c r="C17" t="s">
        <v>3</v>
      </c>
      <c r="D17" s="13">
        <v>14501</v>
      </c>
      <c r="E17" t="s">
        <v>9102</v>
      </c>
      <c r="F17" t="str">
        <f>IF(ISERROR(VLOOKUP(Transaktionen[[#This Row],[Transaktionen]],BTT[Verwendete Transaktion (Pflichtauswahl)],1,FALSE)),"nein","ja")</f>
        <v>nein</v>
      </c>
    </row>
    <row r="18" spans="1:6" hidden="1" x14ac:dyDescent="0.25">
      <c r="A18" t="s">
        <v>91</v>
      </c>
      <c r="B18" t="s">
        <v>92</v>
      </c>
      <c r="C18" t="s">
        <v>3</v>
      </c>
      <c r="D18" s="13">
        <v>96</v>
      </c>
      <c r="E18" t="s">
        <v>9102</v>
      </c>
      <c r="F18" t="str">
        <f>IF(ISERROR(VLOOKUP(Transaktionen[[#This Row],[Transaktionen]],BTT[Verwendete Transaktion (Pflichtauswahl)],1,FALSE)),"nein","ja")</f>
        <v>nein</v>
      </c>
    </row>
    <row r="19" spans="1:6" hidden="1" x14ac:dyDescent="0.25">
      <c r="A19" t="s">
        <v>93</v>
      </c>
      <c r="B19" t="s">
        <v>94</v>
      </c>
      <c r="C19" t="s">
        <v>3</v>
      </c>
      <c r="D19" s="13">
        <v>740</v>
      </c>
      <c r="E19" t="s">
        <v>9102</v>
      </c>
      <c r="F19" t="str">
        <f>IF(ISERROR(VLOOKUP(Transaktionen[[#This Row],[Transaktionen]],BTT[Verwendete Transaktion (Pflichtauswahl)],1,FALSE)),"nein","ja")</f>
        <v>nein</v>
      </c>
    </row>
    <row r="20" spans="1:6" hidden="1" x14ac:dyDescent="0.25">
      <c r="A20" t="s">
        <v>95</v>
      </c>
      <c r="B20" t="s">
        <v>96</v>
      </c>
      <c r="C20" t="s">
        <v>3</v>
      </c>
      <c r="D20" s="13">
        <v>198</v>
      </c>
      <c r="E20" t="s">
        <v>9102</v>
      </c>
      <c r="F20" t="str">
        <f>IF(ISERROR(VLOOKUP(Transaktionen[[#This Row],[Transaktionen]],BTT[Verwendete Transaktion (Pflichtauswahl)],1,FALSE)),"nein","ja")</f>
        <v>nein</v>
      </c>
    </row>
    <row r="21" spans="1:6" hidden="1" x14ac:dyDescent="0.25">
      <c r="A21" t="s">
        <v>97</v>
      </c>
      <c r="B21" t="s">
        <v>98</v>
      </c>
      <c r="C21" t="s">
        <v>3</v>
      </c>
      <c r="D21" s="13">
        <v>6</v>
      </c>
      <c r="E21" t="s">
        <v>9102</v>
      </c>
      <c r="F21" t="str">
        <f>IF(ISERROR(VLOOKUP(Transaktionen[[#This Row],[Transaktionen]],BTT[Verwendete Transaktion (Pflichtauswahl)],1,FALSE)),"nein","ja")</f>
        <v>nein</v>
      </c>
    </row>
    <row r="22" spans="1:6" hidden="1" x14ac:dyDescent="0.25">
      <c r="A22" t="s">
        <v>99</v>
      </c>
      <c r="B22" t="s">
        <v>100</v>
      </c>
      <c r="C22" t="s">
        <v>3</v>
      </c>
      <c r="D22" s="13">
        <v>103</v>
      </c>
      <c r="E22" t="s">
        <v>9102</v>
      </c>
      <c r="F22" t="str">
        <f>IF(ISERROR(VLOOKUP(Transaktionen[[#This Row],[Transaktionen]],BTT[Verwendete Transaktion (Pflichtauswahl)],1,FALSE)),"nein","ja")</f>
        <v>nein</v>
      </c>
    </row>
    <row r="23" spans="1:6" hidden="1" x14ac:dyDescent="0.25">
      <c r="A23" t="s">
        <v>101</v>
      </c>
      <c r="B23" t="s">
        <v>102</v>
      </c>
      <c r="C23" t="s">
        <v>3</v>
      </c>
      <c r="D23" s="13">
        <v>6</v>
      </c>
      <c r="E23" t="s">
        <v>576</v>
      </c>
      <c r="F23" t="str">
        <f>IF(ISERROR(VLOOKUP(Transaktionen[[#This Row],[Transaktionen]],BTT[Verwendete Transaktion (Pflichtauswahl)],1,FALSE)),"nein","ja")</f>
        <v>nein</v>
      </c>
    </row>
    <row r="24" spans="1:6" hidden="1" x14ac:dyDescent="0.25">
      <c r="A24" t="s">
        <v>103</v>
      </c>
      <c r="B24" t="s">
        <v>104</v>
      </c>
      <c r="C24" t="s">
        <v>3</v>
      </c>
      <c r="D24" s="13">
        <v>18</v>
      </c>
      <c r="E24" t="s">
        <v>9102</v>
      </c>
      <c r="F24" t="str">
        <f>IF(ISERROR(VLOOKUP(Transaktionen[[#This Row],[Transaktionen]],BTT[Verwendete Transaktion (Pflichtauswahl)],1,FALSE)),"nein","ja")</f>
        <v>nein</v>
      </c>
    </row>
    <row r="25" spans="1:6" hidden="1" x14ac:dyDescent="0.25">
      <c r="A25" t="s">
        <v>105</v>
      </c>
      <c r="B25" t="s">
        <v>106</v>
      </c>
      <c r="C25" t="s">
        <v>3</v>
      </c>
      <c r="D25" s="13">
        <v>2727</v>
      </c>
      <c r="E25" t="s">
        <v>9102</v>
      </c>
      <c r="F25" t="str">
        <f>IF(ISERROR(VLOOKUP(Transaktionen[[#This Row],[Transaktionen]],BTT[Verwendete Transaktion (Pflichtauswahl)],1,FALSE)),"nein","ja")</f>
        <v>nein</v>
      </c>
    </row>
    <row r="26" spans="1:6" hidden="1" x14ac:dyDescent="0.25">
      <c r="A26" t="s">
        <v>107</v>
      </c>
      <c r="B26" t="s">
        <v>108</v>
      </c>
      <c r="C26" t="s">
        <v>3</v>
      </c>
      <c r="D26" s="13">
        <v>10394</v>
      </c>
      <c r="E26" t="s">
        <v>9102</v>
      </c>
      <c r="F26" t="str">
        <f>IF(ISERROR(VLOOKUP(Transaktionen[[#This Row],[Transaktionen]],BTT[Verwendete Transaktion (Pflichtauswahl)],1,FALSE)),"nein","ja")</f>
        <v>nein</v>
      </c>
    </row>
    <row r="27" spans="1:6" hidden="1" x14ac:dyDescent="0.25">
      <c r="A27" t="s">
        <v>109</v>
      </c>
      <c r="B27" t="s">
        <v>110</v>
      </c>
      <c r="C27" t="s">
        <v>3</v>
      </c>
      <c r="D27" s="13">
        <v>6</v>
      </c>
      <c r="E27" t="s">
        <v>576</v>
      </c>
      <c r="F27" t="str">
        <f>IF(ISERROR(VLOOKUP(Transaktionen[[#This Row],[Transaktionen]],BTT[Verwendete Transaktion (Pflichtauswahl)],1,FALSE)),"nein","ja")</f>
        <v>nein</v>
      </c>
    </row>
    <row r="28" spans="1:6" hidden="1" x14ac:dyDescent="0.25">
      <c r="A28" t="s">
        <v>111</v>
      </c>
      <c r="B28" t="s">
        <v>112</v>
      </c>
      <c r="C28" t="s">
        <v>3</v>
      </c>
      <c r="D28" s="13">
        <v>4</v>
      </c>
      <c r="E28" t="s">
        <v>9102</v>
      </c>
      <c r="F28" t="str">
        <f>IF(ISERROR(VLOOKUP(Transaktionen[[#This Row],[Transaktionen]],BTT[Verwendete Transaktion (Pflichtauswahl)],1,FALSE)),"nein","ja")</f>
        <v>nein</v>
      </c>
    </row>
    <row r="29" spans="1:6" hidden="1" x14ac:dyDescent="0.25">
      <c r="A29" t="s">
        <v>113</v>
      </c>
      <c r="B29" t="s">
        <v>114</v>
      </c>
      <c r="C29" t="s">
        <v>3</v>
      </c>
      <c r="D29" s="13">
        <v>24</v>
      </c>
      <c r="E29" t="s">
        <v>9102</v>
      </c>
      <c r="F29" t="str">
        <f>IF(ISERROR(VLOOKUP(Transaktionen[[#This Row],[Transaktionen]],BTT[Verwendete Transaktion (Pflichtauswahl)],1,FALSE)),"nein","ja")</f>
        <v>nein</v>
      </c>
    </row>
    <row r="30" spans="1:6" hidden="1" x14ac:dyDescent="0.25">
      <c r="A30" t="s">
        <v>206</v>
      </c>
      <c r="B30" t="s">
        <v>207</v>
      </c>
      <c r="C30" t="s">
        <v>3</v>
      </c>
      <c r="D30" s="13">
        <v>18</v>
      </c>
      <c r="E30" t="s">
        <v>576</v>
      </c>
      <c r="F30" t="str">
        <f>IF(ISERROR(VLOOKUP(Transaktionen[[#This Row],[Transaktionen]],BTT[Verwendete Transaktion (Pflichtauswahl)],1,FALSE)),"nein","ja")</f>
        <v>nein</v>
      </c>
    </row>
    <row r="31" spans="1:6" hidden="1" x14ac:dyDescent="0.25">
      <c r="A31" t="s">
        <v>208</v>
      </c>
      <c r="B31" t="s">
        <v>209</v>
      </c>
      <c r="C31" t="s">
        <v>3</v>
      </c>
      <c r="D31" s="13">
        <v>70</v>
      </c>
      <c r="E31" t="s">
        <v>9102</v>
      </c>
      <c r="F31" t="str">
        <f>IF(ISERROR(VLOOKUP(Transaktionen[[#This Row],[Transaktionen]],BTT[Verwendete Transaktion (Pflichtauswahl)],1,FALSE)),"nein","ja")</f>
        <v>nein</v>
      </c>
    </row>
    <row r="32" spans="1:6" hidden="1" x14ac:dyDescent="0.25">
      <c r="A32" t="s">
        <v>6367</v>
      </c>
      <c r="B32" t="s">
        <v>7462</v>
      </c>
      <c r="C32" t="s">
        <v>3</v>
      </c>
      <c r="D32" s="13">
        <v>595</v>
      </c>
      <c r="E32" t="s">
        <v>576</v>
      </c>
      <c r="F32" t="str">
        <f>IF(ISERROR(VLOOKUP(Transaktionen[[#This Row],[Transaktionen]],BTT[Verwendete Transaktion (Pflichtauswahl)],1,FALSE)),"nein","ja")</f>
        <v>nein</v>
      </c>
    </row>
    <row r="33" spans="1:7" hidden="1" x14ac:dyDescent="0.25">
      <c r="A33" t="s">
        <v>210</v>
      </c>
      <c r="B33" t="s">
        <v>211</v>
      </c>
      <c r="C33" t="s">
        <v>3</v>
      </c>
      <c r="D33" s="13">
        <v>101</v>
      </c>
      <c r="E33" t="s">
        <v>9102</v>
      </c>
      <c r="F33" t="str">
        <f>IF(ISERROR(VLOOKUP(Transaktionen[[#This Row],[Transaktionen]],BTT[Verwendete Transaktion (Pflichtauswahl)],1,FALSE)),"nein","ja")</f>
        <v>nein</v>
      </c>
    </row>
    <row r="34" spans="1:7" hidden="1" x14ac:dyDescent="0.25">
      <c r="A34" t="s">
        <v>117</v>
      </c>
      <c r="B34" t="s">
        <v>118</v>
      </c>
      <c r="C34" t="s">
        <v>3</v>
      </c>
      <c r="D34" s="13">
        <v>484</v>
      </c>
      <c r="E34" t="s">
        <v>9102</v>
      </c>
      <c r="F34" t="str">
        <f>IF(ISERROR(VLOOKUP(Transaktionen[[#This Row],[Transaktionen]],BTT[Verwendete Transaktion (Pflichtauswahl)],1,FALSE)),"nein","ja")</f>
        <v>nein</v>
      </c>
    </row>
    <row r="35" spans="1:7" hidden="1" x14ac:dyDescent="0.25">
      <c r="A35" t="s">
        <v>119</v>
      </c>
      <c r="B35" t="s">
        <v>120</v>
      </c>
      <c r="C35" t="s">
        <v>3</v>
      </c>
      <c r="D35" s="13">
        <v>778</v>
      </c>
      <c r="E35" t="s">
        <v>9102</v>
      </c>
      <c r="F35" t="str">
        <f>IF(ISERROR(VLOOKUP(Transaktionen[[#This Row],[Transaktionen]],BTT[Verwendete Transaktion (Pflichtauswahl)],1,FALSE)),"nein","ja")</f>
        <v>nein</v>
      </c>
    </row>
    <row r="36" spans="1:7" hidden="1" x14ac:dyDescent="0.25">
      <c r="A36" t="s">
        <v>121</v>
      </c>
      <c r="B36" t="s">
        <v>122</v>
      </c>
      <c r="C36" t="s">
        <v>3</v>
      </c>
      <c r="D36" s="13">
        <v>42</v>
      </c>
      <c r="E36" t="s">
        <v>576</v>
      </c>
      <c r="F36" t="str">
        <f>IF(ISERROR(VLOOKUP(Transaktionen[[#This Row],[Transaktionen]],BTT[Verwendete Transaktion (Pflichtauswahl)],1,FALSE)),"nein","ja")</f>
        <v>nein</v>
      </c>
    </row>
    <row r="37" spans="1:7" hidden="1" x14ac:dyDescent="0.25">
      <c r="A37" t="s">
        <v>123</v>
      </c>
      <c r="B37" t="s">
        <v>124</v>
      </c>
      <c r="C37" t="s">
        <v>3</v>
      </c>
      <c r="D37" s="13">
        <v>12</v>
      </c>
      <c r="E37" t="s">
        <v>9102</v>
      </c>
      <c r="F37" t="str">
        <f>IF(ISERROR(VLOOKUP(Transaktionen[[#This Row],[Transaktionen]],BTT[Verwendete Transaktion (Pflichtauswahl)],1,FALSE)),"nein","ja")</f>
        <v>nein</v>
      </c>
    </row>
    <row r="38" spans="1:7" hidden="1" x14ac:dyDescent="0.25">
      <c r="A38" t="s">
        <v>6349</v>
      </c>
      <c r="B38" t="s">
        <v>7450</v>
      </c>
      <c r="C38" t="s">
        <v>3</v>
      </c>
      <c r="D38" s="13" t="s">
        <v>576</v>
      </c>
      <c r="E38" t="s">
        <v>576</v>
      </c>
      <c r="F38" t="str">
        <f>IF(ISERROR(VLOOKUP(Transaktionen[[#This Row],[Transaktionen]],BTT[Verwendete Transaktion (Pflichtauswahl)],1,FALSE)),"nein","ja")</f>
        <v>nein</v>
      </c>
      <c r="G38" t="s">
        <v>9516</v>
      </c>
    </row>
    <row r="39" spans="1:7" hidden="1" x14ac:dyDescent="0.25">
      <c r="A39" t="s">
        <v>125</v>
      </c>
      <c r="B39" t="s">
        <v>126</v>
      </c>
      <c r="C39" t="s">
        <v>3</v>
      </c>
      <c r="D39" s="13">
        <v>549</v>
      </c>
      <c r="E39" t="s">
        <v>9102</v>
      </c>
      <c r="F39" t="str">
        <f>IF(ISERROR(VLOOKUP(Transaktionen[[#This Row],[Transaktionen]],BTT[Verwendete Transaktion (Pflichtauswahl)],1,FALSE)),"nein","ja")</f>
        <v>nein</v>
      </c>
    </row>
    <row r="40" spans="1:7" hidden="1" x14ac:dyDescent="0.25">
      <c r="A40" t="s">
        <v>6350</v>
      </c>
      <c r="B40" t="s">
        <v>7451</v>
      </c>
      <c r="C40" t="s">
        <v>3</v>
      </c>
      <c r="D40" s="13" t="s">
        <v>576</v>
      </c>
      <c r="E40" t="s">
        <v>576</v>
      </c>
      <c r="F40" t="str">
        <f>IF(ISERROR(VLOOKUP(Transaktionen[[#This Row],[Transaktionen]],BTT[Verwendete Transaktion (Pflichtauswahl)],1,FALSE)),"nein","ja")</f>
        <v>nein</v>
      </c>
      <c r="G40" t="s">
        <v>9516</v>
      </c>
    </row>
    <row r="41" spans="1:7" hidden="1" x14ac:dyDescent="0.25">
      <c r="A41" t="s">
        <v>6351</v>
      </c>
      <c r="B41" t="s">
        <v>7452</v>
      </c>
      <c r="C41" t="s">
        <v>3</v>
      </c>
      <c r="D41" s="13">
        <v>14</v>
      </c>
      <c r="E41" t="s">
        <v>9102</v>
      </c>
      <c r="F41" t="str">
        <f>IF(ISERROR(VLOOKUP(Transaktionen[[#This Row],[Transaktionen]],BTT[Verwendete Transaktion (Pflichtauswahl)],1,FALSE)),"nein","ja")</f>
        <v>nein</v>
      </c>
    </row>
    <row r="42" spans="1:7" hidden="1" x14ac:dyDescent="0.25">
      <c r="A42" t="s">
        <v>127</v>
      </c>
      <c r="B42" t="s">
        <v>128</v>
      </c>
      <c r="C42" t="s">
        <v>3</v>
      </c>
      <c r="D42" s="13">
        <v>11385</v>
      </c>
      <c r="E42" t="s">
        <v>9102</v>
      </c>
      <c r="F42" t="str">
        <f>IF(ISERROR(VLOOKUP(Transaktionen[[#This Row],[Transaktionen]],BTT[Verwendete Transaktion (Pflichtauswahl)],1,FALSE)),"nein","ja")</f>
        <v>nein</v>
      </c>
    </row>
    <row r="43" spans="1:7" hidden="1" x14ac:dyDescent="0.25">
      <c r="A43" t="s">
        <v>129</v>
      </c>
      <c r="B43" t="s">
        <v>130</v>
      </c>
      <c r="C43" t="s">
        <v>3</v>
      </c>
      <c r="D43" s="13">
        <v>630</v>
      </c>
      <c r="E43" t="s">
        <v>576</v>
      </c>
      <c r="F43" t="str">
        <f>IF(ISERROR(VLOOKUP(Transaktionen[[#This Row],[Transaktionen]],BTT[Verwendete Transaktion (Pflichtauswahl)],1,FALSE)),"nein","ja")</f>
        <v>nein</v>
      </c>
    </row>
    <row r="44" spans="1:7" hidden="1" x14ac:dyDescent="0.25">
      <c r="A44" t="s">
        <v>131</v>
      </c>
      <c r="B44" t="s">
        <v>132</v>
      </c>
      <c r="C44" t="s">
        <v>3</v>
      </c>
      <c r="D44" s="13">
        <v>9592</v>
      </c>
      <c r="E44" t="s">
        <v>9102</v>
      </c>
      <c r="F44" t="str">
        <f>IF(ISERROR(VLOOKUP(Transaktionen[[#This Row],[Transaktionen]],BTT[Verwendete Transaktion (Pflichtauswahl)],1,FALSE)),"nein","ja")</f>
        <v>nein</v>
      </c>
    </row>
    <row r="45" spans="1:7" hidden="1" x14ac:dyDescent="0.25">
      <c r="A45" t="s">
        <v>6352</v>
      </c>
      <c r="B45" t="s">
        <v>132</v>
      </c>
      <c r="C45" t="s">
        <v>3</v>
      </c>
      <c r="D45" s="13" t="s">
        <v>576</v>
      </c>
      <c r="E45" t="s">
        <v>576</v>
      </c>
      <c r="F45" t="str">
        <f>IF(ISERROR(VLOOKUP(Transaktionen[[#This Row],[Transaktionen]],BTT[Verwendete Transaktion (Pflichtauswahl)],1,FALSE)),"nein","ja")</f>
        <v>nein</v>
      </c>
      <c r="G45" t="s">
        <v>9516</v>
      </c>
    </row>
    <row r="46" spans="1:7" hidden="1" x14ac:dyDescent="0.25">
      <c r="A46" t="s">
        <v>133</v>
      </c>
      <c r="B46" t="s">
        <v>134</v>
      </c>
      <c r="C46" t="s">
        <v>3</v>
      </c>
      <c r="D46" s="13">
        <v>282</v>
      </c>
      <c r="E46" t="s">
        <v>9102</v>
      </c>
      <c r="F46" t="str">
        <f>IF(ISERROR(VLOOKUP(Transaktionen[[#This Row],[Transaktionen]],BTT[Verwendete Transaktion (Pflichtauswahl)],1,FALSE)),"nein","ja")</f>
        <v>nein</v>
      </c>
    </row>
    <row r="47" spans="1:7" hidden="1" x14ac:dyDescent="0.25">
      <c r="A47" t="s">
        <v>6353</v>
      </c>
      <c r="B47" t="s">
        <v>134</v>
      </c>
      <c r="C47" t="s">
        <v>3</v>
      </c>
      <c r="D47" s="13" t="s">
        <v>576</v>
      </c>
      <c r="E47" t="s">
        <v>576</v>
      </c>
      <c r="F47" t="str">
        <f>IF(ISERROR(VLOOKUP(Transaktionen[[#This Row],[Transaktionen]],BTT[Verwendete Transaktion (Pflichtauswahl)],1,FALSE)),"nein","ja")</f>
        <v>nein</v>
      </c>
      <c r="G47" t="s">
        <v>9516</v>
      </c>
    </row>
    <row r="48" spans="1:7" hidden="1" x14ac:dyDescent="0.25">
      <c r="A48" t="s">
        <v>135</v>
      </c>
      <c r="B48" t="s">
        <v>136</v>
      </c>
      <c r="C48" t="s">
        <v>3</v>
      </c>
      <c r="D48" s="13">
        <v>9781</v>
      </c>
      <c r="E48" t="s">
        <v>9102</v>
      </c>
      <c r="F48" t="str">
        <f>IF(ISERROR(VLOOKUP(Transaktionen[[#This Row],[Transaktionen]],BTT[Verwendete Transaktion (Pflichtauswahl)],1,FALSE)),"nein","ja")</f>
        <v>nein</v>
      </c>
    </row>
    <row r="49" spans="1:7" hidden="1" x14ac:dyDescent="0.25">
      <c r="A49" t="s">
        <v>6354</v>
      </c>
      <c r="B49" t="s">
        <v>136</v>
      </c>
      <c r="C49" t="s">
        <v>3</v>
      </c>
      <c r="D49" s="13" t="s">
        <v>576</v>
      </c>
      <c r="E49" t="s">
        <v>576</v>
      </c>
      <c r="F49" t="str">
        <f>IF(ISERROR(VLOOKUP(Transaktionen[[#This Row],[Transaktionen]],BTT[Verwendete Transaktion (Pflichtauswahl)],1,FALSE)),"nein","ja")</f>
        <v>nein</v>
      </c>
      <c r="G49" t="s">
        <v>9516</v>
      </c>
    </row>
    <row r="50" spans="1:7" hidden="1" x14ac:dyDescent="0.25">
      <c r="A50" t="s">
        <v>137</v>
      </c>
      <c r="B50" t="s">
        <v>138</v>
      </c>
      <c r="C50" t="s">
        <v>3</v>
      </c>
      <c r="D50" s="13">
        <v>30</v>
      </c>
      <c r="E50" t="s">
        <v>576</v>
      </c>
      <c r="F50" t="str">
        <f>IF(ISERROR(VLOOKUP(Transaktionen[[#This Row],[Transaktionen]],BTT[Verwendete Transaktion (Pflichtauswahl)],1,FALSE)),"nein","ja")</f>
        <v>nein</v>
      </c>
    </row>
    <row r="51" spans="1:7" hidden="1" x14ac:dyDescent="0.25">
      <c r="A51" t="s">
        <v>6355</v>
      </c>
      <c r="B51" t="s">
        <v>138</v>
      </c>
      <c r="C51" t="s">
        <v>3</v>
      </c>
      <c r="D51" s="13" t="s">
        <v>576</v>
      </c>
      <c r="E51" t="s">
        <v>576</v>
      </c>
      <c r="F51" t="str">
        <f>IF(ISERROR(VLOOKUP(Transaktionen[[#This Row],[Transaktionen]],BTT[Verwendete Transaktion (Pflichtauswahl)],1,FALSE)),"nein","ja")</f>
        <v>nein</v>
      </c>
      <c r="G51" t="s">
        <v>9516</v>
      </c>
    </row>
    <row r="52" spans="1:7" hidden="1" x14ac:dyDescent="0.25">
      <c r="A52" t="s">
        <v>139</v>
      </c>
      <c r="B52" t="s">
        <v>140</v>
      </c>
      <c r="C52" t="s">
        <v>3</v>
      </c>
      <c r="D52" s="13">
        <v>193</v>
      </c>
      <c r="E52" t="s">
        <v>9102</v>
      </c>
      <c r="F52" t="str">
        <f>IF(ISERROR(VLOOKUP(Transaktionen[[#This Row],[Transaktionen]],BTT[Verwendete Transaktion (Pflichtauswahl)],1,FALSE)),"nein","ja")</f>
        <v>nein</v>
      </c>
    </row>
    <row r="53" spans="1:7" hidden="1" x14ac:dyDescent="0.25">
      <c r="A53" t="s">
        <v>6356</v>
      </c>
      <c r="B53" t="s">
        <v>7453</v>
      </c>
      <c r="C53" t="s">
        <v>3</v>
      </c>
      <c r="D53" s="13" t="s">
        <v>576</v>
      </c>
      <c r="E53" t="s">
        <v>576</v>
      </c>
      <c r="F53" t="str">
        <f>IF(ISERROR(VLOOKUP(Transaktionen[[#This Row],[Transaktionen]],BTT[Verwendete Transaktion (Pflichtauswahl)],1,FALSE)),"nein","ja")</f>
        <v>nein</v>
      </c>
      <c r="G53" t="s">
        <v>9516</v>
      </c>
    </row>
    <row r="54" spans="1:7" hidden="1" x14ac:dyDescent="0.25">
      <c r="A54" t="s">
        <v>141</v>
      </c>
      <c r="B54" t="s">
        <v>142</v>
      </c>
      <c r="C54" t="s">
        <v>3</v>
      </c>
      <c r="D54" s="13">
        <v>58204</v>
      </c>
      <c r="E54" t="s">
        <v>9102</v>
      </c>
      <c r="F54" t="str">
        <f>IF(ISERROR(VLOOKUP(Transaktionen[[#This Row],[Transaktionen]],BTT[Verwendete Transaktion (Pflichtauswahl)],1,FALSE)),"nein","ja")</f>
        <v>nein</v>
      </c>
    </row>
    <row r="55" spans="1:7" hidden="1" x14ac:dyDescent="0.25">
      <c r="A55" t="s">
        <v>6357</v>
      </c>
      <c r="B55" t="s">
        <v>142</v>
      </c>
      <c r="C55" t="s">
        <v>3</v>
      </c>
      <c r="D55" s="13" t="s">
        <v>576</v>
      </c>
      <c r="E55" t="s">
        <v>576</v>
      </c>
      <c r="F55" t="str">
        <f>IF(ISERROR(VLOOKUP(Transaktionen[[#This Row],[Transaktionen]],BTT[Verwendete Transaktion (Pflichtauswahl)],1,FALSE)),"nein","ja")</f>
        <v>nein</v>
      </c>
      <c r="G55" t="s">
        <v>9516</v>
      </c>
    </row>
    <row r="56" spans="1:7" hidden="1" x14ac:dyDescent="0.25">
      <c r="A56" t="s">
        <v>143</v>
      </c>
      <c r="B56" t="s">
        <v>144</v>
      </c>
      <c r="C56" t="s">
        <v>3</v>
      </c>
      <c r="D56" s="13">
        <v>19</v>
      </c>
      <c r="E56" t="s">
        <v>9102</v>
      </c>
      <c r="F56" t="str">
        <f>IF(ISERROR(VLOOKUP(Transaktionen[[#This Row],[Transaktionen]],BTT[Verwendete Transaktion (Pflichtauswahl)],1,FALSE)),"nein","ja")</f>
        <v>nein</v>
      </c>
    </row>
    <row r="57" spans="1:7" hidden="1" x14ac:dyDescent="0.25">
      <c r="A57" t="s">
        <v>6358</v>
      </c>
      <c r="B57" t="s">
        <v>7454</v>
      </c>
      <c r="C57" t="s">
        <v>3</v>
      </c>
      <c r="D57" s="13" t="s">
        <v>576</v>
      </c>
      <c r="E57" t="s">
        <v>576</v>
      </c>
      <c r="F57" t="str">
        <f>IF(ISERROR(VLOOKUP(Transaktionen[[#This Row],[Transaktionen]],BTT[Verwendete Transaktion (Pflichtauswahl)],1,FALSE)),"nein","ja")</f>
        <v>nein</v>
      </c>
      <c r="G57" t="s">
        <v>9516</v>
      </c>
    </row>
    <row r="58" spans="1:7" hidden="1" x14ac:dyDescent="0.25">
      <c r="A58" t="s">
        <v>145</v>
      </c>
      <c r="B58" t="s">
        <v>146</v>
      </c>
      <c r="C58" t="s">
        <v>3</v>
      </c>
      <c r="D58" s="13">
        <v>18</v>
      </c>
      <c r="E58" t="s">
        <v>9102</v>
      </c>
      <c r="F58" t="str">
        <f>IF(ISERROR(VLOOKUP(Transaktionen[[#This Row],[Transaktionen]],BTT[Verwendete Transaktion (Pflichtauswahl)],1,FALSE)),"nein","ja")</f>
        <v>nein</v>
      </c>
    </row>
    <row r="59" spans="1:7" hidden="1" x14ac:dyDescent="0.25">
      <c r="A59" t="s">
        <v>6359</v>
      </c>
      <c r="B59" t="s">
        <v>7455</v>
      </c>
      <c r="C59" t="s">
        <v>3</v>
      </c>
      <c r="D59" s="13" t="s">
        <v>576</v>
      </c>
      <c r="E59" t="s">
        <v>576</v>
      </c>
      <c r="F59" t="str">
        <f>IF(ISERROR(VLOOKUP(Transaktionen[[#This Row],[Transaktionen]],BTT[Verwendete Transaktion (Pflichtauswahl)],1,FALSE)),"nein","ja")</f>
        <v>nein</v>
      </c>
      <c r="G59" t="s">
        <v>9516</v>
      </c>
    </row>
    <row r="60" spans="1:7" hidden="1" x14ac:dyDescent="0.25">
      <c r="A60" t="s">
        <v>147</v>
      </c>
      <c r="B60" t="s">
        <v>148</v>
      </c>
      <c r="C60" t="s">
        <v>3</v>
      </c>
      <c r="D60" s="13">
        <v>61</v>
      </c>
      <c r="E60" t="s">
        <v>9102</v>
      </c>
      <c r="F60" t="str">
        <f>IF(ISERROR(VLOOKUP(Transaktionen[[#This Row],[Transaktionen]],BTT[Verwendete Transaktion (Pflichtauswahl)],1,FALSE)),"nein","ja")</f>
        <v>nein</v>
      </c>
    </row>
    <row r="61" spans="1:7" hidden="1" x14ac:dyDescent="0.25">
      <c r="A61" t="s">
        <v>149</v>
      </c>
      <c r="B61" t="s">
        <v>150</v>
      </c>
      <c r="C61" t="s">
        <v>3</v>
      </c>
      <c r="D61" s="13">
        <v>78</v>
      </c>
      <c r="E61" t="s">
        <v>9102</v>
      </c>
      <c r="F61" t="str">
        <f>IF(ISERROR(VLOOKUP(Transaktionen[[#This Row],[Transaktionen]],BTT[Verwendete Transaktion (Pflichtauswahl)],1,FALSE)),"nein","ja")</f>
        <v>nein</v>
      </c>
    </row>
    <row r="62" spans="1:7" hidden="1" x14ac:dyDescent="0.25">
      <c r="A62" t="s">
        <v>6360</v>
      </c>
      <c r="B62" t="s">
        <v>7456</v>
      </c>
      <c r="C62" t="s">
        <v>3</v>
      </c>
      <c r="D62" s="13">
        <v>9</v>
      </c>
      <c r="E62" t="s">
        <v>576</v>
      </c>
      <c r="F62" t="str">
        <f>IF(ISERROR(VLOOKUP(Transaktionen[[#This Row],[Transaktionen]],BTT[Verwendete Transaktion (Pflichtauswahl)],1,FALSE)),"nein","ja")</f>
        <v>nein</v>
      </c>
    </row>
    <row r="63" spans="1:7" hidden="1" x14ac:dyDescent="0.25">
      <c r="A63" t="s">
        <v>151</v>
      </c>
      <c r="B63" t="s">
        <v>152</v>
      </c>
      <c r="C63" t="s">
        <v>3</v>
      </c>
      <c r="D63" s="13">
        <v>494</v>
      </c>
      <c r="E63" t="s">
        <v>9102</v>
      </c>
      <c r="F63" t="str">
        <f>IF(ISERROR(VLOOKUP(Transaktionen[[#This Row],[Transaktionen]],BTT[Verwendete Transaktion (Pflichtauswahl)],1,FALSE)),"nein","ja")</f>
        <v>nein</v>
      </c>
    </row>
    <row r="64" spans="1:7" hidden="1" x14ac:dyDescent="0.25">
      <c r="A64" t="s">
        <v>153</v>
      </c>
      <c r="B64" t="s">
        <v>154</v>
      </c>
      <c r="C64" t="s">
        <v>3</v>
      </c>
      <c r="D64" s="13">
        <v>30</v>
      </c>
      <c r="E64" t="s">
        <v>576</v>
      </c>
      <c r="F64" t="str">
        <f>IF(ISERROR(VLOOKUP(Transaktionen[[#This Row],[Transaktionen]],BTT[Verwendete Transaktion (Pflichtauswahl)],1,FALSE)),"nein","ja")</f>
        <v>nein</v>
      </c>
    </row>
    <row r="65" spans="1:6" hidden="1" x14ac:dyDescent="0.25">
      <c r="A65" t="s">
        <v>155</v>
      </c>
      <c r="B65" t="s">
        <v>156</v>
      </c>
      <c r="C65" t="s">
        <v>3</v>
      </c>
      <c r="D65" s="13">
        <v>611263</v>
      </c>
      <c r="E65" t="s">
        <v>9102</v>
      </c>
      <c r="F65" t="str">
        <f>IF(ISERROR(VLOOKUP(Transaktionen[[#This Row],[Transaktionen]],BTT[Verwendete Transaktion (Pflichtauswahl)],1,FALSE)),"nein","ja")</f>
        <v>nein</v>
      </c>
    </row>
    <row r="66" spans="1:6" hidden="1" x14ac:dyDescent="0.25">
      <c r="A66" t="s">
        <v>167</v>
      </c>
      <c r="B66" t="s">
        <v>168</v>
      </c>
      <c r="C66" t="s">
        <v>3</v>
      </c>
      <c r="D66" s="13">
        <v>71138</v>
      </c>
      <c r="E66" t="s">
        <v>9102</v>
      </c>
      <c r="F66" t="str">
        <f>IF(ISERROR(VLOOKUP(Transaktionen[[#This Row],[Transaktionen]],BTT[Verwendete Transaktion (Pflichtauswahl)],1,FALSE)),"nein","ja")</f>
        <v>nein</v>
      </c>
    </row>
    <row r="67" spans="1:6" hidden="1" x14ac:dyDescent="0.25">
      <c r="A67" t="s">
        <v>169</v>
      </c>
      <c r="B67" t="s">
        <v>168</v>
      </c>
      <c r="C67" t="s">
        <v>3</v>
      </c>
      <c r="D67" s="13">
        <v>867</v>
      </c>
      <c r="E67" t="s">
        <v>9102</v>
      </c>
      <c r="F67" t="str">
        <f>IF(ISERROR(VLOOKUP(Transaktionen[[#This Row],[Transaktionen]],BTT[Verwendete Transaktion (Pflichtauswahl)],1,FALSE)),"nein","ja")</f>
        <v>nein</v>
      </c>
    </row>
    <row r="68" spans="1:6" hidden="1" x14ac:dyDescent="0.25">
      <c r="A68" t="s">
        <v>170</v>
      </c>
      <c r="B68" t="s">
        <v>171</v>
      </c>
      <c r="C68" t="s">
        <v>3</v>
      </c>
      <c r="D68" s="13">
        <v>20</v>
      </c>
      <c r="E68" t="s">
        <v>9102</v>
      </c>
      <c r="F68" t="str">
        <f>IF(ISERROR(VLOOKUP(Transaktionen[[#This Row],[Transaktionen]],BTT[Verwendete Transaktion (Pflichtauswahl)],1,FALSE)),"nein","ja")</f>
        <v>nein</v>
      </c>
    </row>
    <row r="69" spans="1:6" hidden="1" x14ac:dyDescent="0.25">
      <c r="A69" t="s">
        <v>172</v>
      </c>
      <c r="B69" t="s">
        <v>173</v>
      </c>
      <c r="C69" t="s">
        <v>3</v>
      </c>
      <c r="D69" s="13">
        <v>1926</v>
      </c>
      <c r="E69" t="s">
        <v>9102</v>
      </c>
      <c r="F69" t="str">
        <f>IF(ISERROR(VLOOKUP(Transaktionen[[#This Row],[Transaktionen]],BTT[Verwendete Transaktion (Pflichtauswahl)],1,FALSE)),"nein","ja")</f>
        <v>nein</v>
      </c>
    </row>
    <row r="70" spans="1:6" hidden="1" x14ac:dyDescent="0.25">
      <c r="A70" t="s">
        <v>174</v>
      </c>
      <c r="B70" t="s">
        <v>175</v>
      </c>
      <c r="C70" t="s">
        <v>3</v>
      </c>
      <c r="D70" s="13">
        <v>1348</v>
      </c>
      <c r="E70" t="s">
        <v>9102</v>
      </c>
      <c r="F70" t="str">
        <f>IF(ISERROR(VLOOKUP(Transaktionen[[#This Row],[Transaktionen]],BTT[Verwendete Transaktion (Pflichtauswahl)],1,FALSE)),"nein","ja")</f>
        <v>nein</v>
      </c>
    </row>
    <row r="71" spans="1:6" hidden="1" x14ac:dyDescent="0.25">
      <c r="A71" t="s">
        <v>6362</v>
      </c>
      <c r="B71" t="s">
        <v>7458</v>
      </c>
      <c r="C71" t="s">
        <v>3</v>
      </c>
      <c r="D71" s="13">
        <v>7</v>
      </c>
      <c r="E71" t="s">
        <v>576</v>
      </c>
      <c r="F71" t="str">
        <f>IF(ISERROR(VLOOKUP(Transaktionen[[#This Row],[Transaktionen]],BTT[Verwendete Transaktion (Pflichtauswahl)],1,FALSE)),"nein","ja")</f>
        <v>nein</v>
      </c>
    </row>
    <row r="72" spans="1:6" hidden="1" x14ac:dyDescent="0.25">
      <c r="A72" t="s">
        <v>6363</v>
      </c>
      <c r="B72" t="s">
        <v>7459</v>
      </c>
      <c r="C72" t="s">
        <v>3</v>
      </c>
      <c r="D72" s="13">
        <v>7</v>
      </c>
      <c r="E72" t="s">
        <v>576</v>
      </c>
      <c r="F72" t="str">
        <f>IF(ISERROR(VLOOKUP(Transaktionen[[#This Row],[Transaktionen]],BTT[Verwendete Transaktion (Pflichtauswahl)],1,FALSE)),"nein","ja")</f>
        <v>nein</v>
      </c>
    </row>
    <row r="73" spans="1:6" hidden="1" x14ac:dyDescent="0.25">
      <c r="A73" t="s">
        <v>176</v>
      </c>
      <c r="B73" t="s">
        <v>177</v>
      </c>
      <c r="C73" t="s">
        <v>3</v>
      </c>
      <c r="D73" s="13">
        <v>152</v>
      </c>
      <c r="E73" t="s">
        <v>576</v>
      </c>
      <c r="F73" t="str">
        <f>IF(ISERROR(VLOOKUP(Transaktionen[[#This Row],[Transaktionen]],BTT[Verwendete Transaktion (Pflichtauswahl)],1,FALSE)),"nein","ja")</f>
        <v>nein</v>
      </c>
    </row>
    <row r="74" spans="1:6" hidden="1" x14ac:dyDescent="0.25">
      <c r="A74" t="s">
        <v>178</v>
      </c>
      <c r="B74" t="s">
        <v>179</v>
      </c>
      <c r="C74" t="s">
        <v>3</v>
      </c>
      <c r="D74" s="13">
        <v>76</v>
      </c>
      <c r="E74" t="s">
        <v>576</v>
      </c>
      <c r="F74" t="str">
        <f>IF(ISERROR(VLOOKUP(Transaktionen[[#This Row],[Transaktionen]],BTT[Verwendete Transaktion (Pflichtauswahl)],1,FALSE)),"nein","ja")</f>
        <v>nein</v>
      </c>
    </row>
    <row r="75" spans="1:6" hidden="1" x14ac:dyDescent="0.25">
      <c r="A75" t="s">
        <v>180</v>
      </c>
      <c r="B75" t="s">
        <v>181</v>
      </c>
      <c r="C75" t="s">
        <v>3</v>
      </c>
      <c r="D75" s="13">
        <v>84</v>
      </c>
      <c r="E75" t="s">
        <v>576</v>
      </c>
      <c r="F75" t="str">
        <f>IF(ISERROR(VLOOKUP(Transaktionen[[#This Row],[Transaktionen]],BTT[Verwendete Transaktion (Pflichtauswahl)],1,FALSE)),"nein","ja")</f>
        <v>nein</v>
      </c>
    </row>
    <row r="76" spans="1:6" hidden="1" x14ac:dyDescent="0.25">
      <c r="A76" t="s">
        <v>182</v>
      </c>
      <c r="B76" t="s">
        <v>183</v>
      </c>
      <c r="C76" t="s">
        <v>3</v>
      </c>
      <c r="D76" s="13">
        <v>293</v>
      </c>
      <c r="E76" t="s">
        <v>9102</v>
      </c>
      <c r="F76" t="str">
        <f>IF(ISERROR(VLOOKUP(Transaktionen[[#This Row],[Transaktionen]],BTT[Verwendete Transaktion (Pflichtauswahl)],1,FALSE)),"nein","ja")</f>
        <v>nein</v>
      </c>
    </row>
    <row r="77" spans="1:6" hidden="1" x14ac:dyDescent="0.25">
      <c r="A77" t="s">
        <v>184</v>
      </c>
      <c r="B77" t="s">
        <v>185</v>
      </c>
      <c r="C77" t="s">
        <v>3</v>
      </c>
      <c r="D77" s="13">
        <v>5517</v>
      </c>
      <c r="E77" t="s">
        <v>9102</v>
      </c>
      <c r="F77" t="str">
        <f>IF(ISERROR(VLOOKUP(Transaktionen[[#This Row],[Transaktionen]],BTT[Verwendete Transaktion (Pflichtauswahl)],1,FALSE)),"nein","ja")</f>
        <v>nein</v>
      </c>
    </row>
    <row r="78" spans="1:6" hidden="1" x14ac:dyDescent="0.25">
      <c r="A78" t="s">
        <v>6364</v>
      </c>
      <c r="B78" t="s">
        <v>7460</v>
      </c>
      <c r="C78" t="s">
        <v>3</v>
      </c>
      <c r="D78" s="13">
        <v>875</v>
      </c>
      <c r="E78" t="s">
        <v>576</v>
      </c>
      <c r="F78" t="str">
        <f>IF(ISERROR(VLOOKUP(Transaktionen[[#This Row],[Transaktionen]],BTT[Verwendete Transaktion (Pflichtauswahl)],1,FALSE)),"nein","ja")</f>
        <v>nein</v>
      </c>
    </row>
    <row r="79" spans="1:6" hidden="1" x14ac:dyDescent="0.25">
      <c r="A79" t="s">
        <v>186</v>
      </c>
      <c r="B79" t="s">
        <v>187</v>
      </c>
      <c r="C79" t="s">
        <v>3</v>
      </c>
      <c r="D79" s="13">
        <v>306</v>
      </c>
      <c r="E79" t="s">
        <v>9102</v>
      </c>
      <c r="F79" t="str">
        <f>IF(ISERROR(VLOOKUP(Transaktionen[[#This Row],[Transaktionen]],BTT[Verwendete Transaktion (Pflichtauswahl)],1,FALSE)),"nein","ja")</f>
        <v>nein</v>
      </c>
    </row>
    <row r="80" spans="1:6" hidden="1" x14ac:dyDescent="0.25">
      <c r="A80" t="s">
        <v>188</v>
      </c>
      <c r="B80" t="s">
        <v>189</v>
      </c>
      <c r="C80" t="s">
        <v>3</v>
      </c>
      <c r="D80" s="13">
        <v>16</v>
      </c>
      <c r="E80" t="s">
        <v>576</v>
      </c>
      <c r="F80" t="str">
        <f>IF(ISERROR(VLOOKUP(Transaktionen[[#This Row],[Transaktionen]],BTT[Verwendete Transaktion (Pflichtauswahl)],1,FALSE)),"nein","ja")</f>
        <v>nein</v>
      </c>
    </row>
    <row r="81" spans="1:7" hidden="1" x14ac:dyDescent="0.25">
      <c r="A81" t="s">
        <v>157</v>
      </c>
      <c r="B81" t="s">
        <v>158</v>
      </c>
      <c r="C81" t="s">
        <v>3</v>
      </c>
      <c r="D81" s="13">
        <v>46</v>
      </c>
      <c r="E81" t="s">
        <v>576</v>
      </c>
      <c r="F81" t="str">
        <f>IF(ISERROR(VLOOKUP(Transaktionen[[#This Row],[Transaktionen]],BTT[Verwendete Transaktion (Pflichtauswahl)],1,FALSE)),"nein","ja")</f>
        <v>nein</v>
      </c>
    </row>
    <row r="82" spans="1:7" hidden="1" x14ac:dyDescent="0.25">
      <c r="A82" t="s">
        <v>159</v>
      </c>
      <c r="B82" t="s">
        <v>160</v>
      </c>
      <c r="C82" t="s">
        <v>3</v>
      </c>
      <c r="D82" s="13">
        <v>36</v>
      </c>
      <c r="E82" t="s">
        <v>576</v>
      </c>
      <c r="F82" t="str">
        <f>IF(ISERROR(VLOOKUP(Transaktionen[[#This Row],[Transaktionen]],BTT[Verwendete Transaktion (Pflichtauswahl)],1,FALSE)),"nein","ja")</f>
        <v>nein</v>
      </c>
    </row>
    <row r="83" spans="1:7" hidden="1" x14ac:dyDescent="0.25">
      <c r="A83" t="s">
        <v>161</v>
      </c>
      <c r="B83" t="s">
        <v>162</v>
      </c>
      <c r="C83" t="s">
        <v>3</v>
      </c>
      <c r="D83" s="13">
        <v>90</v>
      </c>
      <c r="E83" t="s">
        <v>576</v>
      </c>
      <c r="F83" t="str">
        <f>IF(ISERROR(VLOOKUP(Transaktionen[[#This Row],[Transaktionen]],BTT[Verwendete Transaktion (Pflichtauswahl)],1,FALSE)),"nein","ja")</f>
        <v>nein</v>
      </c>
    </row>
    <row r="84" spans="1:7" hidden="1" x14ac:dyDescent="0.25">
      <c r="A84" t="s">
        <v>6361</v>
      </c>
      <c r="B84" t="s">
        <v>7457</v>
      </c>
      <c r="C84" t="s">
        <v>3</v>
      </c>
      <c r="D84" s="13">
        <v>469</v>
      </c>
      <c r="E84" t="s">
        <v>576</v>
      </c>
      <c r="F84" t="str">
        <f>IF(ISERROR(VLOOKUP(Transaktionen[[#This Row],[Transaktionen]],BTT[Verwendete Transaktion (Pflichtauswahl)],1,FALSE)),"nein","ja")</f>
        <v>nein</v>
      </c>
    </row>
    <row r="85" spans="1:7" hidden="1" x14ac:dyDescent="0.25">
      <c r="A85" t="s">
        <v>163</v>
      </c>
      <c r="B85" t="s">
        <v>164</v>
      </c>
      <c r="C85" t="s">
        <v>3</v>
      </c>
      <c r="D85" s="13">
        <v>12</v>
      </c>
      <c r="E85" t="s">
        <v>576</v>
      </c>
      <c r="F85" t="str">
        <f>IF(ISERROR(VLOOKUP(Transaktionen[[#This Row],[Transaktionen]],BTT[Verwendete Transaktion (Pflichtauswahl)],1,FALSE)),"nein","ja")</f>
        <v>nein</v>
      </c>
    </row>
    <row r="86" spans="1:7" hidden="1" x14ac:dyDescent="0.25">
      <c r="A86" t="s">
        <v>165</v>
      </c>
      <c r="B86" t="s">
        <v>166</v>
      </c>
      <c r="C86" t="s">
        <v>3</v>
      </c>
      <c r="D86" s="13">
        <v>23320</v>
      </c>
      <c r="E86" t="s">
        <v>9102</v>
      </c>
      <c r="F86" t="str">
        <f>IF(ISERROR(VLOOKUP(Transaktionen[[#This Row],[Transaktionen]],BTT[Verwendete Transaktion (Pflichtauswahl)],1,FALSE)),"nein","ja")</f>
        <v>nein</v>
      </c>
    </row>
    <row r="87" spans="1:7" hidden="1" x14ac:dyDescent="0.25">
      <c r="A87" t="s">
        <v>190</v>
      </c>
      <c r="B87" t="s">
        <v>191</v>
      </c>
      <c r="C87" t="s">
        <v>3</v>
      </c>
      <c r="D87" s="13">
        <v>264</v>
      </c>
      <c r="E87" t="s">
        <v>576</v>
      </c>
      <c r="F87" t="str">
        <f>IF(ISERROR(VLOOKUP(Transaktionen[[#This Row],[Transaktionen]],BTT[Verwendete Transaktion (Pflichtauswahl)],1,FALSE)),"nein","ja")</f>
        <v>nein</v>
      </c>
    </row>
    <row r="88" spans="1:7" hidden="1" x14ac:dyDescent="0.25">
      <c r="A88" t="s">
        <v>192</v>
      </c>
      <c r="B88" t="s">
        <v>193</v>
      </c>
      <c r="C88" t="s">
        <v>3</v>
      </c>
      <c r="D88" s="13">
        <v>154</v>
      </c>
      <c r="E88" t="s">
        <v>9102</v>
      </c>
      <c r="F88" t="str">
        <f>IF(ISERROR(VLOOKUP(Transaktionen[[#This Row],[Transaktionen]],BTT[Verwendete Transaktion (Pflichtauswahl)],1,FALSE)),"nein","ja")</f>
        <v>nein</v>
      </c>
    </row>
    <row r="89" spans="1:7" hidden="1" x14ac:dyDescent="0.25">
      <c r="A89" t="s">
        <v>194</v>
      </c>
      <c r="B89" t="s">
        <v>195</v>
      </c>
      <c r="C89" t="s">
        <v>3</v>
      </c>
      <c r="D89" s="13">
        <v>24</v>
      </c>
      <c r="E89" t="s">
        <v>9102</v>
      </c>
      <c r="F89" t="str">
        <f>IF(ISERROR(VLOOKUP(Transaktionen[[#This Row],[Transaktionen]],BTT[Verwendete Transaktion (Pflichtauswahl)],1,FALSE)),"nein","ja")</f>
        <v>nein</v>
      </c>
    </row>
    <row r="90" spans="1:7" hidden="1" x14ac:dyDescent="0.25">
      <c r="A90" t="s">
        <v>9105</v>
      </c>
      <c r="B90" t="s">
        <v>148</v>
      </c>
      <c r="C90" t="s">
        <v>3</v>
      </c>
      <c r="D90" s="13">
        <v>16</v>
      </c>
      <c r="E90" t="s">
        <v>9102</v>
      </c>
      <c r="F90" s="10" t="str">
        <f>IF(ISERROR(VLOOKUP(Transaktionen[[#This Row],[Transaktionen]],BTT[Verwendete Transaktion (Pflichtauswahl)],1,FALSE)),"nein","ja")</f>
        <v>nein</v>
      </c>
    </row>
    <row r="91" spans="1:7" hidden="1" x14ac:dyDescent="0.25">
      <c r="A91" t="s">
        <v>196</v>
      </c>
      <c r="B91" t="s">
        <v>197</v>
      </c>
      <c r="C91" t="s">
        <v>3</v>
      </c>
      <c r="D91" s="13">
        <v>18</v>
      </c>
      <c r="E91" t="s">
        <v>9102</v>
      </c>
      <c r="F91" t="str">
        <f>IF(ISERROR(VLOOKUP(Transaktionen[[#This Row],[Transaktionen]],BTT[Verwendete Transaktion (Pflichtauswahl)],1,FALSE)),"nein","ja")</f>
        <v>nein</v>
      </c>
    </row>
    <row r="92" spans="1:7" hidden="1" x14ac:dyDescent="0.25">
      <c r="A92" t="s">
        <v>198</v>
      </c>
      <c r="B92" t="s">
        <v>199</v>
      </c>
      <c r="C92" t="s">
        <v>3</v>
      </c>
      <c r="D92" s="13">
        <v>48</v>
      </c>
      <c r="E92" t="s">
        <v>9102</v>
      </c>
      <c r="F92" t="str">
        <f>IF(ISERROR(VLOOKUP(Transaktionen[[#This Row],[Transaktionen]],BTT[Verwendete Transaktion (Pflichtauswahl)],1,FALSE)),"nein","ja")</f>
        <v>nein</v>
      </c>
    </row>
    <row r="93" spans="1:7" hidden="1" x14ac:dyDescent="0.25">
      <c r="A93" t="s">
        <v>200</v>
      </c>
      <c r="B93" t="s">
        <v>201</v>
      </c>
      <c r="C93" t="s">
        <v>3</v>
      </c>
      <c r="D93" s="13">
        <v>392</v>
      </c>
      <c r="E93" t="s">
        <v>9102</v>
      </c>
      <c r="F93" t="str">
        <f>IF(ISERROR(VLOOKUP(Transaktionen[[#This Row],[Transaktionen]],BTT[Verwendete Transaktion (Pflichtauswahl)],1,FALSE)),"nein","ja")</f>
        <v>nein</v>
      </c>
    </row>
    <row r="94" spans="1:7" hidden="1" x14ac:dyDescent="0.25">
      <c r="A94" t="s">
        <v>202</v>
      </c>
      <c r="B94" t="s">
        <v>203</v>
      </c>
      <c r="C94" t="s">
        <v>3</v>
      </c>
      <c r="D94" s="13">
        <v>39947</v>
      </c>
      <c r="E94" t="s">
        <v>9102</v>
      </c>
      <c r="F94" t="str">
        <f>IF(ISERROR(VLOOKUP(Transaktionen[[#This Row],[Transaktionen]],BTT[Verwendete Transaktion (Pflichtauswahl)],1,FALSE)),"nein","ja")</f>
        <v>nein</v>
      </c>
    </row>
    <row r="95" spans="1:7" hidden="1" x14ac:dyDescent="0.25">
      <c r="A95" t="s">
        <v>204</v>
      </c>
      <c r="B95" t="s">
        <v>205</v>
      </c>
      <c r="C95" t="s">
        <v>3</v>
      </c>
      <c r="D95" s="13">
        <v>4</v>
      </c>
      <c r="E95" t="s">
        <v>9102</v>
      </c>
      <c r="F95" t="str">
        <f>IF(ISERROR(VLOOKUP(Transaktionen[[#This Row],[Transaktionen]],BTT[Verwendete Transaktion (Pflichtauswahl)],1,FALSE)),"nein","ja")</f>
        <v>nein</v>
      </c>
    </row>
    <row r="96" spans="1:7" hidden="1" x14ac:dyDescent="0.25">
      <c r="A96" t="s">
        <v>6365</v>
      </c>
      <c r="B96" t="s">
        <v>205</v>
      </c>
      <c r="C96" t="s">
        <v>3</v>
      </c>
      <c r="D96" s="13" t="s">
        <v>576</v>
      </c>
      <c r="E96" t="s">
        <v>576</v>
      </c>
      <c r="F96" t="str">
        <f>IF(ISERROR(VLOOKUP(Transaktionen[[#This Row],[Transaktionen]],BTT[Verwendete Transaktion (Pflichtauswahl)],1,FALSE)),"nein","ja")</f>
        <v>nein</v>
      </c>
      <c r="G96" t="s">
        <v>9516</v>
      </c>
    </row>
    <row r="97" spans="1:7" hidden="1" x14ac:dyDescent="0.25">
      <c r="A97" t="s">
        <v>6366</v>
      </c>
      <c r="B97" t="s">
        <v>7461</v>
      </c>
      <c r="C97" t="s">
        <v>3</v>
      </c>
      <c r="D97" s="13" t="s">
        <v>576</v>
      </c>
      <c r="E97" t="s">
        <v>576</v>
      </c>
      <c r="F97" t="str">
        <f>IF(ISERROR(VLOOKUP(Transaktionen[[#This Row],[Transaktionen]],BTT[Verwendete Transaktion (Pflichtauswahl)],1,FALSE)),"nein","ja")</f>
        <v>nein</v>
      </c>
      <c r="G97" t="s">
        <v>9516</v>
      </c>
    </row>
    <row r="98" spans="1:7" hidden="1" x14ac:dyDescent="0.25">
      <c r="A98" t="s">
        <v>212</v>
      </c>
      <c r="B98" t="s">
        <v>213</v>
      </c>
      <c r="C98" t="s">
        <v>3</v>
      </c>
      <c r="D98" s="13">
        <v>12</v>
      </c>
      <c r="E98" t="s">
        <v>9102</v>
      </c>
      <c r="F98" t="str">
        <f>IF(ISERROR(VLOOKUP(Transaktionen[[#This Row],[Transaktionen]],BTT[Verwendete Transaktion (Pflichtauswahl)],1,FALSE)),"nein","ja")</f>
        <v>nein</v>
      </c>
    </row>
    <row r="99" spans="1:7" hidden="1" x14ac:dyDescent="0.25">
      <c r="A99" t="s">
        <v>6368</v>
      </c>
      <c r="B99" t="s">
        <v>7463</v>
      </c>
      <c r="C99" t="s">
        <v>3</v>
      </c>
      <c r="D99" s="13" t="s">
        <v>576</v>
      </c>
      <c r="E99" t="s">
        <v>576</v>
      </c>
      <c r="F99" t="str">
        <f>IF(ISERROR(VLOOKUP(Transaktionen[[#This Row],[Transaktionen]],BTT[Verwendete Transaktion (Pflichtauswahl)],1,FALSE)),"nein","ja")</f>
        <v>nein</v>
      </c>
      <c r="G99" t="s">
        <v>9516</v>
      </c>
    </row>
    <row r="100" spans="1:7" hidden="1" x14ac:dyDescent="0.25">
      <c r="A100" t="s">
        <v>6369</v>
      </c>
      <c r="B100" t="s">
        <v>7464</v>
      </c>
      <c r="C100" t="s">
        <v>3</v>
      </c>
      <c r="D100" s="13">
        <v>6</v>
      </c>
      <c r="E100" t="s">
        <v>9102</v>
      </c>
      <c r="F100" t="str">
        <f>IF(ISERROR(VLOOKUP(Transaktionen[[#This Row],[Transaktionen]],BTT[Verwendete Transaktion (Pflichtauswahl)],1,FALSE)),"nein","ja")</f>
        <v>nein</v>
      </c>
    </row>
    <row r="101" spans="1:7" hidden="1" x14ac:dyDescent="0.25">
      <c r="A101" t="s">
        <v>216</v>
      </c>
      <c r="B101" t="s">
        <v>217</v>
      </c>
      <c r="C101" t="s">
        <v>3</v>
      </c>
      <c r="D101" s="13">
        <v>58</v>
      </c>
      <c r="E101" t="s">
        <v>9102</v>
      </c>
      <c r="F101" t="str">
        <f>IF(ISERROR(VLOOKUP(Transaktionen[[#This Row],[Transaktionen]],BTT[Verwendete Transaktion (Pflichtauswahl)],1,FALSE)),"nein","ja")</f>
        <v>nein</v>
      </c>
    </row>
    <row r="102" spans="1:7" hidden="1" x14ac:dyDescent="0.25">
      <c r="A102" t="s">
        <v>234</v>
      </c>
      <c r="B102" t="s">
        <v>235</v>
      </c>
      <c r="C102" t="s">
        <v>3</v>
      </c>
      <c r="D102" s="13">
        <v>12</v>
      </c>
      <c r="E102" t="s">
        <v>576</v>
      </c>
      <c r="F102" t="str">
        <f>IF(ISERROR(VLOOKUP(Transaktionen[[#This Row],[Transaktionen]],BTT[Verwendete Transaktion (Pflichtauswahl)],1,FALSE)),"nein","ja")</f>
        <v>nein</v>
      </c>
    </row>
    <row r="103" spans="1:7" hidden="1" x14ac:dyDescent="0.25">
      <c r="A103" t="s">
        <v>236</v>
      </c>
      <c r="B103" t="s">
        <v>237</v>
      </c>
      <c r="C103" t="s">
        <v>3</v>
      </c>
      <c r="D103" s="13">
        <v>18</v>
      </c>
      <c r="E103" t="s">
        <v>9102</v>
      </c>
      <c r="F103" t="str">
        <f>IF(ISERROR(VLOOKUP(Transaktionen[[#This Row],[Transaktionen]],BTT[Verwendete Transaktion (Pflichtauswahl)],1,FALSE)),"nein","ja")</f>
        <v>nein</v>
      </c>
    </row>
    <row r="104" spans="1:7" hidden="1" x14ac:dyDescent="0.25">
      <c r="A104" t="s">
        <v>238</v>
      </c>
      <c r="B104" t="s">
        <v>239</v>
      </c>
      <c r="C104" t="s">
        <v>3</v>
      </c>
      <c r="D104" s="13">
        <v>66</v>
      </c>
      <c r="E104" t="s">
        <v>9102</v>
      </c>
      <c r="F104" t="str">
        <f>IF(ISERROR(VLOOKUP(Transaktionen[[#This Row],[Transaktionen]],BTT[Verwendete Transaktion (Pflichtauswahl)],1,FALSE)),"nein","ja")</f>
        <v>nein</v>
      </c>
    </row>
    <row r="105" spans="1:7" hidden="1" x14ac:dyDescent="0.25">
      <c r="A105" t="s">
        <v>240</v>
      </c>
      <c r="B105" t="s">
        <v>241</v>
      </c>
      <c r="C105" t="s">
        <v>3</v>
      </c>
      <c r="D105" s="13">
        <v>30</v>
      </c>
      <c r="E105" t="s">
        <v>9102</v>
      </c>
      <c r="F105" t="str">
        <f>IF(ISERROR(VLOOKUP(Transaktionen[[#This Row],[Transaktionen]],BTT[Verwendete Transaktion (Pflichtauswahl)],1,FALSE)),"nein","ja")</f>
        <v>nein</v>
      </c>
    </row>
    <row r="106" spans="1:7" hidden="1" x14ac:dyDescent="0.25">
      <c r="A106" t="s">
        <v>242</v>
      </c>
      <c r="B106" t="s">
        <v>243</v>
      </c>
      <c r="C106" t="s">
        <v>3</v>
      </c>
      <c r="D106" s="13">
        <v>15</v>
      </c>
      <c r="E106" t="s">
        <v>9102</v>
      </c>
      <c r="F106" t="str">
        <f>IF(ISERROR(VLOOKUP(Transaktionen[[#This Row],[Transaktionen]],BTT[Verwendete Transaktion (Pflichtauswahl)],1,FALSE)),"nein","ja")</f>
        <v>nein</v>
      </c>
    </row>
    <row r="107" spans="1:7" hidden="1" x14ac:dyDescent="0.25">
      <c r="A107" t="s">
        <v>220</v>
      </c>
      <c r="B107" t="s">
        <v>221</v>
      </c>
      <c r="C107" t="s">
        <v>3</v>
      </c>
      <c r="D107" s="13">
        <v>42</v>
      </c>
      <c r="E107" t="s">
        <v>9102</v>
      </c>
      <c r="F107" t="str">
        <f>IF(ISERROR(VLOOKUP(Transaktionen[[#This Row],[Transaktionen]],BTT[Verwendete Transaktion (Pflichtauswahl)],1,FALSE)),"nein","ja")</f>
        <v>nein</v>
      </c>
    </row>
    <row r="108" spans="1:7" hidden="1" x14ac:dyDescent="0.25">
      <c r="A108" t="s">
        <v>218</v>
      </c>
      <c r="B108" t="s">
        <v>219</v>
      </c>
      <c r="C108" t="s">
        <v>3</v>
      </c>
      <c r="D108" s="13">
        <v>6</v>
      </c>
      <c r="E108" t="s">
        <v>9102</v>
      </c>
      <c r="F108" t="str">
        <f>IF(ISERROR(VLOOKUP(Transaktionen[[#This Row],[Transaktionen]],BTT[Verwendete Transaktion (Pflichtauswahl)],1,FALSE)),"nein","ja")</f>
        <v>nein</v>
      </c>
    </row>
    <row r="109" spans="1:7" hidden="1" x14ac:dyDescent="0.25">
      <c r="A109" t="s">
        <v>222</v>
      </c>
      <c r="B109" t="s">
        <v>223</v>
      </c>
      <c r="C109" t="s">
        <v>3</v>
      </c>
      <c r="D109" s="13">
        <v>24</v>
      </c>
      <c r="E109" t="s">
        <v>9102</v>
      </c>
      <c r="F109" t="str">
        <f>IF(ISERROR(VLOOKUP(Transaktionen[[#This Row],[Transaktionen]],BTT[Verwendete Transaktion (Pflichtauswahl)],1,FALSE)),"nein","ja")</f>
        <v>nein</v>
      </c>
    </row>
    <row r="110" spans="1:7" hidden="1" x14ac:dyDescent="0.25">
      <c r="A110" t="s">
        <v>224</v>
      </c>
      <c r="B110" t="s">
        <v>225</v>
      </c>
      <c r="C110" t="s">
        <v>3</v>
      </c>
      <c r="D110" s="13">
        <v>710</v>
      </c>
      <c r="E110" t="s">
        <v>9102</v>
      </c>
      <c r="F110" t="str">
        <f>IF(ISERROR(VLOOKUP(Transaktionen[[#This Row],[Transaktionen]],BTT[Verwendete Transaktion (Pflichtauswahl)],1,FALSE)),"nein","ja")</f>
        <v>nein</v>
      </c>
    </row>
    <row r="111" spans="1:7" hidden="1" x14ac:dyDescent="0.25">
      <c r="A111" t="s">
        <v>226</v>
      </c>
      <c r="B111" t="s">
        <v>227</v>
      </c>
      <c r="C111" t="s">
        <v>3</v>
      </c>
      <c r="D111" s="13">
        <v>6683</v>
      </c>
      <c r="E111" t="s">
        <v>9102</v>
      </c>
      <c r="F111" t="str">
        <f>IF(ISERROR(VLOOKUP(Transaktionen[[#This Row],[Transaktionen]],BTT[Verwendete Transaktion (Pflichtauswahl)],1,FALSE)),"nein","ja")</f>
        <v>nein</v>
      </c>
    </row>
    <row r="112" spans="1:7" hidden="1" x14ac:dyDescent="0.25">
      <c r="A112" t="s">
        <v>228</v>
      </c>
      <c r="B112" t="s">
        <v>229</v>
      </c>
      <c r="C112" t="s">
        <v>3</v>
      </c>
      <c r="D112" s="13">
        <v>1477</v>
      </c>
      <c r="E112" t="s">
        <v>9102</v>
      </c>
      <c r="F112" t="str">
        <f>IF(ISERROR(VLOOKUP(Transaktionen[[#This Row],[Transaktionen]],BTT[Verwendete Transaktion (Pflichtauswahl)],1,FALSE)),"nein","ja")</f>
        <v>nein</v>
      </c>
    </row>
    <row r="113" spans="1:7" hidden="1" x14ac:dyDescent="0.25">
      <c r="A113" t="s">
        <v>230</v>
      </c>
      <c r="B113" t="s">
        <v>231</v>
      </c>
      <c r="C113" t="s">
        <v>3</v>
      </c>
      <c r="D113" s="13">
        <v>12</v>
      </c>
      <c r="E113" t="s">
        <v>9102</v>
      </c>
      <c r="F113" t="str">
        <f>IF(ISERROR(VLOOKUP(Transaktionen[[#This Row],[Transaktionen]],BTT[Verwendete Transaktion (Pflichtauswahl)],1,FALSE)),"nein","ja")</f>
        <v>nein</v>
      </c>
    </row>
    <row r="114" spans="1:7" hidden="1" x14ac:dyDescent="0.25">
      <c r="A114" t="s">
        <v>232</v>
      </c>
      <c r="B114" t="s">
        <v>233</v>
      </c>
      <c r="C114" t="s">
        <v>3</v>
      </c>
      <c r="D114" s="13">
        <v>8</v>
      </c>
      <c r="E114" t="s">
        <v>9102</v>
      </c>
      <c r="F114" t="str">
        <f>IF(ISERROR(VLOOKUP(Transaktionen[[#This Row],[Transaktionen]],BTT[Verwendete Transaktion (Pflichtauswahl)],1,FALSE)),"nein","ja")</f>
        <v>nein</v>
      </c>
    </row>
    <row r="115" spans="1:7" hidden="1" x14ac:dyDescent="0.25">
      <c r="A115" t="s">
        <v>6370</v>
      </c>
      <c r="B115" t="s">
        <v>7465</v>
      </c>
      <c r="C115" t="s">
        <v>3</v>
      </c>
      <c r="D115" s="13" t="s">
        <v>576</v>
      </c>
      <c r="E115" t="s">
        <v>576</v>
      </c>
      <c r="F115" t="str">
        <f>IF(ISERROR(VLOOKUP(Transaktionen[[#This Row],[Transaktionen]],BTT[Verwendete Transaktion (Pflichtauswahl)],1,FALSE)),"nein","ja")</f>
        <v>nein</v>
      </c>
      <c r="G115" t="s">
        <v>9516</v>
      </c>
    </row>
    <row r="116" spans="1:7" hidden="1" x14ac:dyDescent="0.25">
      <c r="A116" t="s">
        <v>244</v>
      </c>
      <c r="B116" t="s">
        <v>245</v>
      </c>
      <c r="C116" t="s">
        <v>3</v>
      </c>
      <c r="D116" s="13">
        <v>6</v>
      </c>
      <c r="E116" t="s">
        <v>9102</v>
      </c>
      <c r="F116" t="str">
        <f>IF(ISERROR(VLOOKUP(Transaktionen[[#This Row],[Transaktionen]],BTT[Verwendete Transaktion (Pflichtauswahl)],1,FALSE)),"nein","ja")</f>
        <v>nein</v>
      </c>
    </row>
    <row r="117" spans="1:7" hidden="1" x14ac:dyDescent="0.25">
      <c r="A117" t="s">
        <v>6371</v>
      </c>
      <c r="B117" t="s">
        <v>7466</v>
      </c>
      <c r="C117" t="s">
        <v>3</v>
      </c>
      <c r="D117" s="13" t="s">
        <v>576</v>
      </c>
      <c r="E117" t="s">
        <v>576</v>
      </c>
      <c r="F117" t="str">
        <f>IF(ISERROR(VLOOKUP(Transaktionen[[#This Row],[Transaktionen]],BTT[Verwendete Transaktion (Pflichtauswahl)],1,FALSE)),"nein","ja")</f>
        <v>nein</v>
      </c>
      <c r="G117" t="s">
        <v>9516</v>
      </c>
    </row>
    <row r="118" spans="1:7" hidden="1" x14ac:dyDescent="0.25">
      <c r="A118" t="s">
        <v>246</v>
      </c>
      <c r="B118" t="s">
        <v>247</v>
      </c>
      <c r="C118" t="s">
        <v>3</v>
      </c>
      <c r="D118" s="13">
        <v>1328</v>
      </c>
      <c r="E118" t="s">
        <v>9102</v>
      </c>
      <c r="F118" t="str">
        <f>IF(ISERROR(VLOOKUP(Transaktionen[[#This Row],[Transaktionen]],BTT[Verwendete Transaktion (Pflichtauswahl)],1,FALSE)),"nein","ja")</f>
        <v>nein</v>
      </c>
    </row>
    <row r="119" spans="1:7" hidden="1" x14ac:dyDescent="0.25">
      <c r="A119" t="s">
        <v>6372</v>
      </c>
      <c r="B119" t="s">
        <v>7467</v>
      </c>
      <c r="C119" t="s">
        <v>3</v>
      </c>
      <c r="D119" s="13" t="s">
        <v>576</v>
      </c>
      <c r="E119" t="s">
        <v>576</v>
      </c>
      <c r="F119" t="str">
        <f>IF(ISERROR(VLOOKUP(Transaktionen[[#This Row],[Transaktionen]],BTT[Verwendete Transaktion (Pflichtauswahl)],1,FALSE)),"nein","ja")</f>
        <v>nein</v>
      </c>
      <c r="G119" t="s">
        <v>9516</v>
      </c>
    </row>
    <row r="120" spans="1:7" hidden="1" x14ac:dyDescent="0.25">
      <c r="A120" t="s">
        <v>214</v>
      </c>
      <c r="B120" t="s">
        <v>215</v>
      </c>
      <c r="C120" t="s">
        <v>3</v>
      </c>
      <c r="D120" s="13">
        <v>20</v>
      </c>
      <c r="E120" t="s">
        <v>9102</v>
      </c>
      <c r="F120" t="str">
        <f>IF(ISERROR(VLOOKUP(Transaktionen[[#This Row],[Transaktionen]],BTT[Verwendete Transaktion (Pflichtauswahl)],1,FALSE)),"nein","ja")</f>
        <v>nein</v>
      </c>
    </row>
    <row r="121" spans="1:7" hidden="1" x14ac:dyDescent="0.25">
      <c r="A121" t="s">
        <v>248</v>
      </c>
      <c r="B121" t="s">
        <v>249</v>
      </c>
      <c r="C121" t="s">
        <v>3</v>
      </c>
      <c r="D121" s="13">
        <v>18</v>
      </c>
      <c r="E121" t="s">
        <v>576</v>
      </c>
      <c r="F121" t="str">
        <f>IF(ISERROR(VLOOKUP(Transaktionen[[#This Row],[Transaktionen]],BTT[Verwendete Transaktion (Pflichtauswahl)],1,FALSE)),"nein","ja")</f>
        <v>nein</v>
      </c>
    </row>
    <row r="122" spans="1:7" hidden="1" x14ac:dyDescent="0.25">
      <c r="A122" t="s">
        <v>250</v>
      </c>
      <c r="B122" t="s">
        <v>251</v>
      </c>
      <c r="C122" t="s">
        <v>3</v>
      </c>
      <c r="D122" s="13">
        <v>6</v>
      </c>
      <c r="E122" t="s">
        <v>576</v>
      </c>
      <c r="F122" t="str">
        <f>IF(ISERROR(VLOOKUP(Transaktionen[[#This Row],[Transaktionen]],BTT[Verwendete Transaktion (Pflichtauswahl)],1,FALSE)),"nein","ja")</f>
        <v>nein</v>
      </c>
    </row>
    <row r="123" spans="1:7" hidden="1" x14ac:dyDescent="0.25">
      <c r="A123" t="s">
        <v>252</v>
      </c>
      <c r="B123" t="s">
        <v>253</v>
      </c>
      <c r="C123" t="s">
        <v>3</v>
      </c>
      <c r="D123" s="13">
        <v>120</v>
      </c>
      <c r="E123" t="s">
        <v>9102</v>
      </c>
      <c r="F123" t="str">
        <f>IF(ISERROR(VLOOKUP(Transaktionen[[#This Row],[Transaktionen]],BTT[Verwendete Transaktion (Pflichtauswahl)],1,FALSE)),"nein","ja")</f>
        <v>nein</v>
      </c>
    </row>
    <row r="124" spans="1:7" hidden="1" x14ac:dyDescent="0.25">
      <c r="A124" t="s">
        <v>6404</v>
      </c>
      <c r="B124" t="s">
        <v>7497</v>
      </c>
      <c r="C124" t="s">
        <v>3</v>
      </c>
      <c r="D124" s="13" t="s">
        <v>576</v>
      </c>
      <c r="E124" t="s">
        <v>576</v>
      </c>
      <c r="F124" t="str">
        <f>IF(ISERROR(VLOOKUP(Transaktionen[[#This Row],[Transaktionen]],BTT[Verwendete Transaktion (Pflichtauswahl)],1,FALSE)),"nein","ja")</f>
        <v>nein</v>
      </c>
      <c r="G124" t="s">
        <v>9516</v>
      </c>
    </row>
    <row r="125" spans="1:7" hidden="1" x14ac:dyDescent="0.25">
      <c r="A125" t="s">
        <v>6373</v>
      </c>
      <c r="B125" t="s">
        <v>7468</v>
      </c>
      <c r="C125" t="s">
        <v>3</v>
      </c>
      <c r="D125" s="13" t="s">
        <v>576</v>
      </c>
      <c r="E125" t="s">
        <v>576</v>
      </c>
      <c r="F125" t="str">
        <f>IF(ISERROR(VLOOKUP(Transaktionen[[#This Row],[Transaktionen]],BTT[Verwendete Transaktion (Pflichtauswahl)],1,FALSE)),"nein","ja")</f>
        <v>nein</v>
      </c>
      <c r="G125" t="s">
        <v>9516</v>
      </c>
    </row>
    <row r="126" spans="1:7" hidden="1" x14ac:dyDescent="0.25">
      <c r="A126" t="s">
        <v>254</v>
      </c>
      <c r="B126" t="s">
        <v>255</v>
      </c>
      <c r="C126" t="s">
        <v>3</v>
      </c>
      <c r="D126" s="13">
        <v>24</v>
      </c>
      <c r="E126" t="s">
        <v>9102</v>
      </c>
      <c r="F126" t="str">
        <f>IF(ISERROR(VLOOKUP(Transaktionen[[#This Row],[Transaktionen]],BTT[Verwendete Transaktion (Pflichtauswahl)],1,FALSE)),"nein","ja")</f>
        <v>nein</v>
      </c>
    </row>
    <row r="127" spans="1:7" hidden="1" x14ac:dyDescent="0.25">
      <c r="A127" t="s">
        <v>6374</v>
      </c>
      <c r="B127" t="s">
        <v>7469</v>
      </c>
      <c r="C127" t="s">
        <v>3</v>
      </c>
      <c r="D127" s="13" t="s">
        <v>576</v>
      </c>
      <c r="E127" t="s">
        <v>576</v>
      </c>
      <c r="F127" t="str">
        <f>IF(ISERROR(VLOOKUP(Transaktionen[[#This Row],[Transaktionen]],BTT[Verwendete Transaktion (Pflichtauswahl)],1,FALSE)),"nein","ja")</f>
        <v>nein</v>
      </c>
      <c r="G127" t="s">
        <v>9516</v>
      </c>
    </row>
    <row r="128" spans="1:7" hidden="1" x14ac:dyDescent="0.25">
      <c r="A128" t="s">
        <v>6375</v>
      </c>
      <c r="B128" t="s">
        <v>7470</v>
      </c>
      <c r="C128" t="s">
        <v>3</v>
      </c>
      <c r="D128" s="13" t="s">
        <v>576</v>
      </c>
      <c r="E128" t="s">
        <v>576</v>
      </c>
      <c r="F128" t="str">
        <f>IF(ISERROR(VLOOKUP(Transaktionen[[#This Row],[Transaktionen]],BTT[Verwendete Transaktion (Pflichtauswahl)],1,FALSE)),"nein","ja")</f>
        <v>nein</v>
      </c>
      <c r="G128" t="s">
        <v>9516</v>
      </c>
    </row>
    <row r="129" spans="1:7" hidden="1" x14ac:dyDescent="0.25">
      <c r="A129" t="s">
        <v>256</v>
      </c>
      <c r="B129" t="s">
        <v>257</v>
      </c>
      <c r="C129" t="s">
        <v>3</v>
      </c>
      <c r="D129" s="13">
        <v>41</v>
      </c>
      <c r="E129" t="s">
        <v>9102</v>
      </c>
      <c r="F129" t="str">
        <f>IF(ISERROR(VLOOKUP(Transaktionen[[#This Row],[Transaktionen]],BTT[Verwendete Transaktion (Pflichtauswahl)],1,FALSE)),"nein","ja")</f>
        <v>nein</v>
      </c>
    </row>
    <row r="130" spans="1:7" hidden="1" x14ac:dyDescent="0.25">
      <c r="A130" t="s">
        <v>258</v>
      </c>
      <c r="B130" t="s">
        <v>259</v>
      </c>
      <c r="C130" t="s">
        <v>3</v>
      </c>
      <c r="D130" s="13">
        <v>212</v>
      </c>
      <c r="E130" t="s">
        <v>9102</v>
      </c>
      <c r="F130" t="str">
        <f>IF(ISERROR(VLOOKUP(Transaktionen[[#This Row],[Transaktionen]],BTT[Verwendete Transaktion (Pflichtauswahl)],1,FALSE)),"nein","ja")</f>
        <v>nein</v>
      </c>
    </row>
    <row r="131" spans="1:7" hidden="1" x14ac:dyDescent="0.25">
      <c r="A131" t="s">
        <v>260</v>
      </c>
      <c r="B131" t="s">
        <v>261</v>
      </c>
      <c r="C131" t="s">
        <v>3</v>
      </c>
      <c r="D131" s="13">
        <v>807</v>
      </c>
      <c r="E131" t="s">
        <v>9102</v>
      </c>
      <c r="F131" t="str">
        <f>IF(ISERROR(VLOOKUP(Transaktionen[[#This Row],[Transaktionen]],BTT[Verwendete Transaktion (Pflichtauswahl)],1,FALSE)),"nein","ja")</f>
        <v>nein</v>
      </c>
    </row>
    <row r="132" spans="1:7" hidden="1" x14ac:dyDescent="0.25">
      <c r="A132" t="s">
        <v>262</v>
      </c>
      <c r="B132" t="s">
        <v>263</v>
      </c>
      <c r="C132" t="s">
        <v>3</v>
      </c>
      <c r="D132" s="13">
        <v>6181</v>
      </c>
      <c r="E132" t="s">
        <v>9102</v>
      </c>
      <c r="F132" t="str">
        <f>IF(ISERROR(VLOOKUP(Transaktionen[[#This Row],[Transaktionen]],BTT[Verwendete Transaktion (Pflichtauswahl)],1,FALSE)),"nein","ja")</f>
        <v>nein</v>
      </c>
    </row>
    <row r="133" spans="1:7" hidden="1" x14ac:dyDescent="0.25">
      <c r="A133" t="s">
        <v>6376</v>
      </c>
      <c r="B133" t="s">
        <v>482</v>
      </c>
      <c r="C133" t="s">
        <v>3</v>
      </c>
      <c r="D133" s="13" t="s">
        <v>576</v>
      </c>
      <c r="E133" t="s">
        <v>576</v>
      </c>
      <c r="F133" t="str">
        <f>IF(ISERROR(VLOOKUP(Transaktionen[[#This Row],[Transaktionen]],BTT[Verwendete Transaktion (Pflichtauswahl)],1,FALSE)),"nein","ja")</f>
        <v>nein</v>
      </c>
      <c r="G133" t="s">
        <v>9516</v>
      </c>
    </row>
    <row r="134" spans="1:7" hidden="1" x14ac:dyDescent="0.25">
      <c r="A134" t="s">
        <v>6377</v>
      </c>
      <c r="B134" t="s">
        <v>7471</v>
      </c>
      <c r="C134" t="s">
        <v>3</v>
      </c>
      <c r="D134" s="13" t="s">
        <v>576</v>
      </c>
      <c r="E134" t="s">
        <v>576</v>
      </c>
      <c r="F134" t="str">
        <f>IF(ISERROR(VLOOKUP(Transaktionen[[#This Row],[Transaktionen]],BTT[Verwendete Transaktion (Pflichtauswahl)],1,FALSE)),"nein","ja")</f>
        <v>nein</v>
      </c>
      <c r="G134" t="s">
        <v>9516</v>
      </c>
    </row>
    <row r="135" spans="1:7" hidden="1" x14ac:dyDescent="0.25">
      <c r="A135" t="s">
        <v>6379</v>
      </c>
      <c r="B135" t="s">
        <v>7473</v>
      </c>
      <c r="C135" t="s">
        <v>3</v>
      </c>
      <c r="D135" s="13" t="s">
        <v>576</v>
      </c>
      <c r="E135" t="s">
        <v>576</v>
      </c>
      <c r="F135" t="str">
        <f>IF(ISERROR(VLOOKUP(Transaktionen[[#This Row],[Transaktionen]],BTT[Verwendete Transaktion (Pflichtauswahl)],1,FALSE)),"nein","ja")</f>
        <v>nein</v>
      </c>
      <c r="G135" t="s">
        <v>9516</v>
      </c>
    </row>
    <row r="136" spans="1:7" hidden="1" x14ac:dyDescent="0.25">
      <c r="A136" t="s">
        <v>6378</v>
      </c>
      <c r="B136" t="s">
        <v>7472</v>
      </c>
      <c r="C136" t="s">
        <v>3</v>
      </c>
      <c r="D136" s="13" t="s">
        <v>576</v>
      </c>
      <c r="E136" t="s">
        <v>576</v>
      </c>
      <c r="F136" t="str">
        <f>IF(ISERROR(VLOOKUP(Transaktionen[[#This Row],[Transaktionen]],BTT[Verwendete Transaktion (Pflichtauswahl)],1,FALSE)),"nein","ja")</f>
        <v>nein</v>
      </c>
      <c r="G136" t="s">
        <v>9516</v>
      </c>
    </row>
    <row r="137" spans="1:7" hidden="1" x14ac:dyDescent="0.25">
      <c r="A137" t="s">
        <v>264</v>
      </c>
      <c r="B137" t="s">
        <v>249</v>
      </c>
      <c r="C137" t="s">
        <v>3</v>
      </c>
      <c r="D137" s="13" t="s">
        <v>576</v>
      </c>
      <c r="E137" t="s">
        <v>576</v>
      </c>
      <c r="F137" t="str">
        <f>IF(ISERROR(VLOOKUP(Transaktionen[[#This Row],[Transaktionen]],BTT[Verwendete Transaktion (Pflichtauswahl)],1,FALSE)),"nein","ja")</f>
        <v>nein</v>
      </c>
      <c r="G137" t="s">
        <v>9516</v>
      </c>
    </row>
    <row r="138" spans="1:7" hidden="1" x14ac:dyDescent="0.25">
      <c r="A138" t="s">
        <v>6381</v>
      </c>
      <c r="B138" t="s">
        <v>7475</v>
      </c>
      <c r="C138" t="s">
        <v>3</v>
      </c>
      <c r="D138" s="13" t="s">
        <v>576</v>
      </c>
      <c r="E138" t="s">
        <v>576</v>
      </c>
      <c r="F138" t="str">
        <f>IF(ISERROR(VLOOKUP(Transaktionen[[#This Row],[Transaktionen]],BTT[Verwendete Transaktion (Pflichtauswahl)],1,FALSE)),"nein","ja")</f>
        <v>nein</v>
      </c>
      <c r="G138" t="s">
        <v>9516</v>
      </c>
    </row>
    <row r="139" spans="1:7" hidden="1" x14ac:dyDescent="0.25">
      <c r="A139" t="s">
        <v>6382</v>
      </c>
      <c r="B139" t="s">
        <v>7476</v>
      </c>
      <c r="C139" t="s">
        <v>3</v>
      </c>
      <c r="D139" s="13" t="s">
        <v>576</v>
      </c>
      <c r="E139" t="s">
        <v>576</v>
      </c>
      <c r="F139" t="str">
        <f>IF(ISERROR(VLOOKUP(Transaktionen[[#This Row],[Transaktionen]],BTT[Verwendete Transaktion (Pflichtauswahl)],1,FALSE)),"nein","ja")</f>
        <v>nein</v>
      </c>
      <c r="G139" t="s">
        <v>9516</v>
      </c>
    </row>
    <row r="140" spans="1:7" hidden="1" x14ac:dyDescent="0.25">
      <c r="A140" t="s">
        <v>265</v>
      </c>
      <c r="B140" t="s">
        <v>266</v>
      </c>
      <c r="C140" t="s">
        <v>3</v>
      </c>
      <c r="D140" s="13">
        <v>28</v>
      </c>
      <c r="E140" t="s">
        <v>9102</v>
      </c>
      <c r="F140" t="str">
        <f>IF(ISERROR(VLOOKUP(Transaktionen[[#This Row],[Transaktionen]],BTT[Verwendete Transaktion (Pflichtauswahl)],1,FALSE)),"nein","ja")</f>
        <v>nein</v>
      </c>
    </row>
    <row r="141" spans="1:7" hidden="1" x14ac:dyDescent="0.25">
      <c r="A141" t="s">
        <v>6380</v>
      </c>
      <c r="B141" t="s">
        <v>7474</v>
      </c>
      <c r="C141" t="s">
        <v>3</v>
      </c>
      <c r="D141" s="13">
        <v>24</v>
      </c>
      <c r="E141" t="s">
        <v>9102</v>
      </c>
      <c r="F141" t="str">
        <f>IF(ISERROR(VLOOKUP(Transaktionen[[#This Row],[Transaktionen]],BTT[Verwendete Transaktion (Pflichtauswahl)],1,FALSE)),"nein","ja")</f>
        <v>nein</v>
      </c>
    </row>
    <row r="142" spans="1:7" hidden="1" x14ac:dyDescent="0.25">
      <c r="A142" t="s">
        <v>267</v>
      </c>
      <c r="B142" t="s">
        <v>268</v>
      </c>
      <c r="C142" t="s">
        <v>3</v>
      </c>
      <c r="D142" s="13">
        <v>24</v>
      </c>
      <c r="E142" t="s">
        <v>9102</v>
      </c>
      <c r="F142" t="str">
        <f>IF(ISERROR(VLOOKUP(Transaktionen[[#This Row],[Transaktionen]],BTT[Verwendete Transaktion (Pflichtauswahl)],1,FALSE)),"nein","ja")</f>
        <v>nein</v>
      </c>
    </row>
    <row r="143" spans="1:7" hidden="1" x14ac:dyDescent="0.25">
      <c r="A143" t="s">
        <v>269</v>
      </c>
      <c r="B143" t="s">
        <v>270</v>
      </c>
      <c r="C143" t="s">
        <v>3</v>
      </c>
      <c r="D143" s="13">
        <v>12</v>
      </c>
      <c r="E143" t="s">
        <v>9102</v>
      </c>
      <c r="F143" t="str">
        <f>IF(ISERROR(VLOOKUP(Transaktionen[[#This Row],[Transaktionen]],BTT[Verwendete Transaktion (Pflichtauswahl)],1,FALSE)),"nein","ja")</f>
        <v>nein</v>
      </c>
    </row>
    <row r="144" spans="1:7" hidden="1" x14ac:dyDescent="0.25">
      <c r="A144" t="s">
        <v>6383</v>
      </c>
      <c r="B144" t="s">
        <v>7477</v>
      </c>
      <c r="C144" t="s">
        <v>3</v>
      </c>
      <c r="D144" s="13" t="s">
        <v>576</v>
      </c>
      <c r="E144" t="s">
        <v>576</v>
      </c>
      <c r="F144" t="str">
        <f>IF(ISERROR(VLOOKUP(Transaktionen[[#This Row],[Transaktionen]],BTT[Verwendete Transaktion (Pflichtauswahl)],1,FALSE)),"nein","ja")</f>
        <v>nein</v>
      </c>
      <c r="G144" t="s">
        <v>9516</v>
      </c>
    </row>
    <row r="145" spans="1:7" hidden="1" x14ac:dyDescent="0.25">
      <c r="A145" t="s">
        <v>271</v>
      </c>
      <c r="B145" t="s">
        <v>272</v>
      </c>
      <c r="C145" t="s">
        <v>3</v>
      </c>
      <c r="D145" s="13">
        <v>12</v>
      </c>
      <c r="E145" t="s">
        <v>9102</v>
      </c>
      <c r="F145" t="str">
        <f>IF(ISERROR(VLOOKUP(Transaktionen[[#This Row],[Transaktionen]],BTT[Verwendete Transaktion (Pflichtauswahl)],1,FALSE)),"nein","ja")</f>
        <v>nein</v>
      </c>
    </row>
    <row r="146" spans="1:7" hidden="1" x14ac:dyDescent="0.25">
      <c r="A146" t="s">
        <v>6384</v>
      </c>
      <c r="B146" t="s">
        <v>7478</v>
      </c>
      <c r="C146" t="s">
        <v>3</v>
      </c>
      <c r="D146" s="13" t="s">
        <v>576</v>
      </c>
      <c r="E146" t="s">
        <v>576</v>
      </c>
      <c r="F146" t="str">
        <f>IF(ISERROR(VLOOKUP(Transaktionen[[#This Row],[Transaktionen]],BTT[Verwendete Transaktion (Pflichtauswahl)],1,FALSE)),"nein","ja")</f>
        <v>nein</v>
      </c>
      <c r="G146" t="s">
        <v>9516</v>
      </c>
    </row>
    <row r="147" spans="1:7" hidden="1" x14ac:dyDescent="0.25">
      <c r="A147" t="s">
        <v>6386</v>
      </c>
      <c r="B147" t="s">
        <v>7480</v>
      </c>
      <c r="C147" t="s">
        <v>3</v>
      </c>
      <c r="D147" s="13" t="s">
        <v>576</v>
      </c>
      <c r="E147" t="s">
        <v>576</v>
      </c>
      <c r="F147" t="str">
        <f>IF(ISERROR(VLOOKUP(Transaktionen[[#This Row],[Transaktionen]],BTT[Verwendete Transaktion (Pflichtauswahl)],1,FALSE)),"nein","ja")</f>
        <v>nein</v>
      </c>
      <c r="G147" t="s">
        <v>9516</v>
      </c>
    </row>
    <row r="148" spans="1:7" hidden="1" x14ac:dyDescent="0.25">
      <c r="A148" t="s">
        <v>6385</v>
      </c>
      <c r="B148" t="s">
        <v>7479</v>
      </c>
      <c r="C148" t="s">
        <v>3</v>
      </c>
      <c r="D148" s="13" t="s">
        <v>576</v>
      </c>
      <c r="E148" t="s">
        <v>576</v>
      </c>
      <c r="F148" t="str">
        <f>IF(ISERROR(VLOOKUP(Transaktionen[[#This Row],[Transaktionen]],BTT[Verwendete Transaktion (Pflichtauswahl)],1,FALSE)),"nein","ja")</f>
        <v>nein</v>
      </c>
      <c r="G148" t="s">
        <v>9516</v>
      </c>
    </row>
    <row r="149" spans="1:7" hidden="1" x14ac:dyDescent="0.25">
      <c r="A149" t="s">
        <v>273</v>
      </c>
      <c r="B149" t="s">
        <v>274</v>
      </c>
      <c r="C149" t="s">
        <v>3</v>
      </c>
      <c r="D149" s="13">
        <v>110</v>
      </c>
      <c r="E149" t="s">
        <v>9102</v>
      </c>
      <c r="F149" t="str">
        <f>IF(ISERROR(VLOOKUP(Transaktionen[[#This Row],[Transaktionen]],BTT[Verwendete Transaktion (Pflichtauswahl)],1,FALSE)),"nein","ja")</f>
        <v>nein</v>
      </c>
    </row>
    <row r="150" spans="1:7" hidden="1" x14ac:dyDescent="0.25">
      <c r="A150" t="s">
        <v>6387</v>
      </c>
      <c r="B150" t="s">
        <v>7481</v>
      </c>
      <c r="C150" t="s">
        <v>3</v>
      </c>
      <c r="D150" s="13" t="s">
        <v>576</v>
      </c>
      <c r="E150" t="s">
        <v>576</v>
      </c>
      <c r="F150" t="str">
        <f>IF(ISERROR(VLOOKUP(Transaktionen[[#This Row],[Transaktionen]],BTT[Verwendete Transaktion (Pflichtauswahl)],1,FALSE)),"nein","ja")</f>
        <v>nein</v>
      </c>
      <c r="G150" t="s">
        <v>9516</v>
      </c>
    </row>
    <row r="151" spans="1:7" hidden="1" x14ac:dyDescent="0.25">
      <c r="A151" t="s">
        <v>6388</v>
      </c>
      <c r="B151" t="s">
        <v>7482</v>
      </c>
      <c r="C151" t="s">
        <v>3</v>
      </c>
      <c r="D151" s="13" t="s">
        <v>576</v>
      </c>
      <c r="E151" t="s">
        <v>576</v>
      </c>
      <c r="F151" t="str">
        <f>IF(ISERROR(VLOOKUP(Transaktionen[[#This Row],[Transaktionen]],BTT[Verwendete Transaktion (Pflichtauswahl)],1,FALSE)),"nein","ja")</f>
        <v>nein</v>
      </c>
      <c r="G151" t="s">
        <v>9516</v>
      </c>
    </row>
    <row r="152" spans="1:7" hidden="1" x14ac:dyDescent="0.25">
      <c r="A152" t="s">
        <v>275</v>
      </c>
      <c r="B152" t="s">
        <v>276</v>
      </c>
      <c r="C152" t="s">
        <v>3</v>
      </c>
      <c r="D152" s="13">
        <v>16</v>
      </c>
      <c r="E152" t="s">
        <v>576</v>
      </c>
      <c r="F152" t="str">
        <f>IF(ISERROR(VLOOKUP(Transaktionen[[#This Row],[Transaktionen]],BTT[Verwendete Transaktion (Pflichtauswahl)],1,FALSE)),"nein","ja")</f>
        <v>nein</v>
      </c>
    </row>
    <row r="153" spans="1:7" hidden="1" x14ac:dyDescent="0.25">
      <c r="A153" t="s">
        <v>6389</v>
      </c>
      <c r="B153" t="s">
        <v>7483</v>
      </c>
      <c r="C153" t="s">
        <v>3</v>
      </c>
      <c r="D153" s="13" t="s">
        <v>576</v>
      </c>
      <c r="E153" t="s">
        <v>576</v>
      </c>
      <c r="F153" t="str">
        <f>IF(ISERROR(VLOOKUP(Transaktionen[[#This Row],[Transaktionen]],BTT[Verwendete Transaktion (Pflichtauswahl)],1,FALSE)),"nein","ja")</f>
        <v>nein</v>
      </c>
      <c r="G153" t="s">
        <v>9516</v>
      </c>
    </row>
    <row r="154" spans="1:7" hidden="1" x14ac:dyDescent="0.25">
      <c r="A154" t="s">
        <v>6390</v>
      </c>
      <c r="B154" t="s">
        <v>7484</v>
      </c>
      <c r="C154" t="s">
        <v>3</v>
      </c>
      <c r="D154" s="13" t="s">
        <v>576</v>
      </c>
      <c r="E154" t="s">
        <v>576</v>
      </c>
      <c r="F154" t="str">
        <f>IF(ISERROR(VLOOKUP(Transaktionen[[#This Row],[Transaktionen]],BTT[Verwendete Transaktion (Pflichtauswahl)],1,FALSE)),"nein","ja")</f>
        <v>nein</v>
      </c>
      <c r="G154" t="s">
        <v>9516</v>
      </c>
    </row>
    <row r="155" spans="1:7" hidden="1" x14ac:dyDescent="0.25">
      <c r="A155" t="s">
        <v>6391</v>
      </c>
      <c r="B155" t="s">
        <v>7485</v>
      </c>
      <c r="C155" t="s">
        <v>3</v>
      </c>
      <c r="D155" s="13" t="s">
        <v>576</v>
      </c>
      <c r="E155" t="s">
        <v>576</v>
      </c>
      <c r="F155" t="str">
        <f>IF(ISERROR(VLOOKUP(Transaktionen[[#This Row],[Transaktionen]],BTT[Verwendete Transaktion (Pflichtauswahl)],1,FALSE)),"nein","ja")</f>
        <v>nein</v>
      </c>
      <c r="G155" t="s">
        <v>9516</v>
      </c>
    </row>
    <row r="156" spans="1:7" hidden="1" x14ac:dyDescent="0.25">
      <c r="A156" t="s">
        <v>6392</v>
      </c>
      <c r="B156" t="s">
        <v>3571</v>
      </c>
      <c r="C156" t="s">
        <v>3</v>
      </c>
      <c r="D156" s="13" t="s">
        <v>576</v>
      </c>
      <c r="E156" t="s">
        <v>576</v>
      </c>
      <c r="F156" t="str">
        <f>IF(ISERROR(VLOOKUP(Transaktionen[[#This Row],[Transaktionen]],BTT[Verwendete Transaktion (Pflichtauswahl)],1,FALSE)),"nein","ja")</f>
        <v>nein</v>
      </c>
      <c r="G156" t="s">
        <v>9516</v>
      </c>
    </row>
    <row r="157" spans="1:7" hidden="1" x14ac:dyDescent="0.25">
      <c r="A157" t="s">
        <v>6393</v>
      </c>
      <c r="B157" t="s">
        <v>7486</v>
      </c>
      <c r="C157" t="s">
        <v>3</v>
      </c>
      <c r="D157" s="13" t="s">
        <v>576</v>
      </c>
      <c r="E157" t="s">
        <v>576</v>
      </c>
      <c r="F157" t="str">
        <f>IF(ISERROR(VLOOKUP(Transaktionen[[#This Row],[Transaktionen]],BTT[Verwendete Transaktion (Pflichtauswahl)],1,FALSE)),"nein","ja")</f>
        <v>nein</v>
      </c>
      <c r="G157" t="s">
        <v>9516</v>
      </c>
    </row>
    <row r="158" spans="1:7" hidden="1" x14ac:dyDescent="0.25">
      <c r="A158" t="s">
        <v>6394</v>
      </c>
      <c r="B158" t="s">
        <v>7487</v>
      </c>
      <c r="C158" t="s">
        <v>3</v>
      </c>
      <c r="D158" s="13" t="s">
        <v>576</v>
      </c>
      <c r="E158" t="s">
        <v>576</v>
      </c>
      <c r="F158" t="str">
        <f>IF(ISERROR(VLOOKUP(Transaktionen[[#This Row],[Transaktionen]],BTT[Verwendete Transaktion (Pflichtauswahl)],1,FALSE)),"nein","ja")</f>
        <v>nein</v>
      </c>
      <c r="G158" t="s">
        <v>9516</v>
      </c>
    </row>
    <row r="159" spans="1:7" hidden="1" x14ac:dyDescent="0.25">
      <c r="A159" t="s">
        <v>277</v>
      </c>
      <c r="B159" t="s">
        <v>278</v>
      </c>
      <c r="C159" t="s">
        <v>3</v>
      </c>
      <c r="D159" s="13">
        <v>2015</v>
      </c>
      <c r="E159" t="s">
        <v>9102</v>
      </c>
      <c r="F159" t="str">
        <f>IF(ISERROR(VLOOKUP(Transaktionen[[#This Row],[Transaktionen]],BTT[Verwendete Transaktion (Pflichtauswahl)],1,FALSE)),"nein","ja")</f>
        <v>nein</v>
      </c>
    </row>
    <row r="160" spans="1:7" hidden="1" x14ac:dyDescent="0.25">
      <c r="A160" t="s">
        <v>279</v>
      </c>
      <c r="B160" t="s">
        <v>280</v>
      </c>
      <c r="C160" t="s">
        <v>3</v>
      </c>
      <c r="D160" s="13">
        <v>3973</v>
      </c>
      <c r="E160" t="s">
        <v>9102</v>
      </c>
      <c r="F160" t="str">
        <f>IF(ISERROR(VLOOKUP(Transaktionen[[#This Row],[Transaktionen]],BTT[Verwendete Transaktion (Pflichtauswahl)],1,FALSE)),"nein","ja")</f>
        <v>nein</v>
      </c>
    </row>
    <row r="161" spans="1:7" hidden="1" x14ac:dyDescent="0.25">
      <c r="A161" t="s">
        <v>281</v>
      </c>
      <c r="B161" t="s">
        <v>282</v>
      </c>
      <c r="C161" t="s">
        <v>3</v>
      </c>
      <c r="D161" s="13">
        <v>312</v>
      </c>
      <c r="E161" t="s">
        <v>9102</v>
      </c>
      <c r="F161" t="str">
        <f>IF(ISERROR(VLOOKUP(Transaktionen[[#This Row],[Transaktionen]],BTT[Verwendete Transaktion (Pflichtauswahl)],1,FALSE)),"nein","ja")</f>
        <v>nein</v>
      </c>
    </row>
    <row r="162" spans="1:7" hidden="1" x14ac:dyDescent="0.25">
      <c r="A162" t="s">
        <v>283</v>
      </c>
      <c r="B162" t="s">
        <v>284</v>
      </c>
      <c r="C162" t="s">
        <v>3</v>
      </c>
      <c r="D162" s="13">
        <v>1238</v>
      </c>
      <c r="E162" t="s">
        <v>9102</v>
      </c>
      <c r="F162" t="str">
        <f>IF(ISERROR(VLOOKUP(Transaktionen[[#This Row],[Transaktionen]],BTT[Verwendete Transaktion (Pflichtauswahl)],1,FALSE)),"nein","ja")</f>
        <v>nein</v>
      </c>
    </row>
    <row r="163" spans="1:7" hidden="1" x14ac:dyDescent="0.25">
      <c r="A163" t="s">
        <v>6395</v>
      </c>
      <c r="B163" t="s">
        <v>7488</v>
      </c>
      <c r="C163" t="s">
        <v>3</v>
      </c>
      <c r="D163" s="13" t="s">
        <v>576</v>
      </c>
      <c r="E163" t="s">
        <v>576</v>
      </c>
      <c r="F163" t="str">
        <f>IF(ISERROR(VLOOKUP(Transaktionen[[#This Row],[Transaktionen]],BTT[Verwendete Transaktion (Pflichtauswahl)],1,FALSE)),"nein","ja")</f>
        <v>nein</v>
      </c>
      <c r="G163" t="s">
        <v>9516</v>
      </c>
    </row>
    <row r="164" spans="1:7" hidden="1" x14ac:dyDescent="0.25">
      <c r="A164" t="s">
        <v>6396</v>
      </c>
      <c r="B164" t="s">
        <v>7489</v>
      </c>
      <c r="C164" t="s">
        <v>3</v>
      </c>
      <c r="D164" s="13" t="s">
        <v>576</v>
      </c>
      <c r="E164" t="s">
        <v>576</v>
      </c>
      <c r="F164" t="str">
        <f>IF(ISERROR(VLOOKUP(Transaktionen[[#This Row],[Transaktionen]],BTT[Verwendete Transaktion (Pflichtauswahl)],1,FALSE)),"nein","ja")</f>
        <v>nein</v>
      </c>
      <c r="G164" t="s">
        <v>9516</v>
      </c>
    </row>
    <row r="165" spans="1:7" hidden="1" x14ac:dyDescent="0.25">
      <c r="A165" t="s">
        <v>6397</v>
      </c>
      <c r="B165" t="s">
        <v>7490</v>
      </c>
      <c r="C165" t="s">
        <v>3</v>
      </c>
      <c r="D165" s="13" t="s">
        <v>576</v>
      </c>
      <c r="E165" t="s">
        <v>576</v>
      </c>
      <c r="F165" t="str">
        <f>IF(ISERROR(VLOOKUP(Transaktionen[[#This Row],[Transaktionen]],BTT[Verwendete Transaktion (Pflichtauswahl)],1,FALSE)),"nein","ja")</f>
        <v>nein</v>
      </c>
      <c r="G165" t="s">
        <v>9516</v>
      </c>
    </row>
    <row r="166" spans="1:7" hidden="1" x14ac:dyDescent="0.25">
      <c r="A166" t="s">
        <v>6398</v>
      </c>
      <c r="B166" t="s">
        <v>7491</v>
      </c>
      <c r="C166" t="s">
        <v>3</v>
      </c>
      <c r="D166" s="13" t="s">
        <v>576</v>
      </c>
      <c r="E166" t="s">
        <v>576</v>
      </c>
      <c r="F166" t="str">
        <f>IF(ISERROR(VLOOKUP(Transaktionen[[#This Row],[Transaktionen]],BTT[Verwendete Transaktion (Pflichtauswahl)],1,FALSE)),"nein","ja")</f>
        <v>nein</v>
      </c>
      <c r="G166" t="s">
        <v>9516</v>
      </c>
    </row>
    <row r="167" spans="1:7" hidden="1" x14ac:dyDescent="0.25">
      <c r="A167" t="s">
        <v>6399</v>
      </c>
      <c r="B167" t="s">
        <v>7492</v>
      </c>
      <c r="C167" t="s">
        <v>3</v>
      </c>
      <c r="D167" s="13" t="s">
        <v>576</v>
      </c>
      <c r="E167" t="s">
        <v>576</v>
      </c>
      <c r="F167" t="str">
        <f>IF(ISERROR(VLOOKUP(Transaktionen[[#This Row],[Transaktionen]],BTT[Verwendete Transaktion (Pflichtauswahl)],1,FALSE)),"nein","ja")</f>
        <v>nein</v>
      </c>
      <c r="G167" t="s">
        <v>9516</v>
      </c>
    </row>
    <row r="168" spans="1:7" hidden="1" x14ac:dyDescent="0.25">
      <c r="A168" t="s">
        <v>6400</v>
      </c>
      <c r="B168" t="s">
        <v>7493</v>
      </c>
      <c r="C168" t="s">
        <v>3</v>
      </c>
      <c r="D168" s="13" t="s">
        <v>576</v>
      </c>
      <c r="E168" t="s">
        <v>576</v>
      </c>
      <c r="F168" t="str">
        <f>IF(ISERROR(VLOOKUP(Transaktionen[[#This Row],[Transaktionen]],BTT[Verwendete Transaktion (Pflichtauswahl)],1,FALSE)),"nein","ja")</f>
        <v>nein</v>
      </c>
      <c r="G168" t="s">
        <v>9516</v>
      </c>
    </row>
    <row r="169" spans="1:7" hidden="1" x14ac:dyDescent="0.25">
      <c r="A169" t="s">
        <v>6401</v>
      </c>
      <c r="B169" t="s">
        <v>7494</v>
      </c>
      <c r="C169" t="s">
        <v>3</v>
      </c>
      <c r="D169" s="13" t="s">
        <v>576</v>
      </c>
      <c r="E169" t="s">
        <v>576</v>
      </c>
      <c r="F169" t="str">
        <f>IF(ISERROR(VLOOKUP(Transaktionen[[#This Row],[Transaktionen]],BTT[Verwendete Transaktion (Pflichtauswahl)],1,FALSE)),"nein","ja")</f>
        <v>nein</v>
      </c>
      <c r="G169" t="s">
        <v>9516</v>
      </c>
    </row>
    <row r="170" spans="1:7" hidden="1" x14ac:dyDescent="0.25">
      <c r="A170" t="s">
        <v>6402</v>
      </c>
      <c r="B170" t="s">
        <v>7495</v>
      </c>
      <c r="C170" t="s">
        <v>3</v>
      </c>
      <c r="D170" s="13" t="s">
        <v>576</v>
      </c>
      <c r="E170" t="s">
        <v>576</v>
      </c>
      <c r="F170" t="str">
        <f>IF(ISERROR(VLOOKUP(Transaktionen[[#This Row],[Transaktionen]],BTT[Verwendete Transaktion (Pflichtauswahl)],1,FALSE)),"nein","ja")</f>
        <v>nein</v>
      </c>
      <c r="G170" t="s">
        <v>9516</v>
      </c>
    </row>
    <row r="171" spans="1:7" hidden="1" x14ac:dyDescent="0.25">
      <c r="A171" t="s">
        <v>6403</v>
      </c>
      <c r="B171" t="s">
        <v>7496</v>
      </c>
      <c r="C171" t="s">
        <v>3</v>
      </c>
      <c r="D171" s="13" t="s">
        <v>576</v>
      </c>
      <c r="E171" t="s">
        <v>576</v>
      </c>
      <c r="F171" t="str">
        <f>IF(ISERROR(VLOOKUP(Transaktionen[[#This Row],[Transaktionen]],BTT[Verwendete Transaktion (Pflichtauswahl)],1,FALSE)),"nein","ja")</f>
        <v>nein</v>
      </c>
      <c r="G171" t="s">
        <v>9516</v>
      </c>
    </row>
    <row r="172" spans="1:7" hidden="1" x14ac:dyDescent="0.25">
      <c r="A172" t="s">
        <v>6485</v>
      </c>
      <c r="B172" t="s">
        <v>7577</v>
      </c>
      <c r="C172" t="s">
        <v>3</v>
      </c>
      <c r="D172" s="13" t="s">
        <v>576</v>
      </c>
      <c r="E172" t="s">
        <v>576</v>
      </c>
      <c r="F172" t="str">
        <f>IF(ISERROR(VLOOKUP(Transaktionen[[#This Row],[Transaktionen]],BTT[Verwendete Transaktion (Pflichtauswahl)],1,FALSE)),"nein","ja")</f>
        <v>nein</v>
      </c>
      <c r="G172" t="s">
        <v>9516</v>
      </c>
    </row>
    <row r="173" spans="1:7" hidden="1" x14ac:dyDescent="0.25">
      <c r="A173" t="s">
        <v>6486</v>
      </c>
      <c r="B173" t="s">
        <v>7578</v>
      </c>
      <c r="C173" t="s">
        <v>3</v>
      </c>
      <c r="D173" s="13" t="s">
        <v>576</v>
      </c>
      <c r="E173" t="s">
        <v>576</v>
      </c>
      <c r="F173" t="str">
        <f>IF(ISERROR(VLOOKUP(Transaktionen[[#This Row],[Transaktionen]],BTT[Verwendete Transaktion (Pflichtauswahl)],1,FALSE)),"nein","ja")</f>
        <v>nein</v>
      </c>
      <c r="G173" t="s">
        <v>9516</v>
      </c>
    </row>
    <row r="174" spans="1:7" hidden="1" x14ac:dyDescent="0.25">
      <c r="A174" t="s">
        <v>6405</v>
      </c>
      <c r="B174" t="s">
        <v>7498</v>
      </c>
      <c r="C174" t="s">
        <v>3</v>
      </c>
      <c r="D174" s="13" t="s">
        <v>576</v>
      </c>
      <c r="E174" t="s">
        <v>576</v>
      </c>
      <c r="F174" t="str">
        <f>IF(ISERROR(VLOOKUP(Transaktionen[[#This Row],[Transaktionen]],BTT[Verwendete Transaktion (Pflichtauswahl)],1,FALSE)),"nein","ja")</f>
        <v>nein</v>
      </c>
      <c r="G174" t="s">
        <v>9516</v>
      </c>
    </row>
    <row r="175" spans="1:7" hidden="1" x14ac:dyDescent="0.25">
      <c r="A175" t="s">
        <v>285</v>
      </c>
      <c r="B175" t="s">
        <v>286</v>
      </c>
      <c r="C175" t="s">
        <v>3</v>
      </c>
      <c r="D175" s="13" t="s">
        <v>576</v>
      </c>
      <c r="E175" t="s">
        <v>576</v>
      </c>
      <c r="F175" t="str">
        <f>IF(ISERROR(VLOOKUP(Transaktionen[[#This Row],[Transaktionen]],BTT[Verwendete Transaktion (Pflichtauswahl)],1,FALSE)),"nein","ja")</f>
        <v>nein</v>
      </c>
      <c r="G175" t="s">
        <v>9516</v>
      </c>
    </row>
    <row r="176" spans="1:7" hidden="1" x14ac:dyDescent="0.25">
      <c r="A176" t="s">
        <v>6406</v>
      </c>
      <c r="B176" t="s">
        <v>7499</v>
      </c>
      <c r="C176" t="s">
        <v>3</v>
      </c>
      <c r="D176" s="13" t="s">
        <v>576</v>
      </c>
      <c r="E176" t="s">
        <v>576</v>
      </c>
      <c r="F176" t="str">
        <f>IF(ISERROR(VLOOKUP(Transaktionen[[#This Row],[Transaktionen]],BTT[Verwendete Transaktion (Pflichtauswahl)],1,FALSE)),"nein","ja")</f>
        <v>nein</v>
      </c>
      <c r="G176" t="s">
        <v>9516</v>
      </c>
    </row>
    <row r="177" spans="1:7" hidden="1" x14ac:dyDescent="0.25">
      <c r="A177" t="s">
        <v>6407</v>
      </c>
      <c r="B177" t="s">
        <v>7500</v>
      </c>
      <c r="C177" t="s">
        <v>3</v>
      </c>
      <c r="D177" s="13" t="s">
        <v>576</v>
      </c>
      <c r="E177" t="s">
        <v>576</v>
      </c>
      <c r="F177" t="str">
        <f>IF(ISERROR(VLOOKUP(Transaktionen[[#This Row],[Transaktionen]],BTT[Verwendete Transaktion (Pflichtauswahl)],1,FALSE)),"nein","ja")</f>
        <v>nein</v>
      </c>
      <c r="G177" t="s">
        <v>9516</v>
      </c>
    </row>
    <row r="178" spans="1:7" hidden="1" x14ac:dyDescent="0.25">
      <c r="A178" t="s">
        <v>6408</v>
      </c>
      <c r="B178" t="s">
        <v>7501</v>
      </c>
      <c r="C178" t="s">
        <v>3</v>
      </c>
      <c r="D178" s="13" t="s">
        <v>576</v>
      </c>
      <c r="E178" t="s">
        <v>576</v>
      </c>
      <c r="F178" t="str">
        <f>IF(ISERROR(VLOOKUP(Transaktionen[[#This Row],[Transaktionen]],BTT[Verwendete Transaktion (Pflichtauswahl)],1,FALSE)),"nein","ja")</f>
        <v>nein</v>
      </c>
      <c r="G178" t="s">
        <v>9516</v>
      </c>
    </row>
    <row r="179" spans="1:7" hidden="1" x14ac:dyDescent="0.25">
      <c r="A179" t="s">
        <v>6412</v>
      </c>
      <c r="B179" t="s">
        <v>7505</v>
      </c>
      <c r="C179" t="s">
        <v>3</v>
      </c>
      <c r="D179" s="13" t="s">
        <v>576</v>
      </c>
      <c r="E179" t="s">
        <v>576</v>
      </c>
      <c r="F179" t="str">
        <f>IF(ISERROR(VLOOKUP(Transaktionen[[#This Row],[Transaktionen]],BTT[Verwendete Transaktion (Pflichtauswahl)],1,FALSE)),"nein","ja")</f>
        <v>nein</v>
      </c>
      <c r="G179" t="s">
        <v>9516</v>
      </c>
    </row>
    <row r="180" spans="1:7" hidden="1" x14ac:dyDescent="0.25">
      <c r="A180" t="s">
        <v>6409</v>
      </c>
      <c r="B180" t="s">
        <v>7502</v>
      </c>
      <c r="C180" t="s">
        <v>3</v>
      </c>
      <c r="D180" s="13" t="s">
        <v>576</v>
      </c>
      <c r="E180" t="s">
        <v>576</v>
      </c>
      <c r="F180" t="str">
        <f>IF(ISERROR(VLOOKUP(Transaktionen[[#This Row],[Transaktionen]],BTT[Verwendete Transaktion (Pflichtauswahl)],1,FALSE)),"nein","ja")</f>
        <v>nein</v>
      </c>
      <c r="G180" t="s">
        <v>9516</v>
      </c>
    </row>
    <row r="181" spans="1:7" hidden="1" x14ac:dyDescent="0.25">
      <c r="A181" t="s">
        <v>6410</v>
      </c>
      <c r="B181" t="s">
        <v>7503</v>
      </c>
      <c r="C181" t="s">
        <v>3</v>
      </c>
      <c r="D181" s="13" t="s">
        <v>576</v>
      </c>
      <c r="E181" t="s">
        <v>576</v>
      </c>
      <c r="F181" t="str">
        <f>IF(ISERROR(VLOOKUP(Transaktionen[[#This Row],[Transaktionen]],BTT[Verwendete Transaktion (Pflichtauswahl)],1,FALSE)),"nein","ja")</f>
        <v>nein</v>
      </c>
      <c r="G181" t="s">
        <v>9516</v>
      </c>
    </row>
    <row r="182" spans="1:7" hidden="1" x14ac:dyDescent="0.25">
      <c r="A182" t="s">
        <v>6411</v>
      </c>
      <c r="B182" t="s">
        <v>7504</v>
      </c>
      <c r="C182" t="s">
        <v>3</v>
      </c>
      <c r="D182" s="13" t="s">
        <v>576</v>
      </c>
      <c r="E182" t="s">
        <v>576</v>
      </c>
      <c r="F182" t="str">
        <f>IF(ISERROR(VLOOKUP(Transaktionen[[#This Row],[Transaktionen]],BTT[Verwendete Transaktion (Pflichtauswahl)],1,FALSE)),"nein","ja")</f>
        <v>nein</v>
      </c>
      <c r="G182" t="s">
        <v>9516</v>
      </c>
    </row>
    <row r="183" spans="1:7" hidden="1" x14ac:dyDescent="0.25">
      <c r="A183" t="s">
        <v>6413</v>
      </c>
      <c r="B183" t="s">
        <v>7506</v>
      </c>
      <c r="C183" t="s">
        <v>3</v>
      </c>
      <c r="D183" s="13" t="s">
        <v>576</v>
      </c>
      <c r="E183" t="s">
        <v>576</v>
      </c>
      <c r="F183" t="str">
        <f>IF(ISERROR(VLOOKUP(Transaktionen[[#This Row],[Transaktionen]],BTT[Verwendete Transaktion (Pflichtauswahl)],1,FALSE)),"nein","ja")</f>
        <v>nein</v>
      </c>
      <c r="G183" t="s">
        <v>9516</v>
      </c>
    </row>
    <row r="184" spans="1:7" hidden="1" x14ac:dyDescent="0.25">
      <c r="A184" t="s">
        <v>6414</v>
      </c>
      <c r="B184" t="s">
        <v>7507</v>
      </c>
      <c r="C184" t="s">
        <v>3</v>
      </c>
      <c r="D184" s="13" t="s">
        <v>576</v>
      </c>
      <c r="E184" t="s">
        <v>576</v>
      </c>
      <c r="F184" t="str">
        <f>IF(ISERROR(VLOOKUP(Transaktionen[[#This Row],[Transaktionen]],BTT[Verwendete Transaktion (Pflichtauswahl)],1,FALSE)),"nein","ja")</f>
        <v>nein</v>
      </c>
      <c r="G184" t="s">
        <v>9516</v>
      </c>
    </row>
    <row r="185" spans="1:7" hidden="1" x14ac:dyDescent="0.25">
      <c r="A185" t="s">
        <v>6417</v>
      </c>
      <c r="B185" t="s">
        <v>7510</v>
      </c>
      <c r="C185" t="s">
        <v>3</v>
      </c>
      <c r="D185" s="13" t="s">
        <v>576</v>
      </c>
      <c r="E185" t="s">
        <v>576</v>
      </c>
      <c r="F185" t="str">
        <f>IF(ISERROR(VLOOKUP(Transaktionen[[#This Row],[Transaktionen]],BTT[Verwendete Transaktion (Pflichtauswahl)],1,FALSE)),"nein","ja")</f>
        <v>nein</v>
      </c>
      <c r="G185" t="s">
        <v>9516</v>
      </c>
    </row>
    <row r="186" spans="1:7" hidden="1" x14ac:dyDescent="0.25">
      <c r="A186" t="s">
        <v>289</v>
      </c>
      <c r="B186" t="s">
        <v>290</v>
      </c>
      <c r="C186" t="s">
        <v>3</v>
      </c>
      <c r="D186" s="13">
        <v>168</v>
      </c>
      <c r="E186" t="s">
        <v>9102</v>
      </c>
      <c r="F186" t="str">
        <f>IF(ISERROR(VLOOKUP(Transaktionen[[#This Row],[Transaktionen]],BTT[Verwendete Transaktion (Pflichtauswahl)],1,FALSE)),"nein","ja")</f>
        <v>nein</v>
      </c>
    </row>
    <row r="187" spans="1:7" hidden="1" x14ac:dyDescent="0.25">
      <c r="A187" t="s">
        <v>287</v>
      </c>
      <c r="B187" t="s">
        <v>288</v>
      </c>
      <c r="C187" t="s">
        <v>3</v>
      </c>
      <c r="D187" s="13">
        <v>553</v>
      </c>
      <c r="E187" t="s">
        <v>576</v>
      </c>
      <c r="F187" t="str">
        <f>IF(ISERROR(VLOOKUP(Transaktionen[[#This Row],[Transaktionen]],BTT[Verwendete Transaktion (Pflichtauswahl)],1,FALSE)),"nein","ja")</f>
        <v>nein</v>
      </c>
    </row>
    <row r="188" spans="1:7" hidden="1" x14ac:dyDescent="0.25">
      <c r="A188" t="s">
        <v>291</v>
      </c>
      <c r="B188" t="s">
        <v>292</v>
      </c>
      <c r="C188" t="s">
        <v>3</v>
      </c>
      <c r="D188" s="13">
        <v>11</v>
      </c>
      <c r="E188" t="s">
        <v>9102</v>
      </c>
      <c r="F188" t="str">
        <f>IF(ISERROR(VLOOKUP(Transaktionen[[#This Row],[Transaktionen]],BTT[Verwendete Transaktion (Pflichtauswahl)],1,FALSE)),"nein","ja")</f>
        <v>nein</v>
      </c>
    </row>
    <row r="189" spans="1:7" hidden="1" x14ac:dyDescent="0.25">
      <c r="A189" t="s">
        <v>6415</v>
      </c>
      <c r="B189" t="s">
        <v>7508</v>
      </c>
      <c r="C189" t="s">
        <v>3</v>
      </c>
      <c r="D189" s="13" t="s">
        <v>576</v>
      </c>
      <c r="E189" t="s">
        <v>576</v>
      </c>
      <c r="F189" t="str">
        <f>IF(ISERROR(VLOOKUP(Transaktionen[[#This Row],[Transaktionen]],BTT[Verwendete Transaktion (Pflichtauswahl)],1,FALSE)),"nein","ja")</f>
        <v>nein</v>
      </c>
      <c r="G189" t="s">
        <v>9516</v>
      </c>
    </row>
    <row r="190" spans="1:7" hidden="1" x14ac:dyDescent="0.25">
      <c r="A190" t="s">
        <v>6416</v>
      </c>
      <c r="B190" t="s">
        <v>7509</v>
      </c>
      <c r="C190" t="s">
        <v>3</v>
      </c>
      <c r="D190" s="13" t="s">
        <v>576</v>
      </c>
      <c r="E190" t="s">
        <v>576</v>
      </c>
      <c r="F190" t="str">
        <f>IF(ISERROR(VLOOKUP(Transaktionen[[#This Row],[Transaktionen]],BTT[Verwendete Transaktion (Pflichtauswahl)],1,FALSE)),"nein","ja")</f>
        <v>nein</v>
      </c>
      <c r="G190" t="s">
        <v>9516</v>
      </c>
    </row>
    <row r="191" spans="1:7" hidden="1" x14ac:dyDescent="0.25">
      <c r="A191" t="s">
        <v>6418</v>
      </c>
      <c r="B191" t="s">
        <v>7511</v>
      </c>
      <c r="C191" t="s">
        <v>3</v>
      </c>
      <c r="D191" s="13" t="s">
        <v>576</v>
      </c>
      <c r="E191" t="s">
        <v>576</v>
      </c>
      <c r="F191" t="str">
        <f>IF(ISERROR(VLOOKUP(Transaktionen[[#This Row],[Transaktionen]],BTT[Verwendete Transaktion (Pflichtauswahl)],1,FALSE)),"nein","ja")</f>
        <v>nein</v>
      </c>
      <c r="G191" t="s">
        <v>9516</v>
      </c>
    </row>
    <row r="192" spans="1:7" hidden="1" x14ac:dyDescent="0.25">
      <c r="A192" t="s">
        <v>6420</v>
      </c>
      <c r="B192" t="s">
        <v>7513</v>
      </c>
      <c r="C192" t="s">
        <v>3</v>
      </c>
      <c r="D192" s="13">
        <v>9</v>
      </c>
      <c r="E192" t="s">
        <v>576</v>
      </c>
      <c r="F192" t="str">
        <f>IF(ISERROR(VLOOKUP(Transaktionen[[#This Row],[Transaktionen]],BTT[Verwendete Transaktion (Pflichtauswahl)],1,FALSE)),"nein","ja")</f>
        <v>nein</v>
      </c>
    </row>
    <row r="193" spans="1:7" hidden="1" x14ac:dyDescent="0.25">
      <c r="A193" t="s">
        <v>6419</v>
      </c>
      <c r="B193" t="s">
        <v>7512</v>
      </c>
      <c r="C193" t="s">
        <v>3</v>
      </c>
      <c r="D193" s="13" t="s">
        <v>576</v>
      </c>
      <c r="E193" t="s">
        <v>576</v>
      </c>
      <c r="F193" t="str">
        <f>IF(ISERROR(VLOOKUP(Transaktionen[[#This Row],[Transaktionen]],BTT[Verwendete Transaktion (Pflichtauswahl)],1,FALSE)),"nein","ja")</f>
        <v>nein</v>
      </c>
      <c r="G193" t="s">
        <v>9516</v>
      </c>
    </row>
    <row r="194" spans="1:7" hidden="1" x14ac:dyDescent="0.25">
      <c r="A194" t="s">
        <v>6421</v>
      </c>
      <c r="B194" t="s">
        <v>7514</v>
      </c>
      <c r="C194" t="s">
        <v>3</v>
      </c>
      <c r="D194" s="13" t="s">
        <v>576</v>
      </c>
      <c r="E194" t="s">
        <v>576</v>
      </c>
      <c r="F194" t="str">
        <f>IF(ISERROR(VLOOKUP(Transaktionen[[#This Row],[Transaktionen]],BTT[Verwendete Transaktion (Pflichtauswahl)],1,FALSE)),"nein","ja")</f>
        <v>nein</v>
      </c>
      <c r="G194" t="s">
        <v>9516</v>
      </c>
    </row>
    <row r="195" spans="1:7" hidden="1" x14ac:dyDescent="0.25">
      <c r="A195" t="s">
        <v>293</v>
      </c>
      <c r="B195" t="s">
        <v>294</v>
      </c>
      <c r="C195" t="s">
        <v>3</v>
      </c>
      <c r="D195" s="13">
        <v>4157</v>
      </c>
      <c r="E195" t="s">
        <v>9102</v>
      </c>
      <c r="F195" t="str">
        <f>IF(ISERROR(VLOOKUP(Transaktionen[[#This Row],[Transaktionen]],BTT[Verwendete Transaktion (Pflichtauswahl)],1,FALSE)),"nein","ja")</f>
        <v>nein</v>
      </c>
    </row>
    <row r="196" spans="1:7" hidden="1" x14ac:dyDescent="0.25">
      <c r="A196" t="s">
        <v>6422</v>
      </c>
      <c r="B196" t="s">
        <v>7515</v>
      </c>
      <c r="C196" t="s">
        <v>3</v>
      </c>
      <c r="D196" s="13" t="s">
        <v>576</v>
      </c>
      <c r="E196" t="s">
        <v>576</v>
      </c>
      <c r="F196" t="str">
        <f>IF(ISERROR(VLOOKUP(Transaktionen[[#This Row],[Transaktionen]],BTT[Verwendete Transaktion (Pflichtauswahl)],1,FALSE)),"nein","ja")</f>
        <v>nein</v>
      </c>
      <c r="G196" t="s">
        <v>9516</v>
      </c>
    </row>
    <row r="197" spans="1:7" hidden="1" x14ac:dyDescent="0.25">
      <c r="A197" t="s">
        <v>295</v>
      </c>
      <c r="B197" t="s">
        <v>296</v>
      </c>
      <c r="C197" t="s">
        <v>3</v>
      </c>
      <c r="D197" s="13">
        <v>9</v>
      </c>
      <c r="E197" t="s">
        <v>9102</v>
      </c>
      <c r="F197" t="str">
        <f>IF(ISERROR(VLOOKUP(Transaktionen[[#This Row],[Transaktionen]],BTT[Verwendete Transaktion (Pflichtauswahl)],1,FALSE)),"nein","ja")</f>
        <v>nein</v>
      </c>
    </row>
    <row r="198" spans="1:7" hidden="1" x14ac:dyDescent="0.25">
      <c r="A198" t="s">
        <v>6426</v>
      </c>
      <c r="B198" t="s">
        <v>7519</v>
      </c>
      <c r="C198" t="s">
        <v>3</v>
      </c>
      <c r="D198" s="13">
        <v>8</v>
      </c>
      <c r="E198" t="s">
        <v>576</v>
      </c>
      <c r="F198" t="str">
        <f>IF(ISERROR(VLOOKUP(Transaktionen[[#This Row],[Transaktionen]],BTT[Verwendete Transaktion (Pflichtauswahl)],1,FALSE)),"nein","ja")</f>
        <v>nein</v>
      </c>
    </row>
    <row r="199" spans="1:7" hidden="1" x14ac:dyDescent="0.25">
      <c r="A199" t="s">
        <v>297</v>
      </c>
      <c r="B199" t="s">
        <v>298</v>
      </c>
      <c r="C199" t="s">
        <v>3</v>
      </c>
      <c r="D199" s="13">
        <v>165723</v>
      </c>
      <c r="E199" t="s">
        <v>9102</v>
      </c>
      <c r="F199" t="str">
        <f>IF(ISERROR(VLOOKUP(Transaktionen[[#This Row],[Transaktionen]],BTT[Verwendete Transaktion (Pflichtauswahl)],1,FALSE)),"nein","ja")</f>
        <v>nein</v>
      </c>
    </row>
    <row r="200" spans="1:7" hidden="1" x14ac:dyDescent="0.25">
      <c r="A200" t="s">
        <v>9106</v>
      </c>
      <c r="B200" t="s">
        <v>9107</v>
      </c>
      <c r="C200" t="s">
        <v>3</v>
      </c>
      <c r="D200" s="13">
        <v>66</v>
      </c>
      <c r="E200" t="s">
        <v>9102</v>
      </c>
      <c r="F200" s="10" t="str">
        <f>IF(ISERROR(VLOOKUP(Transaktionen[[#This Row],[Transaktionen]],BTT[Verwendete Transaktion (Pflichtauswahl)],1,FALSE)),"nein","ja")</f>
        <v>nein</v>
      </c>
    </row>
    <row r="201" spans="1:7" hidden="1" x14ac:dyDescent="0.25">
      <c r="A201" t="s">
        <v>299</v>
      </c>
      <c r="B201" t="s">
        <v>300</v>
      </c>
      <c r="C201" t="s">
        <v>3</v>
      </c>
      <c r="D201" s="13">
        <v>16</v>
      </c>
      <c r="E201" t="s">
        <v>9102</v>
      </c>
      <c r="F201" t="str">
        <f>IF(ISERROR(VLOOKUP(Transaktionen[[#This Row],[Transaktionen]],BTT[Verwendete Transaktion (Pflichtauswahl)],1,FALSE)),"nein","ja")</f>
        <v>nein</v>
      </c>
    </row>
    <row r="202" spans="1:7" hidden="1" x14ac:dyDescent="0.25">
      <c r="A202" t="s">
        <v>6423</v>
      </c>
      <c r="B202" t="s">
        <v>7516</v>
      </c>
      <c r="C202" t="s">
        <v>3</v>
      </c>
      <c r="D202" s="13" t="s">
        <v>576</v>
      </c>
      <c r="E202" t="s">
        <v>576</v>
      </c>
      <c r="F202" t="str">
        <f>IF(ISERROR(VLOOKUP(Transaktionen[[#This Row],[Transaktionen]],BTT[Verwendete Transaktion (Pflichtauswahl)],1,FALSE)),"nein","ja")</f>
        <v>nein</v>
      </c>
      <c r="G202" t="s">
        <v>9516</v>
      </c>
    </row>
    <row r="203" spans="1:7" hidden="1" x14ac:dyDescent="0.25">
      <c r="A203" t="s">
        <v>6424</v>
      </c>
      <c r="B203" t="s">
        <v>7517</v>
      </c>
      <c r="C203" t="s">
        <v>3</v>
      </c>
      <c r="D203" s="13" t="s">
        <v>576</v>
      </c>
      <c r="E203" t="s">
        <v>576</v>
      </c>
      <c r="F203" t="str">
        <f>IF(ISERROR(VLOOKUP(Transaktionen[[#This Row],[Transaktionen]],BTT[Verwendete Transaktion (Pflichtauswahl)],1,FALSE)),"nein","ja")</f>
        <v>nein</v>
      </c>
      <c r="G203" t="s">
        <v>9516</v>
      </c>
    </row>
    <row r="204" spans="1:7" hidden="1" x14ac:dyDescent="0.25">
      <c r="A204" t="s">
        <v>6425</v>
      </c>
      <c r="B204" t="s">
        <v>7518</v>
      </c>
      <c r="C204" t="s">
        <v>3</v>
      </c>
      <c r="D204" s="13" t="s">
        <v>576</v>
      </c>
      <c r="E204" t="s">
        <v>576</v>
      </c>
      <c r="F204" t="str">
        <f>IF(ISERROR(VLOOKUP(Transaktionen[[#This Row],[Transaktionen]],BTT[Verwendete Transaktion (Pflichtauswahl)],1,FALSE)),"nein","ja")</f>
        <v>nein</v>
      </c>
      <c r="G204" t="s">
        <v>9516</v>
      </c>
    </row>
    <row r="205" spans="1:7" hidden="1" x14ac:dyDescent="0.25">
      <c r="A205" t="s">
        <v>301</v>
      </c>
      <c r="B205" t="s">
        <v>302</v>
      </c>
      <c r="C205" t="s">
        <v>3</v>
      </c>
      <c r="D205" s="13">
        <v>16</v>
      </c>
      <c r="E205" t="s">
        <v>9102</v>
      </c>
      <c r="F205" t="str">
        <f>IF(ISERROR(VLOOKUP(Transaktionen[[#This Row],[Transaktionen]],BTT[Verwendete Transaktion (Pflichtauswahl)],1,FALSE)),"nein","ja")</f>
        <v>nein</v>
      </c>
    </row>
    <row r="206" spans="1:7" hidden="1" x14ac:dyDescent="0.25">
      <c r="A206" t="s">
        <v>303</v>
      </c>
      <c r="B206" t="s">
        <v>304</v>
      </c>
      <c r="C206" t="s">
        <v>3</v>
      </c>
      <c r="D206" s="13">
        <v>12</v>
      </c>
      <c r="E206" t="s">
        <v>9102</v>
      </c>
      <c r="F206" t="str">
        <f>IF(ISERROR(VLOOKUP(Transaktionen[[#This Row],[Transaktionen]],BTT[Verwendete Transaktion (Pflichtauswahl)],1,FALSE)),"nein","ja")</f>
        <v>nein</v>
      </c>
    </row>
    <row r="207" spans="1:7" hidden="1" x14ac:dyDescent="0.25">
      <c r="A207" t="s">
        <v>6427</v>
      </c>
      <c r="B207" t="s">
        <v>7520</v>
      </c>
      <c r="C207" t="s">
        <v>3</v>
      </c>
      <c r="D207" s="13" t="s">
        <v>576</v>
      </c>
      <c r="E207" t="s">
        <v>576</v>
      </c>
      <c r="F207" t="str">
        <f>IF(ISERROR(VLOOKUP(Transaktionen[[#This Row],[Transaktionen]],BTT[Verwendete Transaktion (Pflichtauswahl)],1,FALSE)),"nein","ja")</f>
        <v>nein</v>
      </c>
      <c r="G207" t="s">
        <v>9516</v>
      </c>
    </row>
    <row r="208" spans="1:7" hidden="1" x14ac:dyDescent="0.25">
      <c r="A208" t="s">
        <v>6428</v>
      </c>
      <c r="B208" t="s">
        <v>7521</v>
      </c>
      <c r="C208" t="s">
        <v>3</v>
      </c>
      <c r="D208" s="13" t="s">
        <v>576</v>
      </c>
      <c r="E208" t="s">
        <v>576</v>
      </c>
      <c r="F208" t="str">
        <f>IF(ISERROR(VLOOKUP(Transaktionen[[#This Row],[Transaktionen]],BTT[Verwendete Transaktion (Pflichtauswahl)],1,FALSE)),"nein","ja")</f>
        <v>nein</v>
      </c>
      <c r="G208" t="s">
        <v>9516</v>
      </c>
    </row>
    <row r="209" spans="1:7" hidden="1" x14ac:dyDescent="0.25">
      <c r="A209" t="s">
        <v>305</v>
      </c>
      <c r="B209" t="s">
        <v>306</v>
      </c>
      <c r="C209" t="s">
        <v>3</v>
      </c>
      <c r="D209" s="13">
        <v>12</v>
      </c>
      <c r="E209" t="s">
        <v>9102</v>
      </c>
      <c r="F209" t="str">
        <f>IF(ISERROR(VLOOKUP(Transaktionen[[#This Row],[Transaktionen]],BTT[Verwendete Transaktion (Pflichtauswahl)],1,FALSE)),"nein","ja")</f>
        <v>nein</v>
      </c>
    </row>
    <row r="210" spans="1:7" hidden="1" x14ac:dyDescent="0.25">
      <c r="A210" t="s">
        <v>6429</v>
      </c>
      <c r="B210" t="s">
        <v>7522</v>
      </c>
      <c r="C210" t="s">
        <v>3</v>
      </c>
      <c r="D210" s="13" t="s">
        <v>576</v>
      </c>
      <c r="E210" t="s">
        <v>576</v>
      </c>
      <c r="F210" t="str">
        <f>IF(ISERROR(VLOOKUP(Transaktionen[[#This Row],[Transaktionen]],BTT[Verwendete Transaktion (Pflichtauswahl)],1,FALSE)),"nein","ja")</f>
        <v>nein</v>
      </c>
      <c r="G210" t="s">
        <v>9516</v>
      </c>
    </row>
    <row r="211" spans="1:7" hidden="1" x14ac:dyDescent="0.25">
      <c r="A211" t="s">
        <v>6430</v>
      </c>
      <c r="B211" t="s">
        <v>7523</v>
      </c>
      <c r="C211" t="s">
        <v>3</v>
      </c>
      <c r="D211" s="13" t="s">
        <v>576</v>
      </c>
      <c r="E211" t="s">
        <v>576</v>
      </c>
      <c r="F211" t="str">
        <f>IF(ISERROR(VLOOKUP(Transaktionen[[#This Row],[Transaktionen]],BTT[Verwendete Transaktion (Pflichtauswahl)],1,FALSE)),"nein","ja")</f>
        <v>nein</v>
      </c>
      <c r="G211" t="s">
        <v>9516</v>
      </c>
    </row>
    <row r="212" spans="1:7" hidden="1" x14ac:dyDescent="0.25">
      <c r="A212" t="s">
        <v>307</v>
      </c>
      <c r="B212" t="s">
        <v>308</v>
      </c>
      <c r="C212" t="s">
        <v>3</v>
      </c>
      <c r="D212" s="13">
        <v>5732</v>
      </c>
      <c r="E212" t="s">
        <v>9102</v>
      </c>
      <c r="F212" t="str">
        <f>IF(ISERROR(VLOOKUP(Transaktionen[[#This Row],[Transaktionen]],BTT[Verwendete Transaktion (Pflichtauswahl)],1,FALSE)),"nein","ja")</f>
        <v>nein</v>
      </c>
    </row>
    <row r="213" spans="1:7" hidden="1" x14ac:dyDescent="0.25">
      <c r="A213" t="s">
        <v>309</v>
      </c>
      <c r="B213" t="s">
        <v>310</v>
      </c>
      <c r="C213" t="s">
        <v>3</v>
      </c>
      <c r="D213" s="13">
        <v>324</v>
      </c>
      <c r="E213" t="s">
        <v>9102</v>
      </c>
      <c r="F213" t="str">
        <f>IF(ISERROR(VLOOKUP(Transaktionen[[#This Row],[Transaktionen]],BTT[Verwendete Transaktion (Pflichtauswahl)],1,FALSE)),"nein","ja")</f>
        <v>nein</v>
      </c>
    </row>
    <row r="214" spans="1:7" hidden="1" x14ac:dyDescent="0.25">
      <c r="A214" t="s">
        <v>6431</v>
      </c>
      <c r="B214" t="s">
        <v>7524</v>
      </c>
      <c r="C214" t="s">
        <v>3</v>
      </c>
      <c r="D214" s="13" t="s">
        <v>576</v>
      </c>
      <c r="E214" t="s">
        <v>576</v>
      </c>
      <c r="F214" t="str">
        <f>IF(ISERROR(VLOOKUP(Transaktionen[[#This Row],[Transaktionen]],BTT[Verwendete Transaktion (Pflichtauswahl)],1,FALSE)),"nein","ja")</f>
        <v>nein</v>
      </c>
      <c r="G214" t="s">
        <v>9516</v>
      </c>
    </row>
    <row r="215" spans="1:7" hidden="1" x14ac:dyDescent="0.25">
      <c r="A215" t="s">
        <v>6432</v>
      </c>
      <c r="B215" t="s">
        <v>7525</v>
      </c>
      <c r="C215" t="s">
        <v>3</v>
      </c>
      <c r="D215" s="13" t="s">
        <v>576</v>
      </c>
      <c r="E215" t="s">
        <v>576</v>
      </c>
      <c r="F215" t="str">
        <f>IF(ISERROR(VLOOKUP(Transaktionen[[#This Row],[Transaktionen]],BTT[Verwendete Transaktion (Pflichtauswahl)],1,FALSE)),"nein","ja")</f>
        <v>nein</v>
      </c>
      <c r="G215" t="s">
        <v>9516</v>
      </c>
    </row>
    <row r="216" spans="1:7" hidden="1" x14ac:dyDescent="0.25">
      <c r="A216" t="s">
        <v>6433</v>
      </c>
      <c r="B216" t="s">
        <v>7526</v>
      </c>
      <c r="C216" t="s">
        <v>3</v>
      </c>
      <c r="D216" s="13" t="s">
        <v>576</v>
      </c>
      <c r="E216" t="s">
        <v>576</v>
      </c>
      <c r="F216" t="str">
        <f>IF(ISERROR(VLOOKUP(Transaktionen[[#This Row],[Transaktionen]],BTT[Verwendete Transaktion (Pflichtauswahl)],1,FALSE)),"nein","ja")</f>
        <v>nein</v>
      </c>
      <c r="G216" t="s">
        <v>9516</v>
      </c>
    </row>
    <row r="217" spans="1:7" hidden="1" x14ac:dyDescent="0.25">
      <c r="A217" t="s">
        <v>6434</v>
      </c>
      <c r="B217" t="s">
        <v>7527</v>
      </c>
      <c r="C217" t="s">
        <v>3</v>
      </c>
      <c r="D217" s="13" t="s">
        <v>576</v>
      </c>
      <c r="E217" t="s">
        <v>576</v>
      </c>
      <c r="F217" t="str">
        <f>IF(ISERROR(VLOOKUP(Transaktionen[[#This Row],[Transaktionen]],BTT[Verwendete Transaktion (Pflichtauswahl)],1,FALSE)),"nein","ja")</f>
        <v>nein</v>
      </c>
      <c r="G217" t="s">
        <v>9516</v>
      </c>
    </row>
    <row r="218" spans="1:7" hidden="1" x14ac:dyDescent="0.25">
      <c r="A218" t="s">
        <v>6435</v>
      </c>
      <c r="B218" t="s">
        <v>7528</v>
      </c>
      <c r="C218" t="s">
        <v>3</v>
      </c>
      <c r="D218" s="13" t="s">
        <v>576</v>
      </c>
      <c r="E218" t="s">
        <v>576</v>
      </c>
      <c r="F218" t="str">
        <f>IF(ISERROR(VLOOKUP(Transaktionen[[#This Row],[Transaktionen]],BTT[Verwendete Transaktion (Pflichtauswahl)],1,FALSE)),"nein","ja")</f>
        <v>nein</v>
      </c>
      <c r="G218" t="s">
        <v>9516</v>
      </c>
    </row>
    <row r="219" spans="1:7" hidden="1" x14ac:dyDescent="0.25">
      <c r="A219" t="s">
        <v>6436</v>
      </c>
      <c r="B219" t="s">
        <v>7529</v>
      </c>
      <c r="C219" t="s">
        <v>3</v>
      </c>
      <c r="D219" s="13" t="s">
        <v>576</v>
      </c>
      <c r="E219" t="s">
        <v>576</v>
      </c>
      <c r="F219" t="str">
        <f>IF(ISERROR(VLOOKUP(Transaktionen[[#This Row],[Transaktionen]],BTT[Verwendete Transaktion (Pflichtauswahl)],1,FALSE)),"nein","ja")</f>
        <v>nein</v>
      </c>
      <c r="G219" t="s">
        <v>9516</v>
      </c>
    </row>
    <row r="220" spans="1:7" hidden="1" x14ac:dyDescent="0.25">
      <c r="A220" t="s">
        <v>311</v>
      </c>
      <c r="B220" t="s">
        <v>312</v>
      </c>
      <c r="C220" t="s">
        <v>3</v>
      </c>
      <c r="D220" s="13">
        <v>247709</v>
      </c>
      <c r="E220" t="s">
        <v>9102</v>
      </c>
      <c r="F220" t="str">
        <f>IF(ISERROR(VLOOKUP(Transaktionen[[#This Row],[Transaktionen]],BTT[Verwendete Transaktion (Pflichtauswahl)],1,FALSE)),"nein","ja")</f>
        <v>nein</v>
      </c>
    </row>
    <row r="221" spans="1:7" hidden="1" x14ac:dyDescent="0.25">
      <c r="A221" t="s">
        <v>6437</v>
      </c>
      <c r="B221" t="s">
        <v>7530</v>
      </c>
      <c r="C221" t="s">
        <v>3</v>
      </c>
      <c r="D221" s="13">
        <v>14</v>
      </c>
      <c r="E221" t="s">
        <v>576</v>
      </c>
      <c r="F221" t="str">
        <f>IF(ISERROR(VLOOKUP(Transaktionen[[#This Row],[Transaktionen]],BTT[Verwendete Transaktion (Pflichtauswahl)],1,FALSE)),"nein","ja")</f>
        <v>nein</v>
      </c>
    </row>
    <row r="222" spans="1:7" hidden="1" x14ac:dyDescent="0.25">
      <c r="A222" t="s">
        <v>6438</v>
      </c>
      <c r="B222" t="s">
        <v>7531</v>
      </c>
      <c r="C222" t="s">
        <v>3</v>
      </c>
      <c r="D222" s="13" t="s">
        <v>576</v>
      </c>
      <c r="E222" t="s">
        <v>576</v>
      </c>
      <c r="F222" t="str">
        <f>IF(ISERROR(VLOOKUP(Transaktionen[[#This Row],[Transaktionen]],BTT[Verwendete Transaktion (Pflichtauswahl)],1,FALSE)),"nein","ja")</f>
        <v>nein</v>
      </c>
      <c r="G222" t="s">
        <v>9516</v>
      </c>
    </row>
    <row r="223" spans="1:7" hidden="1" x14ac:dyDescent="0.25">
      <c r="A223" t="s">
        <v>6439</v>
      </c>
      <c r="B223" t="s">
        <v>7532</v>
      </c>
      <c r="C223" t="s">
        <v>3</v>
      </c>
      <c r="D223" s="13" t="s">
        <v>576</v>
      </c>
      <c r="E223" t="s">
        <v>576</v>
      </c>
      <c r="F223" t="str">
        <f>IF(ISERROR(VLOOKUP(Transaktionen[[#This Row],[Transaktionen]],BTT[Verwendete Transaktion (Pflichtauswahl)],1,FALSE)),"nein","ja")</f>
        <v>nein</v>
      </c>
      <c r="G223" t="s">
        <v>9516</v>
      </c>
    </row>
    <row r="224" spans="1:7" hidden="1" x14ac:dyDescent="0.25">
      <c r="A224" t="s">
        <v>313</v>
      </c>
      <c r="B224" t="s">
        <v>314</v>
      </c>
      <c r="C224" t="s">
        <v>3</v>
      </c>
      <c r="D224" s="13" t="s">
        <v>576</v>
      </c>
      <c r="E224" t="s">
        <v>576</v>
      </c>
      <c r="F224" t="str">
        <f>IF(ISERROR(VLOOKUP(Transaktionen[[#This Row],[Transaktionen]],BTT[Verwendete Transaktion (Pflichtauswahl)],1,FALSE)),"nein","ja")</f>
        <v>nein</v>
      </c>
      <c r="G224" t="s">
        <v>9516</v>
      </c>
    </row>
    <row r="225" spans="1:7" hidden="1" x14ac:dyDescent="0.25">
      <c r="A225" t="s">
        <v>315</v>
      </c>
      <c r="B225" t="s">
        <v>316</v>
      </c>
      <c r="C225" t="s">
        <v>3</v>
      </c>
      <c r="D225" s="13">
        <v>96</v>
      </c>
      <c r="E225" t="s">
        <v>576</v>
      </c>
      <c r="F225" t="str">
        <f>IF(ISERROR(VLOOKUP(Transaktionen[[#This Row],[Transaktionen]],BTT[Verwendete Transaktion (Pflichtauswahl)],1,FALSE)),"nein","ja")</f>
        <v>nein</v>
      </c>
    </row>
    <row r="226" spans="1:7" hidden="1" x14ac:dyDescent="0.25">
      <c r="A226" t="s">
        <v>317</v>
      </c>
      <c r="B226" t="s">
        <v>318</v>
      </c>
      <c r="C226" t="s">
        <v>3</v>
      </c>
      <c r="D226" s="13">
        <v>32</v>
      </c>
      <c r="E226" t="s">
        <v>576</v>
      </c>
      <c r="F226" t="str">
        <f>IF(ISERROR(VLOOKUP(Transaktionen[[#This Row],[Transaktionen]],BTT[Verwendete Transaktion (Pflichtauswahl)],1,FALSE)),"nein","ja")</f>
        <v>nein</v>
      </c>
    </row>
    <row r="227" spans="1:7" hidden="1" x14ac:dyDescent="0.25">
      <c r="A227" t="s">
        <v>6440</v>
      </c>
      <c r="B227" t="s">
        <v>7533</v>
      </c>
      <c r="C227" t="s">
        <v>3</v>
      </c>
      <c r="D227" s="13" t="s">
        <v>576</v>
      </c>
      <c r="E227" t="s">
        <v>576</v>
      </c>
      <c r="F227" t="str">
        <f>IF(ISERROR(VLOOKUP(Transaktionen[[#This Row],[Transaktionen]],BTT[Verwendete Transaktion (Pflichtauswahl)],1,FALSE)),"nein","ja")</f>
        <v>nein</v>
      </c>
      <c r="G227" t="s">
        <v>9516</v>
      </c>
    </row>
    <row r="228" spans="1:7" hidden="1" x14ac:dyDescent="0.25">
      <c r="A228" t="s">
        <v>6441</v>
      </c>
      <c r="B228" t="s">
        <v>7534</v>
      </c>
      <c r="C228" t="s">
        <v>3</v>
      </c>
      <c r="D228" s="13" t="s">
        <v>576</v>
      </c>
      <c r="E228" t="s">
        <v>576</v>
      </c>
      <c r="F228" t="str">
        <f>IF(ISERROR(VLOOKUP(Transaktionen[[#This Row],[Transaktionen]],BTT[Verwendete Transaktion (Pflichtauswahl)],1,FALSE)),"nein","ja")</f>
        <v>nein</v>
      </c>
      <c r="G228" t="s">
        <v>9516</v>
      </c>
    </row>
    <row r="229" spans="1:7" hidden="1" x14ac:dyDescent="0.25">
      <c r="A229" t="s">
        <v>319</v>
      </c>
      <c r="B229" t="s">
        <v>320</v>
      </c>
      <c r="C229" t="s">
        <v>3</v>
      </c>
      <c r="D229" s="13">
        <v>224301</v>
      </c>
      <c r="E229" t="s">
        <v>9102</v>
      </c>
      <c r="F229" t="str">
        <f>IF(ISERROR(VLOOKUP(Transaktionen[[#This Row],[Transaktionen]],BTT[Verwendete Transaktion (Pflichtauswahl)],1,FALSE)),"nein","ja")</f>
        <v>nein</v>
      </c>
    </row>
    <row r="230" spans="1:7" hidden="1" x14ac:dyDescent="0.25">
      <c r="A230" t="s">
        <v>321</v>
      </c>
      <c r="B230" t="s">
        <v>322</v>
      </c>
      <c r="C230" t="s">
        <v>3</v>
      </c>
      <c r="D230" s="13">
        <v>41599</v>
      </c>
      <c r="E230" t="s">
        <v>9102</v>
      </c>
      <c r="F230" t="str">
        <f>IF(ISERROR(VLOOKUP(Transaktionen[[#This Row],[Transaktionen]],BTT[Verwendete Transaktion (Pflichtauswahl)],1,FALSE)),"nein","ja")</f>
        <v>nein</v>
      </c>
    </row>
    <row r="231" spans="1:7" hidden="1" x14ac:dyDescent="0.25">
      <c r="A231" t="s">
        <v>323</v>
      </c>
      <c r="B231" t="s">
        <v>324</v>
      </c>
      <c r="C231" t="s">
        <v>3</v>
      </c>
      <c r="D231" s="13">
        <v>48</v>
      </c>
      <c r="E231" t="s">
        <v>9102</v>
      </c>
      <c r="F231" t="str">
        <f>IF(ISERROR(VLOOKUP(Transaktionen[[#This Row],[Transaktionen]],BTT[Verwendete Transaktion (Pflichtauswahl)],1,FALSE)),"nein","ja")</f>
        <v>nein</v>
      </c>
    </row>
    <row r="232" spans="1:7" hidden="1" x14ac:dyDescent="0.25">
      <c r="A232" t="s">
        <v>6442</v>
      </c>
      <c r="B232" t="s">
        <v>7535</v>
      </c>
      <c r="C232" t="s">
        <v>3</v>
      </c>
      <c r="D232" s="13" t="s">
        <v>576</v>
      </c>
      <c r="E232" t="s">
        <v>576</v>
      </c>
      <c r="F232" t="str">
        <f>IF(ISERROR(VLOOKUP(Transaktionen[[#This Row],[Transaktionen]],BTT[Verwendete Transaktion (Pflichtauswahl)],1,FALSE)),"nein","ja")</f>
        <v>nein</v>
      </c>
      <c r="G232" t="s">
        <v>9516</v>
      </c>
    </row>
    <row r="233" spans="1:7" hidden="1" x14ac:dyDescent="0.25">
      <c r="A233" t="s">
        <v>325</v>
      </c>
      <c r="B233" t="s">
        <v>326</v>
      </c>
      <c r="C233" t="s">
        <v>3</v>
      </c>
      <c r="D233" s="13">
        <v>79</v>
      </c>
      <c r="E233" t="s">
        <v>9102</v>
      </c>
      <c r="F233" t="str">
        <f>IF(ISERROR(VLOOKUP(Transaktionen[[#This Row],[Transaktionen]],BTT[Verwendete Transaktion (Pflichtauswahl)],1,FALSE)),"nein","ja")</f>
        <v>nein</v>
      </c>
    </row>
    <row r="234" spans="1:7" hidden="1" x14ac:dyDescent="0.25">
      <c r="A234" t="s">
        <v>327</v>
      </c>
      <c r="B234" t="s">
        <v>328</v>
      </c>
      <c r="C234" t="s">
        <v>3</v>
      </c>
      <c r="D234" s="13">
        <v>216</v>
      </c>
      <c r="E234" t="s">
        <v>9102</v>
      </c>
      <c r="F234" t="str">
        <f>IF(ISERROR(VLOOKUP(Transaktionen[[#This Row],[Transaktionen]],BTT[Verwendete Transaktion (Pflichtauswahl)],1,FALSE)),"nein","ja")</f>
        <v>nein</v>
      </c>
    </row>
    <row r="235" spans="1:7" hidden="1" x14ac:dyDescent="0.25">
      <c r="A235" t="s">
        <v>329</v>
      </c>
      <c r="B235" t="s">
        <v>330</v>
      </c>
      <c r="C235" t="s">
        <v>3</v>
      </c>
      <c r="D235" s="13">
        <v>136</v>
      </c>
      <c r="E235" t="s">
        <v>9102</v>
      </c>
      <c r="F235" t="str">
        <f>IF(ISERROR(VLOOKUP(Transaktionen[[#This Row],[Transaktionen]],BTT[Verwendete Transaktion (Pflichtauswahl)],1,FALSE)),"nein","ja")</f>
        <v>nein</v>
      </c>
    </row>
    <row r="236" spans="1:7" hidden="1" x14ac:dyDescent="0.25">
      <c r="A236" t="s">
        <v>6443</v>
      </c>
      <c r="B236" t="s">
        <v>7536</v>
      </c>
      <c r="C236" t="s">
        <v>3</v>
      </c>
      <c r="D236" s="13" t="s">
        <v>576</v>
      </c>
      <c r="E236" t="s">
        <v>576</v>
      </c>
      <c r="F236" t="str">
        <f>IF(ISERROR(VLOOKUP(Transaktionen[[#This Row],[Transaktionen]],BTT[Verwendete Transaktion (Pflichtauswahl)],1,FALSE)),"nein","ja")</f>
        <v>nein</v>
      </c>
      <c r="G236" t="s">
        <v>9516</v>
      </c>
    </row>
    <row r="237" spans="1:7" hidden="1" x14ac:dyDescent="0.25">
      <c r="A237" t="s">
        <v>6444</v>
      </c>
      <c r="B237" t="s">
        <v>7537</v>
      </c>
      <c r="C237" t="s">
        <v>3</v>
      </c>
      <c r="D237" s="13" t="s">
        <v>576</v>
      </c>
      <c r="E237" t="s">
        <v>576</v>
      </c>
      <c r="F237" t="str">
        <f>IF(ISERROR(VLOOKUP(Transaktionen[[#This Row],[Transaktionen]],BTT[Verwendete Transaktion (Pflichtauswahl)],1,FALSE)),"nein","ja")</f>
        <v>nein</v>
      </c>
      <c r="G237" t="s">
        <v>9516</v>
      </c>
    </row>
    <row r="238" spans="1:7" hidden="1" x14ac:dyDescent="0.25">
      <c r="A238" t="s">
        <v>6445</v>
      </c>
      <c r="B238" t="s">
        <v>7538</v>
      </c>
      <c r="C238" t="s">
        <v>3</v>
      </c>
      <c r="D238" s="13" t="s">
        <v>576</v>
      </c>
      <c r="E238" t="s">
        <v>576</v>
      </c>
      <c r="F238" t="str">
        <f>IF(ISERROR(VLOOKUP(Transaktionen[[#This Row],[Transaktionen]],BTT[Verwendete Transaktion (Pflichtauswahl)],1,FALSE)),"nein","ja")</f>
        <v>nein</v>
      </c>
      <c r="G238" t="s">
        <v>9516</v>
      </c>
    </row>
    <row r="239" spans="1:7" hidden="1" x14ac:dyDescent="0.25">
      <c r="A239" t="s">
        <v>6446</v>
      </c>
      <c r="B239" t="s">
        <v>7539</v>
      </c>
      <c r="C239" t="s">
        <v>3</v>
      </c>
      <c r="D239" s="13" t="s">
        <v>576</v>
      </c>
      <c r="E239" t="s">
        <v>576</v>
      </c>
      <c r="F239" t="str">
        <f>IF(ISERROR(VLOOKUP(Transaktionen[[#This Row],[Transaktionen]],BTT[Verwendete Transaktion (Pflichtauswahl)],1,FALSE)),"nein","ja")</f>
        <v>nein</v>
      </c>
      <c r="G239" t="s">
        <v>9516</v>
      </c>
    </row>
    <row r="240" spans="1:7" hidden="1" x14ac:dyDescent="0.25">
      <c r="A240" t="s">
        <v>6447</v>
      </c>
      <c r="B240" t="s">
        <v>7540</v>
      </c>
      <c r="C240" t="s">
        <v>3</v>
      </c>
      <c r="D240" s="13">
        <v>12</v>
      </c>
      <c r="E240" t="s">
        <v>9102</v>
      </c>
      <c r="F240" t="str">
        <f>IF(ISERROR(VLOOKUP(Transaktionen[[#This Row],[Transaktionen]],BTT[Verwendete Transaktion (Pflichtauswahl)],1,FALSE)),"nein","ja")</f>
        <v>nein</v>
      </c>
    </row>
    <row r="241" spans="1:7" hidden="1" x14ac:dyDescent="0.25">
      <c r="A241" t="s">
        <v>6448</v>
      </c>
      <c r="B241" t="s">
        <v>7541</v>
      </c>
      <c r="C241" t="s">
        <v>3</v>
      </c>
      <c r="D241" s="13" t="s">
        <v>576</v>
      </c>
      <c r="E241" t="s">
        <v>576</v>
      </c>
      <c r="F241" t="str">
        <f>IF(ISERROR(VLOOKUP(Transaktionen[[#This Row],[Transaktionen]],BTT[Verwendete Transaktion (Pflichtauswahl)],1,FALSE)),"nein","ja")</f>
        <v>nein</v>
      </c>
      <c r="G241" t="s">
        <v>9516</v>
      </c>
    </row>
    <row r="242" spans="1:7" hidden="1" x14ac:dyDescent="0.25">
      <c r="A242" t="s">
        <v>6449</v>
      </c>
      <c r="B242" t="s">
        <v>7542</v>
      </c>
      <c r="C242" t="s">
        <v>3</v>
      </c>
      <c r="D242" s="13" t="s">
        <v>576</v>
      </c>
      <c r="E242" t="s">
        <v>576</v>
      </c>
      <c r="F242" t="str">
        <f>IF(ISERROR(VLOOKUP(Transaktionen[[#This Row],[Transaktionen]],BTT[Verwendete Transaktion (Pflichtauswahl)],1,FALSE)),"nein","ja")</f>
        <v>nein</v>
      </c>
      <c r="G242" t="s">
        <v>9516</v>
      </c>
    </row>
    <row r="243" spans="1:7" hidden="1" x14ac:dyDescent="0.25">
      <c r="A243" t="s">
        <v>6465</v>
      </c>
      <c r="B243" t="s">
        <v>7557</v>
      </c>
      <c r="C243" t="s">
        <v>3</v>
      </c>
      <c r="D243" s="13">
        <v>7</v>
      </c>
      <c r="E243" t="s">
        <v>576</v>
      </c>
      <c r="F243" t="str">
        <f>IF(ISERROR(VLOOKUP(Transaktionen[[#This Row],[Transaktionen]],BTT[Verwendete Transaktion (Pflichtauswahl)],1,FALSE)),"nein","ja")</f>
        <v>nein</v>
      </c>
    </row>
    <row r="244" spans="1:7" hidden="1" x14ac:dyDescent="0.25">
      <c r="A244" t="s">
        <v>6450</v>
      </c>
      <c r="B244" t="s">
        <v>7543</v>
      </c>
      <c r="C244" t="s">
        <v>3</v>
      </c>
      <c r="D244" s="13" t="s">
        <v>576</v>
      </c>
      <c r="E244" t="s">
        <v>576</v>
      </c>
      <c r="F244" t="str">
        <f>IF(ISERROR(VLOOKUP(Transaktionen[[#This Row],[Transaktionen]],BTT[Verwendete Transaktion (Pflichtauswahl)],1,FALSE)),"nein","ja")</f>
        <v>nein</v>
      </c>
      <c r="G244" t="s">
        <v>9516</v>
      </c>
    </row>
    <row r="245" spans="1:7" hidden="1" x14ac:dyDescent="0.25">
      <c r="A245" t="s">
        <v>6451</v>
      </c>
      <c r="B245" t="s">
        <v>7544</v>
      </c>
      <c r="C245" t="s">
        <v>3</v>
      </c>
      <c r="D245" s="13" t="s">
        <v>576</v>
      </c>
      <c r="E245" t="s">
        <v>576</v>
      </c>
      <c r="F245" t="str">
        <f>IF(ISERROR(VLOOKUP(Transaktionen[[#This Row],[Transaktionen]],BTT[Verwendete Transaktion (Pflichtauswahl)],1,FALSE)),"nein","ja")</f>
        <v>nein</v>
      </c>
      <c r="G245" t="s">
        <v>9516</v>
      </c>
    </row>
    <row r="246" spans="1:7" hidden="1" x14ac:dyDescent="0.25">
      <c r="A246" t="s">
        <v>331</v>
      </c>
      <c r="B246" t="s">
        <v>332</v>
      </c>
      <c r="C246" t="s">
        <v>3</v>
      </c>
      <c r="D246" s="13">
        <v>42</v>
      </c>
      <c r="E246" t="s">
        <v>9102</v>
      </c>
      <c r="F246" t="str">
        <f>IF(ISERROR(VLOOKUP(Transaktionen[[#This Row],[Transaktionen]],BTT[Verwendete Transaktion (Pflichtauswahl)],1,FALSE)),"nein","ja")</f>
        <v>nein</v>
      </c>
    </row>
    <row r="247" spans="1:7" hidden="1" x14ac:dyDescent="0.25">
      <c r="A247" t="s">
        <v>6452</v>
      </c>
      <c r="B247" t="s">
        <v>7545</v>
      </c>
      <c r="C247" t="s">
        <v>3</v>
      </c>
      <c r="D247" s="13" t="s">
        <v>576</v>
      </c>
      <c r="E247" t="s">
        <v>576</v>
      </c>
      <c r="F247" t="str">
        <f>IF(ISERROR(VLOOKUP(Transaktionen[[#This Row],[Transaktionen]],BTT[Verwendete Transaktion (Pflichtauswahl)],1,FALSE)),"nein","ja")</f>
        <v>nein</v>
      </c>
      <c r="G247" t="s">
        <v>9516</v>
      </c>
    </row>
    <row r="248" spans="1:7" hidden="1" x14ac:dyDescent="0.25">
      <c r="A248" t="s">
        <v>6453</v>
      </c>
      <c r="B248" t="s">
        <v>7546</v>
      </c>
      <c r="C248" t="s">
        <v>3</v>
      </c>
      <c r="D248" s="13" t="s">
        <v>576</v>
      </c>
      <c r="E248" t="s">
        <v>576</v>
      </c>
      <c r="F248" t="str">
        <f>IF(ISERROR(VLOOKUP(Transaktionen[[#This Row],[Transaktionen]],BTT[Verwendete Transaktion (Pflichtauswahl)],1,FALSE)),"nein","ja")</f>
        <v>nein</v>
      </c>
      <c r="G248" t="s">
        <v>9516</v>
      </c>
    </row>
    <row r="249" spans="1:7" hidden="1" x14ac:dyDescent="0.25">
      <c r="A249" t="s">
        <v>6454</v>
      </c>
      <c r="B249" t="s">
        <v>7547</v>
      </c>
      <c r="C249" t="s">
        <v>3</v>
      </c>
      <c r="D249" s="13" t="s">
        <v>576</v>
      </c>
      <c r="E249" t="s">
        <v>576</v>
      </c>
      <c r="F249" t="str">
        <f>IF(ISERROR(VLOOKUP(Transaktionen[[#This Row],[Transaktionen]],BTT[Verwendete Transaktion (Pflichtauswahl)],1,FALSE)),"nein","ja")</f>
        <v>nein</v>
      </c>
      <c r="G249" t="s">
        <v>9516</v>
      </c>
    </row>
    <row r="250" spans="1:7" hidden="1" x14ac:dyDescent="0.25">
      <c r="A250" t="s">
        <v>6455</v>
      </c>
      <c r="B250" t="s">
        <v>7548</v>
      </c>
      <c r="C250" t="s">
        <v>3</v>
      </c>
      <c r="D250" s="13" t="s">
        <v>576</v>
      </c>
      <c r="E250" t="s">
        <v>576</v>
      </c>
      <c r="F250" t="str">
        <f>IF(ISERROR(VLOOKUP(Transaktionen[[#This Row],[Transaktionen]],BTT[Verwendete Transaktion (Pflichtauswahl)],1,FALSE)),"nein","ja")</f>
        <v>nein</v>
      </c>
      <c r="G250" t="s">
        <v>9516</v>
      </c>
    </row>
    <row r="251" spans="1:7" hidden="1" x14ac:dyDescent="0.25">
      <c r="A251" t="s">
        <v>333</v>
      </c>
      <c r="B251" t="s">
        <v>334</v>
      </c>
      <c r="C251" t="s">
        <v>3</v>
      </c>
      <c r="D251" s="13">
        <v>32</v>
      </c>
      <c r="E251" t="s">
        <v>576</v>
      </c>
      <c r="F251" t="str">
        <f>IF(ISERROR(VLOOKUP(Transaktionen[[#This Row],[Transaktionen]],BTT[Verwendete Transaktion (Pflichtauswahl)],1,FALSE)),"nein","ja")</f>
        <v>nein</v>
      </c>
    </row>
    <row r="252" spans="1:7" hidden="1" x14ac:dyDescent="0.25">
      <c r="A252" t="s">
        <v>6456</v>
      </c>
      <c r="B252" t="s">
        <v>7549</v>
      </c>
      <c r="C252" t="s">
        <v>3</v>
      </c>
      <c r="D252" s="13" t="s">
        <v>576</v>
      </c>
      <c r="E252" t="s">
        <v>576</v>
      </c>
      <c r="F252" t="str">
        <f>IF(ISERROR(VLOOKUP(Transaktionen[[#This Row],[Transaktionen]],BTT[Verwendete Transaktion (Pflichtauswahl)],1,FALSE)),"nein","ja")</f>
        <v>nein</v>
      </c>
      <c r="G252" t="s">
        <v>9516</v>
      </c>
    </row>
    <row r="253" spans="1:7" hidden="1" x14ac:dyDescent="0.25">
      <c r="A253" t="s">
        <v>6457</v>
      </c>
      <c r="B253" t="s">
        <v>7549</v>
      </c>
      <c r="C253" t="s">
        <v>3</v>
      </c>
      <c r="D253" s="13" t="s">
        <v>576</v>
      </c>
      <c r="E253" t="s">
        <v>576</v>
      </c>
      <c r="F253" t="str">
        <f>IF(ISERROR(VLOOKUP(Transaktionen[[#This Row],[Transaktionen]],BTT[Verwendete Transaktion (Pflichtauswahl)],1,FALSE)),"nein","ja")</f>
        <v>nein</v>
      </c>
      <c r="G253" t="s">
        <v>9516</v>
      </c>
    </row>
    <row r="254" spans="1:7" hidden="1" x14ac:dyDescent="0.25">
      <c r="A254" t="s">
        <v>335</v>
      </c>
      <c r="B254" t="s">
        <v>336</v>
      </c>
      <c r="C254" t="s">
        <v>3</v>
      </c>
      <c r="D254" s="13">
        <v>64</v>
      </c>
      <c r="E254" t="s">
        <v>9102</v>
      </c>
      <c r="F254" t="str">
        <f>IF(ISERROR(VLOOKUP(Transaktionen[[#This Row],[Transaktionen]],BTT[Verwendete Transaktion (Pflichtauswahl)],1,FALSE)),"nein","ja")</f>
        <v>nein</v>
      </c>
    </row>
    <row r="255" spans="1:7" hidden="1" x14ac:dyDescent="0.25">
      <c r="A255" t="s">
        <v>6458</v>
      </c>
      <c r="B255" t="s">
        <v>7550</v>
      </c>
      <c r="C255" t="s">
        <v>3</v>
      </c>
      <c r="D255" s="13" t="s">
        <v>576</v>
      </c>
      <c r="E255" t="s">
        <v>576</v>
      </c>
      <c r="F255" t="str">
        <f>IF(ISERROR(VLOOKUP(Transaktionen[[#This Row],[Transaktionen]],BTT[Verwendete Transaktion (Pflichtauswahl)],1,FALSE)),"nein","ja")</f>
        <v>nein</v>
      </c>
      <c r="G255" t="s">
        <v>9516</v>
      </c>
    </row>
    <row r="256" spans="1:7" hidden="1" x14ac:dyDescent="0.25">
      <c r="A256" t="s">
        <v>6459</v>
      </c>
      <c r="B256" t="s">
        <v>7551</v>
      </c>
      <c r="C256" t="s">
        <v>3</v>
      </c>
      <c r="D256" s="13" t="s">
        <v>576</v>
      </c>
      <c r="E256" t="s">
        <v>576</v>
      </c>
      <c r="F256" t="str">
        <f>IF(ISERROR(VLOOKUP(Transaktionen[[#This Row],[Transaktionen]],BTT[Verwendete Transaktion (Pflichtauswahl)],1,FALSE)),"nein","ja")</f>
        <v>nein</v>
      </c>
      <c r="G256" t="s">
        <v>9516</v>
      </c>
    </row>
    <row r="257" spans="1:7" hidden="1" x14ac:dyDescent="0.25">
      <c r="A257" t="s">
        <v>337</v>
      </c>
      <c r="B257" t="s">
        <v>338</v>
      </c>
      <c r="C257" t="s">
        <v>3</v>
      </c>
      <c r="D257" s="13">
        <v>360</v>
      </c>
      <c r="E257" t="s">
        <v>9102</v>
      </c>
      <c r="F257" t="str">
        <f>IF(ISERROR(VLOOKUP(Transaktionen[[#This Row],[Transaktionen]],BTT[Verwendete Transaktion (Pflichtauswahl)],1,FALSE)),"nein","ja")</f>
        <v>nein</v>
      </c>
    </row>
    <row r="258" spans="1:7" hidden="1" x14ac:dyDescent="0.25">
      <c r="A258" t="s">
        <v>6460</v>
      </c>
      <c r="B258" t="s">
        <v>7552</v>
      </c>
      <c r="C258" t="s">
        <v>3</v>
      </c>
      <c r="D258" s="13" t="s">
        <v>576</v>
      </c>
      <c r="E258" t="s">
        <v>576</v>
      </c>
      <c r="F258" t="str">
        <f>IF(ISERROR(VLOOKUP(Transaktionen[[#This Row],[Transaktionen]],BTT[Verwendete Transaktion (Pflichtauswahl)],1,FALSE)),"nein","ja")</f>
        <v>nein</v>
      </c>
      <c r="G258" t="s">
        <v>9516</v>
      </c>
    </row>
    <row r="259" spans="1:7" hidden="1" x14ac:dyDescent="0.25">
      <c r="A259" t="s">
        <v>6461</v>
      </c>
      <c r="B259" t="s">
        <v>7553</v>
      </c>
      <c r="C259" t="s">
        <v>3</v>
      </c>
      <c r="D259" s="13" t="s">
        <v>576</v>
      </c>
      <c r="E259" t="s">
        <v>576</v>
      </c>
      <c r="F259" t="str">
        <f>IF(ISERROR(VLOOKUP(Transaktionen[[#This Row],[Transaktionen]],BTT[Verwendete Transaktion (Pflichtauswahl)],1,FALSE)),"nein","ja")</f>
        <v>nein</v>
      </c>
      <c r="G259" t="s">
        <v>9516</v>
      </c>
    </row>
    <row r="260" spans="1:7" hidden="1" x14ac:dyDescent="0.25">
      <c r="A260" t="s">
        <v>6462</v>
      </c>
      <c r="B260" t="s">
        <v>7554</v>
      </c>
      <c r="C260" t="s">
        <v>3</v>
      </c>
      <c r="D260" s="13">
        <v>32</v>
      </c>
      <c r="E260" t="s">
        <v>576</v>
      </c>
      <c r="F260" t="str">
        <f>IF(ISERROR(VLOOKUP(Transaktionen[[#This Row],[Transaktionen]],BTT[Verwendete Transaktion (Pflichtauswahl)],1,FALSE)),"nein","ja")</f>
        <v>nein</v>
      </c>
    </row>
    <row r="261" spans="1:7" hidden="1" x14ac:dyDescent="0.25">
      <c r="A261" t="s">
        <v>339</v>
      </c>
      <c r="B261" t="s">
        <v>340</v>
      </c>
      <c r="C261" t="s">
        <v>3</v>
      </c>
      <c r="D261" s="13">
        <v>8896</v>
      </c>
      <c r="E261" t="s">
        <v>9102</v>
      </c>
      <c r="F261" t="str">
        <f>IF(ISERROR(VLOOKUP(Transaktionen[[#This Row],[Transaktionen]],BTT[Verwendete Transaktion (Pflichtauswahl)],1,FALSE)),"nein","ja")</f>
        <v>nein</v>
      </c>
    </row>
    <row r="262" spans="1:7" hidden="1" x14ac:dyDescent="0.25">
      <c r="A262" t="s">
        <v>6464</v>
      </c>
      <c r="B262" t="s">
        <v>7556</v>
      </c>
      <c r="C262" t="s">
        <v>3</v>
      </c>
      <c r="D262" s="13" t="s">
        <v>576</v>
      </c>
      <c r="E262" t="s">
        <v>576</v>
      </c>
      <c r="F262" t="str">
        <f>IF(ISERROR(VLOOKUP(Transaktionen[[#This Row],[Transaktionen]],BTT[Verwendete Transaktion (Pflichtauswahl)],1,FALSE)),"nein","ja")</f>
        <v>nein</v>
      </c>
      <c r="G262" t="s">
        <v>9516</v>
      </c>
    </row>
    <row r="263" spans="1:7" hidden="1" x14ac:dyDescent="0.25">
      <c r="A263" t="s">
        <v>341</v>
      </c>
      <c r="B263" t="s">
        <v>342</v>
      </c>
      <c r="C263" t="s">
        <v>3</v>
      </c>
      <c r="D263" s="13">
        <v>114</v>
      </c>
      <c r="E263" t="s">
        <v>9102</v>
      </c>
      <c r="F263" t="str">
        <f>IF(ISERROR(VLOOKUP(Transaktionen[[#This Row],[Transaktionen]],BTT[Verwendete Transaktion (Pflichtauswahl)],1,FALSE)),"nein","ja")</f>
        <v>nein</v>
      </c>
    </row>
    <row r="264" spans="1:7" hidden="1" x14ac:dyDescent="0.25">
      <c r="A264" t="s">
        <v>343</v>
      </c>
      <c r="B264" t="s">
        <v>344</v>
      </c>
      <c r="C264" t="s">
        <v>3</v>
      </c>
      <c r="D264" s="13">
        <v>2550</v>
      </c>
      <c r="E264" t="s">
        <v>9102</v>
      </c>
      <c r="F264" t="str">
        <f>IF(ISERROR(VLOOKUP(Transaktionen[[#This Row],[Transaktionen]],BTT[Verwendete Transaktion (Pflichtauswahl)],1,FALSE)),"nein","ja")</f>
        <v>nein</v>
      </c>
    </row>
    <row r="265" spans="1:7" hidden="1" x14ac:dyDescent="0.25">
      <c r="A265" t="s">
        <v>345</v>
      </c>
      <c r="B265" t="s">
        <v>346</v>
      </c>
      <c r="C265" t="s">
        <v>3</v>
      </c>
      <c r="D265" s="13">
        <v>1934</v>
      </c>
      <c r="E265" t="s">
        <v>9102</v>
      </c>
      <c r="F265" t="str">
        <f>IF(ISERROR(VLOOKUP(Transaktionen[[#This Row],[Transaktionen]],BTT[Verwendete Transaktion (Pflichtauswahl)],1,FALSE)),"nein","ja")</f>
        <v>nein</v>
      </c>
    </row>
    <row r="266" spans="1:7" hidden="1" x14ac:dyDescent="0.25">
      <c r="A266" t="s">
        <v>347</v>
      </c>
      <c r="B266" t="s">
        <v>348</v>
      </c>
      <c r="C266" t="s">
        <v>3</v>
      </c>
      <c r="D266" s="13">
        <v>196</v>
      </c>
      <c r="E266" t="s">
        <v>9102</v>
      </c>
      <c r="F266" t="str">
        <f>IF(ISERROR(VLOOKUP(Transaktionen[[#This Row],[Transaktionen]],BTT[Verwendete Transaktion (Pflichtauswahl)],1,FALSE)),"nein","ja")</f>
        <v>nein</v>
      </c>
    </row>
    <row r="267" spans="1:7" hidden="1" x14ac:dyDescent="0.25">
      <c r="A267" t="s">
        <v>6463</v>
      </c>
      <c r="B267" t="s">
        <v>7555</v>
      </c>
      <c r="C267" t="s">
        <v>3</v>
      </c>
      <c r="D267" s="13" t="s">
        <v>576</v>
      </c>
      <c r="E267" t="s">
        <v>576</v>
      </c>
      <c r="F267" t="str">
        <f>IF(ISERROR(VLOOKUP(Transaktionen[[#This Row],[Transaktionen]],BTT[Verwendete Transaktion (Pflichtauswahl)],1,FALSE)),"nein","ja")</f>
        <v>nein</v>
      </c>
      <c r="G267" t="s">
        <v>9516</v>
      </c>
    </row>
    <row r="268" spans="1:7" hidden="1" x14ac:dyDescent="0.25">
      <c r="A268" t="s">
        <v>349</v>
      </c>
      <c r="B268" t="s">
        <v>350</v>
      </c>
      <c r="C268" t="s">
        <v>3</v>
      </c>
      <c r="D268" s="13">
        <v>24</v>
      </c>
      <c r="E268" t="s">
        <v>9102</v>
      </c>
      <c r="F268" t="str">
        <f>IF(ISERROR(VLOOKUP(Transaktionen[[#This Row],[Transaktionen]],BTT[Verwendete Transaktion (Pflichtauswahl)],1,FALSE)),"nein","ja")</f>
        <v>nein</v>
      </c>
    </row>
    <row r="269" spans="1:7" hidden="1" x14ac:dyDescent="0.25">
      <c r="A269" t="s">
        <v>6466</v>
      </c>
      <c r="B269" t="s">
        <v>7558</v>
      </c>
      <c r="C269" t="s">
        <v>3</v>
      </c>
      <c r="D269" s="13" t="s">
        <v>576</v>
      </c>
      <c r="E269" t="s">
        <v>576</v>
      </c>
      <c r="F269" t="str">
        <f>IF(ISERROR(VLOOKUP(Transaktionen[[#This Row],[Transaktionen]],BTT[Verwendete Transaktion (Pflichtauswahl)],1,FALSE)),"nein","ja")</f>
        <v>nein</v>
      </c>
      <c r="G269" t="s">
        <v>9516</v>
      </c>
    </row>
    <row r="270" spans="1:7" hidden="1" x14ac:dyDescent="0.25">
      <c r="A270" t="s">
        <v>6467</v>
      </c>
      <c r="B270" t="s">
        <v>7559</v>
      </c>
      <c r="C270" t="s">
        <v>3</v>
      </c>
      <c r="D270" s="13" t="s">
        <v>576</v>
      </c>
      <c r="E270" t="s">
        <v>576</v>
      </c>
      <c r="F270" t="str">
        <f>IF(ISERROR(VLOOKUP(Transaktionen[[#This Row],[Transaktionen]],BTT[Verwendete Transaktion (Pflichtauswahl)],1,FALSE)),"nein","ja")</f>
        <v>nein</v>
      </c>
      <c r="G270" t="s">
        <v>9516</v>
      </c>
    </row>
    <row r="271" spans="1:7" hidden="1" x14ac:dyDescent="0.25">
      <c r="A271" t="s">
        <v>6468</v>
      </c>
      <c r="B271" t="s">
        <v>7560</v>
      </c>
      <c r="C271" t="s">
        <v>3</v>
      </c>
      <c r="D271" s="13" t="s">
        <v>576</v>
      </c>
      <c r="E271" t="s">
        <v>576</v>
      </c>
      <c r="F271" t="str">
        <f>IF(ISERROR(VLOOKUP(Transaktionen[[#This Row],[Transaktionen]],BTT[Verwendete Transaktion (Pflichtauswahl)],1,FALSE)),"nein","ja")</f>
        <v>nein</v>
      </c>
      <c r="G271" t="s">
        <v>9516</v>
      </c>
    </row>
    <row r="272" spans="1:7" hidden="1" x14ac:dyDescent="0.25">
      <c r="A272" t="s">
        <v>6469</v>
      </c>
      <c r="B272" t="s">
        <v>7561</v>
      </c>
      <c r="C272" t="s">
        <v>3</v>
      </c>
      <c r="D272" s="13" t="s">
        <v>576</v>
      </c>
      <c r="E272" t="s">
        <v>576</v>
      </c>
      <c r="F272" t="str">
        <f>IF(ISERROR(VLOOKUP(Transaktionen[[#This Row],[Transaktionen]],BTT[Verwendete Transaktion (Pflichtauswahl)],1,FALSE)),"nein","ja")</f>
        <v>nein</v>
      </c>
      <c r="G272" t="s">
        <v>9516</v>
      </c>
    </row>
    <row r="273" spans="1:7" hidden="1" x14ac:dyDescent="0.25">
      <c r="A273" t="s">
        <v>6470</v>
      </c>
      <c r="B273" t="s">
        <v>7562</v>
      </c>
      <c r="C273" t="s">
        <v>3</v>
      </c>
      <c r="D273" s="13" t="s">
        <v>576</v>
      </c>
      <c r="E273" t="s">
        <v>576</v>
      </c>
      <c r="F273" t="str">
        <f>IF(ISERROR(VLOOKUP(Transaktionen[[#This Row],[Transaktionen]],BTT[Verwendete Transaktion (Pflichtauswahl)],1,FALSE)),"nein","ja")</f>
        <v>nein</v>
      </c>
      <c r="G273" t="s">
        <v>9516</v>
      </c>
    </row>
    <row r="274" spans="1:7" hidden="1" x14ac:dyDescent="0.25">
      <c r="A274" t="s">
        <v>6471</v>
      </c>
      <c r="B274" t="s">
        <v>7563</v>
      </c>
      <c r="C274" t="s">
        <v>3</v>
      </c>
      <c r="D274" s="13" t="s">
        <v>576</v>
      </c>
      <c r="E274" t="s">
        <v>576</v>
      </c>
      <c r="F274" t="str">
        <f>IF(ISERROR(VLOOKUP(Transaktionen[[#This Row],[Transaktionen]],BTT[Verwendete Transaktion (Pflichtauswahl)],1,FALSE)),"nein","ja")</f>
        <v>nein</v>
      </c>
      <c r="G274" t="s">
        <v>9516</v>
      </c>
    </row>
    <row r="275" spans="1:7" hidden="1" x14ac:dyDescent="0.25">
      <c r="A275" t="s">
        <v>6472</v>
      </c>
      <c r="B275" t="s">
        <v>7564</v>
      </c>
      <c r="C275" t="s">
        <v>3</v>
      </c>
      <c r="D275" s="13" t="s">
        <v>576</v>
      </c>
      <c r="E275" t="s">
        <v>576</v>
      </c>
      <c r="F275" t="str">
        <f>IF(ISERROR(VLOOKUP(Transaktionen[[#This Row],[Transaktionen]],BTT[Verwendete Transaktion (Pflichtauswahl)],1,FALSE)),"nein","ja")</f>
        <v>nein</v>
      </c>
      <c r="G275" t="s">
        <v>9516</v>
      </c>
    </row>
    <row r="276" spans="1:7" hidden="1" x14ac:dyDescent="0.25">
      <c r="A276" t="s">
        <v>6473</v>
      </c>
      <c r="B276" t="s">
        <v>7565</v>
      </c>
      <c r="C276" t="s">
        <v>3</v>
      </c>
      <c r="D276" s="13" t="s">
        <v>576</v>
      </c>
      <c r="E276" t="s">
        <v>576</v>
      </c>
      <c r="F276" t="str">
        <f>IF(ISERROR(VLOOKUP(Transaktionen[[#This Row],[Transaktionen]],BTT[Verwendete Transaktion (Pflichtauswahl)],1,FALSE)),"nein","ja")</f>
        <v>nein</v>
      </c>
      <c r="G276" t="s">
        <v>9516</v>
      </c>
    </row>
    <row r="277" spans="1:7" hidden="1" x14ac:dyDescent="0.25">
      <c r="A277" t="s">
        <v>6474</v>
      </c>
      <c r="B277" t="s">
        <v>7566</v>
      </c>
      <c r="C277" t="s">
        <v>3</v>
      </c>
      <c r="D277" s="13" t="s">
        <v>576</v>
      </c>
      <c r="E277" t="s">
        <v>576</v>
      </c>
      <c r="F277" t="str">
        <f>IF(ISERROR(VLOOKUP(Transaktionen[[#This Row],[Transaktionen]],BTT[Verwendete Transaktion (Pflichtauswahl)],1,FALSE)),"nein","ja")</f>
        <v>nein</v>
      </c>
      <c r="G277" t="s">
        <v>9516</v>
      </c>
    </row>
    <row r="278" spans="1:7" hidden="1" x14ac:dyDescent="0.25">
      <c r="A278" t="s">
        <v>6475</v>
      </c>
      <c r="B278" t="s">
        <v>7567</v>
      </c>
      <c r="C278" t="s">
        <v>3</v>
      </c>
      <c r="D278" s="13" t="s">
        <v>576</v>
      </c>
      <c r="E278" t="s">
        <v>576</v>
      </c>
      <c r="F278" t="str">
        <f>IF(ISERROR(VLOOKUP(Transaktionen[[#This Row],[Transaktionen]],BTT[Verwendete Transaktion (Pflichtauswahl)],1,FALSE)),"nein","ja")</f>
        <v>nein</v>
      </c>
      <c r="G278" t="s">
        <v>9516</v>
      </c>
    </row>
    <row r="279" spans="1:7" hidden="1" x14ac:dyDescent="0.25">
      <c r="A279" t="s">
        <v>6476</v>
      </c>
      <c r="B279" t="s">
        <v>7568</v>
      </c>
      <c r="C279" t="s">
        <v>3</v>
      </c>
      <c r="D279" s="13" t="s">
        <v>576</v>
      </c>
      <c r="E279" t="s">
        <v>576</v>
      </c>
      <c r="F279" t="str">
        <f>IF(ISERROR(VLOOKUP(Transaktionen[[#This Row],[Transaktionen]],BTT[Verwendete Transaktion (Pflichtauswahl)],1,FALSE)),"nein","ja")</f>
        <v>nein</v>
      </c>
      <c r="G279" t="s">
        <v>9516</v>
      </c>
    </row>
    <row r="280" spans="1:7" hidden="1" x14ac:dyDescent="0.25">
      <c r="A280" t="s">
        <v>6477</v>
      </c>
      <c r="B280" t="s">
        <v>7569</v>
      </c>
      <c r="C280" t="s">
        <v>3</v>
      </c>
      <c r="D280" s="13" t="s">
        <v>576</v>
      </c>
      <c r="E280" t="s">
        <v>576</v>
      </c>
      <c r="F280" t="str">
        <f>IF(ISERROR(VLOOKUP(Transaktionen[[#This Row],[Transaktionen]],BTT[Verwendete Transaktion (Pflichtauswahl)],1,FALSE)),"nein","ja")</f>
        <v>nein</v>
      </c>
      <c r="G280" t="s">
        <v>9516</v>
      </c>
    </row>
    <row r="281" spans="1:7" hidden="1" x14ac:dyDescent="0.25">
      <c r="A281" t="s">
        <v>6478</v>
      </c>
      <c r="B281" t="s">
        <v>7570</v>
      </c>
      <c r="C281" t="s">
        <v>3</v>
      </c>
      <c r="D281" s="13" t="s">
        <v>576</v>
      </c>
      <c r="E281" t="s">
        <v>576</v>
      </c>
      <c r="F281" t="str">
        <f>IF(ISERROR(VLOOKUP(Transaktionen[[#This Row],[Transaktionen]],BTT[Verwendete Transaktion (Pflichtauswahl)],1,FALSE)),"nein","ja")</f>
        <v>nein</v>
      </c>
      <c r="G281" t="s">
        <v>9516</v>
      </c>
    </row>
    <row r="282" spans="1:7" hidden="1" x14ac:dyDescent="0.25">
      <c r="A282" t="s">
        <v>6479</v>
      </c>
      <c r="B282" t="s">
        <v>7571</v>
      </c>
      <c r="C282" t="s">
        <v>3</v>
      </c>
      <c r="D282" s="13" t="s">
        <v>576</v>
      </c>
      <c r="E282" t="s">
        <v>576</v>
      </c>
      <c r="F282" t="str">
        <f>IF(ISERROR(VLOOKUP(Transaktionen[[#This Row],[Transaktionen]],BTT[Verwendete Transaktion (Pflichtauswahl)],1,FALSE)),"nein","ja")</f>
        <v>nein</v>
      </c>
      <c r="G282" t="s">
        <v>9516</v>
      </c>
    </row>
    <row r="283" spans="1:7" hidden="1" x14ac:dyDescent="0.25">
      <c r="A283" t="s">
        <v>6480</v>
      </c>
      <c r="B283" t="s">
        <v>7572</v>
      </c>
      <c r="C283" t="s">
        <v>3</v>
      </c>
      <c r="D283" s="13" t="s">
        <v>576</v>
      </c>
      <c r="E283" t="s">
        <v>576</v>
      </c>
      <c r="F283" t="str">
        <f>IF(ISERROR(VLOOKUP(Transaktionen[[#This Row],[Transaktionen]],BTT[Verwendete Transaktion (Pflichtauswahl)],1,FALSE)),"nein","ja")</f>
        <v>nein</v>
      </c>
      <c r="G283" t="s">
        <v>9516</v>
      </c>
    </row>
    <row r="284" spans="1:7" hidden="1" x14ac:dyDescent="0.25">
      <c r="A284" t="s">
        <v>6481</v>
      </c>
      <c r="B284" t="s">
        <v>7573</v>
      </c>
      <c r="C284" t="s">
        <v>3</v>
      </c>
      <c r="D284" s="13" t="s">
        <v>576</v>
      </c>
      <c r="E284" t="s">
        <v>576</v>
      </c>
      <c r="F284" t="str">
        <f>IF(ISERROR(VLOOKUP(Transaktionen[[#This Row],[Transaktionen]],BTT[Verwendete Transaktion (Pflichtauswahl)],1,FALSE)),"nein","ja")</f>
        <v>nein</v>
      </c>
      <c r="G284" t="s">
        <v>9516</v>
      </c>
    </row>
    <row r="285" spans="1:7" hidden="1" x14ac:dyDescent="0.25">
      <c r="A285" t="s">
        <v>351</v>
      </c>
      <c r="B285" t="s">
        <v>352</v>
      </c>
      <c r="C285" t="s">
        <v>3</v>
      </c>
      <c r="D285" s="13">
        <v>8</v>
      </c>
      <c r="E285" t="s">
        <v>9102</v>
      </c>
      <c r="F285" t="str">
        <f>IF(ISERROR(VLOOKUP(Transaktionen[[#This Row],[Transaktionen]],BTT[Verwendete Transaktion (Pflichtauswahl)],1,FALSE)),"nein","ja")</f>
        <v>nein</v>
      </c>
    </row>
    <row r="286" spans="1:7" hidden="1" x14ac:dyDescent="0.25">
      <c r="A286" t="s">
        <v>6482</v>
      </c>
      <c r="B286" t="s">
        <v>7574</v>
      </c>
      <c r="C286" t="s">
        <v>3</v>
      </c>
      <c r="D286" s="13" t="s">
        <v>576</v>
      </c>
      <c r="E286" t="s">
        <v>576</v>
      </c>
      <c r="F286" t="str">
        <f>IF(ISERROR(VLOOKUP(Transaktionen[[#This Row],[Transaktionen]],BTT[Verwendete Transaktion (Pflichtauswahl)],1,FALSE)),"nein","ja")</f>
        <v>nein</v>
      </c>
      <c r="G286" t="s">
        <v>9516</v>
      </c>
    </row>
    <row r="287" spans="1:7" hidden="1" x14ac:dyDescent="0.25">
      <c r="A287" t="s">
        <v>6483</v>
      </c>
      <c r="B287" t="s">
        <v>7575</v>
      </c>
      <c r="C287" t="s">
        <v>3</v>
      </c>
      <c r="D287" s="13" t="s">
        <v>576</v>
      </c>
      <c r="E287" t="s">
        <v>576</v>
      </c>
      <c r="F287" t="str">
        <f>IF(ISERROR(VLOOKUP(Transaktionen[[#This Row],[Transaktionen]],BTT[Verwendete Transaktion (Pflichtauswahl)],1,FALSE)),"nein","ja")</f>
        <v>nein</v>
      </c>
      <c r="G287" t="s">
        <v>9516</v>
      </c>
    </row>
    <row r="288" spans="1:7" hidden="1" x14ac:dyDescent="0.25">
      <c r="A288" t="s">
        <v>353</v>
      </c>
      <c r="B288" t="s">
        <v>354</v>
      </c>
      <c r="C288" t="s">
        <v>3</v>
      </c>
      <c r="D288" s="13">
        <v>237</v>
      </c>
      <c r="E288" t="s">
        <v>9102</v>
      </c>
      <c r="F288" t="str">
        <f>IF(ISERROR(VLOOKUP(Transaktionen[[#This Row],[Transaktionen]],BTT[Verwendete Transaktion (Pflichtauswahl)],1,FALSE)),"nein","ja")</f>
        <v>nein</v>
      </c>
    </row>
    <row r="289" spans="1:7" hidden="1" x14ac:dyDescent="0.25">
      <c r="A289" t="s">
        <v>6484</v>
      </c>
      <c r="B289" t="s">
        <v>7576</v>
      </c>
      <c r="C289" t="s">
        <v>3</v>
      </c>
      <c r="D289" s="13" t="s">
        <v>576</v>
      </c>
      <c r="E289" t="s">
        <v>576</v>
      </c>
      <c r="F289" t="str">
        <f>IF(ISERROR(VLOOKUP(Transaktionen[[#This Row],[Transaktionen]],BTT[Verwendete Transaktion (Pflichtauswahl)],1,FALSE)),"nein","ja")</f>
        <v>nein</v>
      </c>
      <c r="G289" t="s">
        <v>9516</v>
      </c>
    </row>
    <row r="290" spans="1:7" hidden="1" x14ac:dyDescent="0.25">
      <c r="A290" t="s">
        <v>6487</v>
      </c>
      <c r="B290" t="s">
        <v>7579</v>
      </c>
      <c r="C290" t="s">
        <v>3</v>
      </c>
      <c r="D290" s="13" t="s">
        <v>576</v>
      </c>
      <c r="E290" t="s">
        <v>576</v>
      </c>
      <c r="F290" t="str">
        <f>IF(ISERROR(VLOOKUP(Transaktionen[[#This Row],[Transaktionen]],BTT[Verwendete Transaktion (Pflichtauswahl)],1,FALSE)),"nein","ja")</f>
        <v>nein</v>
      </c>
      <c r="G290" t="s">
        <v>9516</v>
      </c>
    </row>
    <row r="291" spans="1:7" hidden="1" x14ac:dyDescent="0.25">
      <c r="A291" t="s">
        <v>6488</v>
      </c>
      <c r="B291" t="s">
        <v>7580</v>
      </c>
      <c r="C291" t="s">
        <v>3</v>
      </c>
      <c r="D291" s="13" t="s">
        <v>576</v>
      </c>
      <c r="E291" t="s">
        <v>576</v>
      </c>
      <c r="F291" t="str">
        <f>IF(ISERROR(VLOOKUP(Transaktionen[[#This Row],[Transaktionen]],BTT[Verwendete Transaktion (Pflichtauswahl)],1,FALSE)),"nein","ja")</f>
        <v>nein</v>
      </c>
      <c r="G291" t="s">
        <v>9516</v>
      </c>
    </row>
    <row r="292" spans="1:7" hidden="1" x14ac:dyDescent="0.25">
      <c r="A292" t="s">
        <v>6489</v>
      </c>
      <c r="B292" t="s">
        <v>7581</v>
      </c>
      <c r="C292" t="s">
        <v>3</v>
      </c>
      <c r="D292" s="13" t="s">
        <v>576</v>
      </c>
      <c r="E292" t="s">
        <v>576</v>
      </c>
      <c r="F292" t="str">
        <f>IF(ISERROR(VLOOKUP(Transaktionen[[#This Row],[Transaktionen]],BTT[Verwendete Transaktion (Pflichtauswahl)],1,FALSE)),"nein","ja")</f>
        <v>nein</v>
      </c>
      <c r="G292" t="s">
        <v>9516</v>
      </c>
    </row>
    <row r="293" spans="1:7" hidden="1" x14ac:dyDescent="0.25">
      <c r="A293" t="s">
        <v>6490</v>
      </c>
      <c r="B293" t="s">
        <v>7582</v>
      </c>
      <c r="C293" t="s">
        <v>3</v>
      </c>
      <c r="D293" s="13" t="s">
        <v>576</v>
      </c>
      <c r="E293" t="s">
        <v>576</v>
      </c>
      <c r="F293" t="str">
        <f>IF(ISERROR(VLOOKUP(Transaktionen[[#This Row],[Transaktionen]],BTT[Verwendete Transaktion (Pflichtauswahl)],1,FALSE)),"nein","ja")</f>
        <v>nein</v>
      </c>
      <c r="G293" t="s">
        <v>9516</v>
      </c>
    </row>
    <row r="294" spans="1:7" hidden="1" x14ac:dyDescent="0.25">
      <c r="A294" t="s">
        <v>355</v>
      </c>
      <c r="B294" t="s">
        <v>356</v>
      </c>
      <c r="C294" t="s">
        <v>3</v>
      </c>
      <c r="D294" s="13">
        <v>6</v>
      </c>
      <c r="E294" t="s">
        <v>9102</v>
      </c>
      <c r="F294" t="str">
        <f>IF(ISERROR(VLOOKUP(Transaktionen[[#This Row],[Transaktionen]],BTT[Verwendete Transaktion (Pflichtauswahl)],1,FALSE)),"nein","ja")</f>
        <v>nein</v>
      </c>
    </row>
    <row r="295" spans="1:7" hidden="1" x14ac:dyDescent="0.25">
      <c r="A295" t="s">
        <v>6491</v>
      </c>
      <c r="B295" t="s">
        <v>7583</v>
      </c>
      <c r="C295" t="s">
        <v>3</v>
      </c>
      <c r="D295" s="13" t="s">
        <v>576</v>
      </c>
      <c r="E295" t="s">
        <v>576</v>
      </c>
      <c r="F295" t="str">
        <f>IF(ISERROR(VLOOKUP(Transaktionen[[#This Row],[Transaktionen]],BTT[Verwendete Transaktion (Pflichtauswahl)],1,FALSE)),"nein","ja")</f>
        <v>nein</v>
      </c>
      <c r="G295" t="s">
        <v>9516</v>
      </c>
    </row>
    <row r="296" spans="1:7" hidden="1" x14ac:dyDescent="0.25">
      <c r="A296" t="s">
        <v>6492</v>
      </c>
      <c r="B296" t="s">
        <v>7584</v>
      </c>
      <c r="C296" t="s">
        <v>3</v>
      </c>
      <c r="D296" s="13" t="s">
        <v>576</v>
      </c>
      <c r="E296" t="s">
        <v>576</v>
      </c>
      <c r="F296" t="str">
        <f>IF(ISERROR(VLOOKUP(Transaktionen[[#This Row],[Transaktionen]],BTT[Verwendete Transaktion (Pflichtauswahl)],1,FALSE)),"nein","ja")</f>
        <v>nein</v>
      </c>
      <c r="G296" t="s">
        <v>9516</v>
      </c>
    </row>
    <row r="297" spans="1:7" hidden="1" x14ac:dyDescent="0.25">
      <c r="A297" t="s">
        <v>6493</v>
      </c>
      <c r="B297" t="s">
        <v>7585</v>
      </c>
      <c r="C297" t="s">
        <v>3</v>
      </c>
      <c r="D297" s="13" t="s">
        <v>576</v>
      </c>
      <c r="E297" t="s">
        <v>576</v>
      </c>
      <c r="F297" t="str">
        <f>IF(ISERROR(VLOOKUP(Transaktionen[[#This Row],[Transaktionen]],BTT[Verwendete Transaktion (Pflichtauswahl)],1,FALSE)),"nein","ja")</f>
        <v>nein</v>
      </c>
      <c r="G297" t="s">
        <v>9516</v>
      </c>
    </row>
    <row r="298" spans="1:7" hidden="1" x14ac:dyDescent="0.25">
      <c r="A298" t="s">
        <v>6494</v>
      </c>
      <c r="B298" t="s">
        <v>7586</v>
      </c>
      <c r="C298" t="s">
        <v>3</v>
      </c>
      <c r="D298" s="13" t="s">
        <v>576</v>
      </c>
      <c r="E298" t="s">
        <v>576</v>
      </c>
      <c r="F298" t="str">
        <f>IF(ISERROR(VLOOKUP(Transaktionen[[#This Row],[Transaktionen]],BTT[Verwendete Transaktion (Pflichtauswahl)],1,FALSE)),"nein","ja")</f>
        <v>nein</v>
      </c>
      <c r="G298" t="s">
        <v>9516</v>
      </c>
    </row>
    <row r="299" spans="1:7" hidden="1" x14ac:dyDescent="0.25">
      <c r="A299" t="s">
        <v>6495</v>
      </c>
      <c r="B299" t="s">
        <v>7587</v>
      </c>
      <c r="C299" t="s">
        <v>3</v>
      </c>
      <c r="D299" s="13" t="s">
        <v>576</v>
      </c>
      <c r="E299" t="s">
        <v>576</v>
      </c>
      <c r="F299" t="str">
        <f>IF(ISERROR(VLOOKUP(Transaktionen[[#This Row],[Transaktionen]],BTT[Verwendete Transaktion (Pflichtauswahl)],1,FALSE)),"nein","ja")</f>
        <v>nein</v>
      </c>
      <c r="G299" t="s">
        <v>9516</v>
      </c>
    </row>
    <row r="300" spans="1:7" hidden="1" x14ac:dyDescent="0.25">
      <c r="A300" t="s">
        <v>6496</v>
      </c>
      <c r="B300" t="s">
        <v>7588</v>
      </c>
      <c r="C300" t="s">
        <v>3</v>
      </c>
      <c r="D300" s="13" t="s">
        <v>576</v>
      </c>
      <c r="E300" t="s">
        <v>576</v>
      </c>
      <c r="F300" t="str">
        <f>IF(ISERROR(VLOOKUP(Transaktionen[[#This Row],[Transaktionen]],BTT[Verwendete Transaktion (Pflichtauswahl)],1,FALSE)),"nein","ja")</f>
        <v>nein</v>
      </c>
      <c r="G300" t="s">
        <v>9516</v>
      </c>
    </row>
    <row r="301" spans="1:7" hidden="1" x14ac:dyDescent="0.25">
      <c r="A301" t="s">
        <v>6497</v>
      </c>
      <c r="B301" t="s">
        <v>7589</v>
      </c>
      <c r="C301" t="s">
        <v>3</v>
      </c>
      <c r="D301" s="13" t="s">
        <v>576</v>
      </c>
      <c r="E301" t="s">
        <v>576</v>
      </c>
      <c r="F301" t="str">
        <f>IF(ISERROR(VLOOKUP(Transaktionen[[#This Row],[Transaktionen]],BTT[Verwendete Transaktion (Pflichtauswahl)],1,FALSE)),"nein","ja")</f>
        <v>nein</v>
      </c>
      <c r="G301" t="s">
        <v>9516</v>
      </c>
    </row>
    <row r="302" spans="1:7" hidden="1" x14ac:dyDescent="0.25">
      <c r="A302" t="s">
        <v>6498</v>
      </c>
      <c r="B302" t="s">
        <v>7590</v>
      </c>
      <c r="C302" t="s">
        <v>3</v>
      </c>
      <c r="D302" s="13" t="s">
        <v>576</v>
      </c>
      <c r="E302" t="s">
        <v>576</v>
      </c>
      <c r="F302" t="str">
        <f>IF(ISERROR(VLOOKUP(Transaktionen[[#This Row],[Transaktionen]],BTT[Verwendete Transaktion (Pflichtauswahl)],1,FALSE)),"nein","ja")</f>
        <v>nein</v>
      </c>
      <c r="G302" t="s">
        <v>9516</v>
      </c>
    </row>
    <row r="303" spans="1:7" hidden="1" x14ac:dyDescent="0.25">
      <c r="A303" t="s">
        <v>6499</v>
      </c>
      <c r="B303" t="s">
        <v>7591</v>
      </c>
      <c r="C303" t="s">
        <v>3</v>
      </c>
      <c r="D303" s="13" t="s">
        <v>576</v>
      </c>
      <c r="E303" t="s">
        <v>576</v>
      </c>
      <c r="F303" t="str">
        <f>IF(ISERROR(VLOOKUP(Transaktionen[[#This Row],[Transaktionen]],BTT[Verwendete Transaktion (Pflichtauswahl)],1,FALSE)),"nein","ja")</f>
        <v>nein</v>
      </c>
      <c r="G303" t="s">
        <v>9516</v>
      </c>
    </row>
    <row r="304" spans="1:7" hidden="1" x14ac:dyDescent="0.25">
      <c r="A304" t="s">
        <v>6500</v>
      </c>
      <c r="B304" t="s">
        <v>7592</v>
      </c>
      <c r="C304" t="s">
        <v>3</v>
      </c>
      <c r="D304" s="13" t="s">
        <v>576</v>
      </c>
      <c r="E304" t="s">
        <v>576</v>
      </c>
      <c r="F304" t="str">
        <f>IF(ISERROR(VLOOKUP(Transaktionen[[#This Row],[Transaktionen]],BTT[Verwendete Transaktion (Pflichtauswahl)],1,FALSE)),"nein","ja")</f>
        <v>nein</v>
      </c>
      <c r="G304" t="s">
        <v>9516</v>
      </c>
    </row>
    <row r="305" spans="1:7" hidden="1" x14ac:dyDescent="0.25">
      <c r="A305" t="s">
        <v>6501</v>
      </c>
      <c r="B305" t="s">
        <v>7593</v>
      </c>
      <c r="C305" t="s">
        <v>3</v>
      </c>
      <c r="D305" s="13" t="s">
        <v>576</v>
      </c>
      <c r="E305" t="s">
        <v>576</v>
      </c>
      <c r="F305" t="str">
        <f>IF(ISERROR(VLOOKUP(Transaktionen[[#This Row],[Transaktionen]],BTT[Verwendete Transaktion (Pflichtauswahl)],1,FALSE)),"nein","ja")</f>
        <v>nein</v>
      </c>
      <c r="G305" t="s">
        <v>9516</v>
      </c>
    </row>
    <row r="306" spans="1:7" hidden="1" x14ac:dyDescent="0.25">
      <c r="A306" t="s">
        <v>6502</v>
      </c>
      <c r="B306" t="s">
        <v>7594</v>
      </c>
      <c r="C306" t="s">
        <v>3</v>
      </c>
      <c r="D306" s="13" t="s">
        <v>576</v>
      </c>
      <c r="E306" t="s">
        <v>576</v>
      </c>
      <c r="F306" t="str">
        <f>IF(ISERROR(VLOOKUP(Transaktionen[[#This Row],[Transaktionen]],BTT[Verwendete Transaktion (Pflichtauswahl)],1,FALSE)),"nein","ja")</f>
        <v>nein</v>
      </c>
      <c r="G306" t="s">
        <v>9516</v>
      </c>
    </row>
    <row r="307" spans="1:7" hidden="1" x14ac:dyDescent="0.25">
      <c r="A307" t="s">
        <v>6503</v>
      </c>
      <c r="B307" t="s">
        <v>7595</v>
      </c>
      <c r="C307" t="s">
        <v>3</v>
      </c>
      <c r="D307" s="13" t="s">
        <v>576</v>
      </c>
      <c r="E307" t="s">
        <v>576</v>
      </c>
      <c r="F307" t="str">
        <f>IF(ISERROR(VLOOKUP(Transaktionen[[#This Row],[Transaktionen]],BTT[Verwendete Transaktion (Pflichtauswahl)],1,FALSE)),"nein","ja")</f>
        <v>nein</v>
      </c>
      <c r="G307" t="s">
        <v>9516</v>
      </c>
    </row>
    <row r="308" spans="1:7" hidden="1" x14ac:dyDescent="0.25">
      <c r="A308" t="s">
        <v>6504</v>
      </c>
      <c r="B308" t="s">
        <v>7596</v>
      </c>
      <c r="C308" t="s">
        <v>3</v>
      </c>
      <c r="D308" s="13" t="s">
        <v>576</v>
      </c>
      <c r="E308" t="s">
        <v>576</v>
      </c>
      <c r="F308" t="str">
        <f>IF(ISERROR(VLOOKUP(Transaktionen[[#This Row],[Transaktionen]],BTT[Verwendete Transaktion (Pflichtauswahl)],1,FALSE)),"nein","ja")</f>
        <v>nein</v>
      </c>
      <c r="G308" t="s">
        <v>9516</v>
      </c>
    </row>
    <row r="309" spans="1:7" hidden="1" x14ac:dyDescent="0.25">
      <c r="A309" t="s">
        <v>6505</v>
      </c>
      <c r="B309" t="s">
        <v>7597</v>
      </c>
      <c r="C309" t="s">
        <v>3</v>
      </c>
      <c r="D309" s="13" t="s">
        <v>576</v>
      </c>
      <c r="E309" t="s">
        <v>576</v>
      </c>
      <c r="F309" t="str">
        <f>IF(ISERROR(VLOOKUP(Transaktionen[[#This Row],[Transaktionen]],BTT[Verwendete Transaktion (Pflichtauswahl)],1,FALSE)),"nein","ja")</f>
        <v>nein</v>
      </c>
      <c r="G309" t="s">
        <v>9516</v>
      </c>
    </row>
    <row r="310" spans="1:7" hidden="1" x14ac:dyDescent="0.25">
      <c r="A310" t="s">
        <v>6506</v>
      </c>
      <c r="B310" t="s">
        <v>7598</v>
      </c>
      <c r="C310" t="s">
        <v>3</v>
      </c>
      <c r="D310" s="13" t="s">
        <v>576</v>
      </c>
      <c r="E310" t="s">
        <v>576</v>
      </c>
      <c r="F310" t="str">
        <f>IF(ISERROR(VLOOKUP(Transaktionen[[#This Row],[Transaktionen]],BTT[Verwendete Transaktion (Pflichtauswahl)],1,FALSE)),"nein","ja")</f>
        <v>nein</v>
      </c>
      <c r="G310" t="s">
        <v>9516</v>
      </c>
    </row>
    <row r="311" spans="1:7" hidden="1" x14ac:dyDescent="0.25">
      <c r="A311" t="s">
        <v>6507</v>
      </c>
      <c r="B311" t="s">
        <v>7599</v>
      </c>
      <c r="C311" t="s">
        <v>3</v>
      </c>
      <c r="D311" s="13" t="s">
        <v>576</v>
      </c>
      <c r="E311" t="s">
        <v>576</v>
      </c>
      <c r="F311" t="str">
        <f>IF(ISERROR(VLOOKUP(Transaktionen[[#This Row],[Transaktionen]],BTT[Verwendete Transaktion (Pflichtauswahl)],1,FALSE)),"nein","ja")</f>
        <v>nein</v>
      </c>
      <c r="G311" t="s">
        <v>9516</v>
      </c>
    </row>
    <row r="312" spans="1:7" hidden="1" x14ac:dyDescent="0.25">
      <c r="A312" t="s">
        <v>6508</v>
      </c>
      <c r="B312" t="s">
        <v>7600</v>
      </c>
      <c r="C312" t="s">
        <v>3</v>
      </c>
      <c r="D312" s="13" t="s">
        <v>576</v>
      </c>
      <c r="E312" t="s">
        <v>576</v>
      </c>
      <c r="F312" t="str">
        <f>IF(ISERROR(VLOOKUP(Transaktionen[[#This Row],[Transaktionen]],BTT[Verwendete Transaktion (Pflichtauswahl)],1,FALSE)),"nein","ja")</f>
        <v>nein</v>
      </c>
      <c r="G312" t="s">
        <v>9516</v>
      </c>
    </row>
    <row r="313" spans="1:7" hidden="1" x14ac:dyDescent="0.25">
      <c r="A313" t="s">
        <v>6509</v>
      </c>
      <c r="B313" t="s">
        <v>7601</v>
      </c>
      <c r="C313" t="s">
        <v>3</v>
      </c>
      <c r="D313" s="13" t="s">
        <v>576</v>
      </c>
      <c r="E313" t="s">
        <v>576</v>
      </c>
      <c r="F313" t="str">
        <f>IF(ISERROR(VLOOKUP(Transaktionen[[#This Row],[Transaktionen]],BTT[Verwendete Transaktion (Pflichtauswahl)],1,FALSE)),"nein","ja")</f>
        <v>nein</v>
      </c>
      <c r="G313" t="s">
        <v>9516</v>
      </c>
    </row>
    <row r="314" spans="1:7" hidden="1" x14ac:dyDescent="0.25">
      <c r="A314" t="s">
        <v>6510</v>
      </c>
      <c r="B314" t="s">
        <v>7602</v>
      </c>
      <c r="C314" t="s">
        <v>3</v>
      </c>
      <c r="D314" s="13" t="s">
        <v>576</v>
      </c>
      <c r="E314" t="s">
        <v>576</v>
      </c>
      <c r="F314" t="str">
        <f>IF(ISERROR(VLOOKUP(Transaktionen[[#This Row],[Transaktionen]],BTT[Verwendete Transaktion (Pflichtauswahl)],1,FALSE)),"nein","ja")</f>
        <v>nein</v>
      </c>
      <c r="G314" t="s">
        <v>9516</v>
      </c>
    </row>
    <row r="315" spans="1:7" hidden="1" x14ac:dyDescent="0.25">
      <c r="A315" t="s">
        <v>6511</v>
      </c>
      <c r="B315" t="s">
        <v>7603</v>
      </c>
      <c r="C315" t="s">
        <v>3</v>
      </c>
      <c r="D315" s="13" t="s">
        <v>576</v>
      </c>
      <c r="E315" t="s">
        <v>576</v>
      </c>
      <c r="F315" t="str">
        <f>IF(ISERROR(VLOOKUP(Transaktionen[[#This Row],[Transaktionen]],BTT[Verwendete Transaktion (Pflichtauswahl)],1,FALSE)),"nein","ja")</f>
        <v>nein</v>
      </c>
      <c r="G315" t="s">
        <v>9516</v>
      </c>
    </row>
    <row r="316" spans="1:7" hidden="1" x14ac:dyDescent="0.25">
      <c r="A316" t="s">
        <v>6512</v>
      </c>
      <c r="B316" t="s">
        <v>7604</v>
      </c>
      <c r="C316" t="s">
        <v>3</v>
      </c>
      <c r="D316" s="13" t="s">
        <v>576</v>
      </c>
      <c r="E316" t="s">
        <v>576</v>
      </c>
      <c r="F316" t="str">
        <f>IF(ISERROR(VLOOKUP(Transaktionen[[#This Row],[Transaktionen]],BTT[Verwendete Transaktion (Pflichtauswahl)],1,FALSE)),"nein","ja")</f>
        <v>nein</v>
      </c>
      <c r="G316" t="s">
        <v>9516</v>
      </c>
    </row>
    <row r="317" spans="1:7" hidden="1" x14ac:dyDescent="0.25">
      <c r="A317" t="s">
        <v>6513</v>
      </c>
      <c r="B317" t="s">
        <v>7605</v>
      </c>
      <c r="C317" t="s">
        <v>3</v>
      </c>
      <c r="D317" s="13" t="s">
        <v>576</v>
      </c>
      <c r="E317" t="s">
        <v>576</v>
      </c>
      <c r="F317" t="str">
        <f>IF(ISERROR(VLOOKUP(Transaktionen[[#This Row],[Transaktionen]],BTT[Verwendete Transaktion (Pflichtauswahl)],1,FALSE)),"nein","ja")</f>
        <v>nein</v>
      </c>
      <c r="G317" t="s">
        <v>9516</v>
      </c>
    </row>
    <row r="318" spans="1:7" hidden="1" x14ac:dyDescent="0.25">
      <c r="A318" t="s">
        <v>6514</v>
      </c>
      <c r="B318" t="s">
        <v>7606</v>
      </c>
      <c r="C318" t="s">
        <v>3</v>
      </c>
      <c r="D318" s="13" t="s">
        <v>576</v>
      </c>
      <c r="E318" t="s">
        <v>576</v>
      </c>
      <c r="F318" t="str">
        <f>IF(ISERROR(VLOOKUP(Transaktionen[[#This Row],[Transaktionen]],BTT[Verwendete Transaktion (Pflichtauswahl)],1,FALSE)),"nein","ja")</f>
        <v>nein</v>
      </c>
      <c r="G318" t="s">
        <v>9516</v>
      </c>
    </row>
    <row r="319" spans="1:7" hidden="1" x14ac:dyDescent="0.25">
      <c r="A319" t="s">
        <v>6515</v>
      </c>
      <c r="B319" t="s">
        <v>7607</v>
      </c>
      <c r="C319" t="s">
        <v>3</v>
      </c>
      <c r="D319" s="13" t="s">
        <v>576</v>
      </c>
      <c r="E319" t="s">
        <v>576</v>
      </c>
      <c r="F319" t="str">
        <f>IF(ISERROR(VLOOKUP(Transaktionen[[#This Row],[Transaktionen]],BTT[Verwendete Transaktion (Pflichtauswahl)],1,FALSE)),"nein","ja")</f>
        <v>nein</v>
      </c>
      <c r="G319" t="s">
        <v>9516</v>
      </c>
    </row>
    <row r="320" spans="1:7" hidden="1" x14ac:dyDescent="0.25">
      <c r="A320" t="s">
        <v>6516</v>
      </c>
      <c r="B320" t="s">
        <v>7608</v>
      </c>
      <c r="C320" t="s">
        <v>3</v>
      </c>
      <c r="D320" s="13" t="s">
        <v>576</v>
      </c>
      <c r="E320" t="s">
        <v>576</v>
      </c>
      <c r="F320" t="str">
        <f>IF(ISERROR(VLOOKUP(Transaktionen[[#This Row],[Transaktionen]],BTT[Verwendete Transaktion (Pflichtauswahl)],1,FALSE)),"nein","ja")</f>
        <v>nein</v>
      </c>
      <c r="G320" t="s">
        <v>9516</v>
      </c>
    </row>
    <row r="321" spans="1:7" hidden="1" x14ac:dyDescent="0.25">
      <c r="A321" t="s">
        <v>6517</v>
      </c>
      <c r="B321" t="s">
        <v>7609</v>
      </c>
      <c r="C321" t="s">
        <v>3</v>
      </c>
      <c r="D321" s="13" t="s">
        <v>576</v>
      </c>
      <c r="E321" t="s">
        <v>576</v>
      </c>
      <c r="F321" t="str">
        <f>IF(ISERROR(VLOOKUP(Transaktionen[[#This Row],[Transaktionen]],BTT[Verwendete Transaktion (Pflichtauswahl)],1,FALSE)),"nein","ja")</f>
        <v>nein</v>
      </c>
      <c r="G321" t="s">
        <v>9516</v>
      </c>
    </row>
    <row r="322" spans="1:7" hidden="1" x14ac:dyDescent="0.25">
      <c r="A322" t="s">
        <v>6518</v>
      </c>
      <c r="B322" t="s">
        <v>7610</v>
      </c>
      <c r="C322" t="s">
        <v>3</v>
      </c>
      <c r="D322" s="13" t="s">
        <v>576</v>
      </c>
      <c r="E322" t="s">
        <v>576</v>
      </c>
      <c r="F322" t="str">
        <f>IF(ISERROR(VLOOKUP(Transaktionen[[#This Row],[Transaktionen]],BTT[Verwendete Transaktion (Pflichtauswahl)],1,FALSE)),"nein","ja")</f>
        <v>nein</v>
      </c>
      <c r="G322" t="s">
        <v>9516</v>
      </c>
    </row>
    <row r="323" spans="1:7" hidden="1" x14ac:dyDescent="0.25">
      <c r="A323" t="s">
        <v>357</v>
      </c>
      <c r="B323" t="s">
        <v>358</v>
      </c>
      <c r="C323" t="s">
        <v>3</v>
      </c>
      <c r="D323" s="13">
        <v>6</v>
      </c>
      <c r="E323" t="s">
        <v>9102</v>
      </c>
      <c r="F323" t="str">
        <f>IF(ISERROR(VLOOKUP(Transaktionen[[#This Row],[Transaktionen]],BTT[Verwendete Transaktion (Pflichtauswahl)],1,FALSE)),"nein","ja")</f>
        <v>nein</v>
      </c>
    </row>
    <row r="324" spans="1:7" hidden="1" x14ac:dyDescent="0.25">
      <c r="A324" t="s">
        <v>6519</v>
      </c>
      <c r="B324" t="s">
        <v>7611</v>
      </c>
      <c r="C324" t="s">
        <v>3</v>
      </c>
      <c r="D324" s="13" t="s">
        <v>576</v>
      </c>
      <c r="E324" t="s">
        <v>576</v>
      </c>
      <c r="F324" t="str">
        <f>IF(ISERROR(VLOOKUP(Transaktionen[[#This Row],[Transaktionen]],BTT[Verwendete Transaktion (Pflichtauswahl)],1,FALSE)),"nein","ja")</f>
        <v>nein</v>
      </c>
      <c r="G324" t="s">
        <v>9516</v>
      </c>
    </row>
    <row r="325" spans="1:7" hidden="1" x14ac:dyDescent="0.25">
      <c r="A325" t="s">
        <v>6520</v>
      </c>
      <c r="B325" t="s">
        <v>7612</v>
      </c>
      <c r="C325" t="s">
        <v>3</v>
      </c>
      <c r="D325" s="13" t="s">
        <v>576</v>
      </c>
      <c r="E325" t="s">
        <v>576</v>
      </c>
      <c r="F325" t="str">
        <f>IF(ISERROR(VLOOKUP(Transaktionen[[#This Row],[Transaktionen]],BTT[Verwendete Transaktion (Pflichtauswahl)],1,FALSE)),"nein","ja")</f>
        <v>nein</v>
      </c>
      <c r="G325" t="s">
        <v>9516</v>
      </c>
    </row>
    <row r="326" spans="1:7" hidden="1" x14ac:dyDescent="0.25">
      <c r="A326" t="s">
        <v>6521</v>
      </c>
      <c r="B326" t="s">
        <v>7613</v>
      </c>
      <c r="C326" t="s">
        <v>3</v>
      </c>
      <c r="D326" s="13" t="s">
        <v>576</v>
      </c>
      <c r="E326" t="s">
        <v>576</v>
      </c>
      <c r="F326" t="str">
        <f>IF(ISERROR(VLOOKUP(Transaktionen[[#This Row],[Transaktionen]],BTT[Verwendete Transaktion (Pflichtauswahl)],1,FALSE)),"nein","ja")</f>
        <v>nein</v>
      </c>
      <c r="G326" t="s">
        <v>9516</v>
      </c>
    </row>
    <row r="327" spans="1:7" hidden="1" x14ac:dyDescent="0.25">
      <c r="A327" t="s">
        <v>6522</v>
      </c>
      <c r="B327" t="s">
        <v>7614</v>
      </c>
      <c r="C327" t="s">
        <v>3</v>
      </c>
      <c r="D327" s="13" t="s">
        <v>576</v>
      </c>
      <c r="E327" t="s">
        <v>576</v>
      </c>
      <c r="F327" t="str">
        <f>IF(ISERROR(VLOOKUP(Transaktionen[[#This Row],[Transaktionen]],BTT[Verwendete Transaktion (Pflichtauswahl)],1,FALSE)),"nein","ja")</f>
        <v>nein</v>
      </c>
      <c r="G327" t="s">
        <v>9516</v>
      </c>
    </row>
    <row r="328" spans="1:7" hidden="1" x14ac:dyDescent="0.25">
      <c r="A328" t="s">
        <v>359</v>
      </c>
      <c r="B328" t="s">
        <v>360</v>
      </c>
      <c r="C328" t="s">
        <v>3</v>
      </c>
      <c r="D328" s="13">
        <v>18</v>
      </c>
      <c r="E328" t="s">
        <v>9102</v>
      </c>
      <c r="F328" t="str">
        <f>IF(ISERROR(VLOOKUP(Transaktionen[[#This Row],[Transaktionen]],BTT[Verwendete Transaktion (Pflichtauswahl)],1,FALSE)),"nein","ja")</f>
        <v>nein</v>
      </c>
    </row>
    <row r="329" spans="1:7" hidden="1" x14ac:dyDescent="0.25">
      <c r="A329" t="s">
        <v>361</v>
      </c>
      <c r="B329" t="s">
        <v>362</v>
      </c>
      <c r="C329" t="s">
        <v>3</v>
      </c>
      <c r="D329" s="13">
        <v>16</v>
      </c>
      <c r="E329" t="s">
        <v>9102</v>
      </c>
      <c r="F329" t="str">
        <f>IF(ISERROR(VLOOKUP(Transaktionen[[#This Row],[Transaktionen]],BTT[Verwendete Transaktion (Pflichtauswahl)],1,FALSE)),"nein","ja")</f>
        <v>nein</v>
      </c>
    </row>
    <row r="330" spans="1:7" hidden="1" x14ac:dyDescent="0.25">
      <c r="A330" t="s">
        <v>6523</v>
      </c>
      <c r="B330" t="s">
        <v>7615</v>
      </c>
      <c r="C330" t="s">
        <v>3</v>
      </c>
      <c r="D330" s="13" t="s">
        <v>576</v>
      </c>
      <c r="E330" t="s">
        <v>576</v>
      </c>
      <c r="F330" t="str">
        <f>IF(ISERROR(VLOOKUP(Transaktionen[[#This Row],[Transaktionen]],BTT[Verwendete Transaktion (Pflichtauswahl)],1,FALSE)),"nein","ja")</f>
        <v>nein</v>
      </c>
      <c r="G330" t="s">
        <v>9516</v>
      </c>
    </row>
    <row r="331" spans="1:7" hidden="1" x14ac:dyDescent="0.25">
      <c r="A331" t="s">
        <v>6524</v>
      </c>
      <c r="B331" t="s">
        <v>7616</v>
      </c>
      <c r="C331" t="s">
        <v>3</v>
      </c>
      <c r="D331" s="13" t="s">
        <v>576</v>
      </c>
      <c r="E331" t="s">
        <v>576</v>
      </c>
      <c r="F331" t="str">
        <f>IF(ISERROR(VLOOKUP(Transaktionen[[#This Row],[Transaktionen]],BTT[Verwendete Transaktion (Pflichtauswahl)],1,FALSE)),"nein","ja")</f>
        <v>nein</v>
      </c>
      <c r="G331" t="s">
        <v>9516</v>
      </c>
    </row>
    <row r="332" spans="1:7" hidden="1" x14ac:dyDescent="0.25">
      <c r="A332" t="s">
        <v>6525</v>
      </c>
      <c r="B332" t="s">
        <v>7617</v>
      </c>
      <c r="C332" t="s">
        <v>3</v>
      </c>
      <c r="D332" s="13" t="s">
        <v>576</v>
      </c>
      <c r="E332" t="s">
        <v>576</v>
      </c>
      <c r="F332" t="str">
        <f>IF(ISERROR(VLOOKUP(Transaktionen[[#This Row],[Transaktionen]],BTT[Verwendete Transaktion (Pflichtauswahl)],1,FALSE)),"nein","ja")</f>
        <v>nein</v>
      </c>
      <c r="G332" t="s">
        <v>9516</v>
      </c>
    </row>
    <row r="333" spans="1:7" hidden="1" x14ac:dyDescent="0.25">
      <c r="A333" t="s">
        <v>6526</v>
      </c>
      <c r="B333" t="s">
        <v>7618</v>
      </c>
      <c r="C333" t="s">
        <v>3</v>
      </c>
      <c r="D333" s="13" t="s">
        <v>576</v>
      </c>
      <c r="E333" t="s">
        <v>576</v>
      </c>
      <c r="F333" t="str">
        <f>IF(ISERROR(VLOOKUP(Transaktionen[[#This Row],[Transaktionen]],BTT[Verwendete Transaktion (Pflichtauswahl)],1,FALSE)),"nein","ja")</f>
        <v>nein</v>
      </c>
      <c r="G333" t="s">
        <v>9516</v>
      </c>
    </row>
    <row r="334" spans="1:7" hidden="1" x14ac:dyDescent="0.25">
      <c r="A334" t="s">
        <v>6527</v>
      </c>
      <c r="B334" t="s">
        <v>7619</v>
      </c>
      <c r="C334" t="s">
        <v>3</v>
      </c>
      <c r="D334" s="13" t="s">
        <v>576</v>
      </c>
      <c r="E334" t="s">
        <v>576</v>
      </c>
      <c r="F334" t="str">
        <f>IF(ISERROR(VLOOKUP(Transaktionen[[#This Row],[Transaktionen]],BTT[Verwendete Transaktion (Pflichtauswahl)],1,FALSE)),"nein","ja")</f>
        <v>nein</v>
      </c>
      <c r="G334" t="s">
        <v>9516</v>
      </c>
    </row>
    <row r="335" spans="1:7" hidden="1" x14ac:dyDescent="0.25">
      <c r="A335" t="s">
        <v>6528</v>
      </c>
      <c r="B335" t="s">
        <v>7620</v>
      </c>
      <c r="C335" t="s">
        <v>3</v>
      </c>
      <c r="D335" s="13" t="s">
        <v>576</v>
      </c>
      <c r="E335" t="s">
        <v>576</v>
      </c>
      <c r="F335" t="str">
        <f>IF(ISERROR(VLOOKUP(Transaktionen[[#This Row],[Transaktionen]],BTT[Verwendete Transaktion (Pflichtauswahl)],1,FALSE)),"nein","ja")</f>
        <v>nein</v>
      </c>
      <c r="G335" t="s">
        <v>9516</v>
      </c>
    </row>
    <row r="336" spans="1:7" hidden="1" x14ac:dyDescent="0.25">
      <c r="A336" t="s">
        <v>6529</v>
      </c>
      <c r="B336" t="s">
        <v>7621</v>
      </c>
      <c r="C336" t="s">
        <v>3</v>
      </c>
      <c r="D336" s="13" t="s">
        <v>576</v>
      </c>
      <c r="E336" t="s">
        <v>576</v>
      </c>
      <c r="F336" t="str">
        <f>IF(ISERROR(VLOOKUP(Transaktionen[[#This Row],[Transaktionen]],BTT[Verwendete Transaktion (Pflichtauswahl)],1,FALSE)),"nein","ja")</f>
        <v>nein</v>
      </c>
      <c r="G336" t="s">
        <v>9516</v>
      </c>
    </row>
    <row r="337" spans="1:7" hidden="1" x14ac:dyDescent="0.25">
      <c r="A337" t="s">
        <v>6530</v>
      </c>
      <c r="B337" t="s">
        <v>7622</v>
      </c>
      <c r="C337" t="s">
        <v>3</v>
      </c>
      <c r="D337" s="13" t="s">
        <v>576</v>
      </c>
      <c r="E337" t="s">
        <v>576</v>
      </c>
      <c r="F337" t="str">
        <f>IF(ISERROR(VLOOKUP(Transaktionen[[#This Row],[Transaktionen]],BTT[Verwendete Transaktion (Pflichtauswahl)],1,FALSE)),"nein","ja")</f>
        <v>nein</v>
      </c>
      <c r="G337" t="s">
        <v>9516</v>
      </c>
    </row>
    <row r="338" spans="1:7" hidden="1" x14ac:dyDescent="0.25">
      <c r="A338" t="s">
        <v>6531</v>
      </c>
      <c r="B338" t="s">
        <v>7623</v>
      </c>
      <c r="C338" t="s">
        <v>3</v>
      </c>
      <c r="D338" s="13" t="s">
        <v>576</v>
      </c>
      <c r="E338" t="s">
        <v>576</v>
      </c>
      <c r="F338" t="str">
        <f>IF(ISERROR(VLOOKUP(Transaktionen[[#This Row],[Transaktionen]],BTT[Verwendete Transaktion (Pflichtauswahl)],1,FALSE)),"nein","ja")</f>
        <v>nein</v>
      </c>
      <c r="G338" t="s">
        <v>9516</v>
      </c>
    </row>
    <row r="339" spans="1:7" hidden="1" x14ac:dyDescent="0.25">
      <c r="A339" t="s">
        <v>6532</v>
      </c>
      <c r="B339" t="s">
        <v>7624</v>
      </c>
      <c r="C339" t="s">
        <v>3</v>
      </c>
      <c r="D339" s="13" t="s">
        <v>576</v>
      </c>
      <c r="E339" t="s">
        <v>576</v>
      </c>
      <c r="F339" t="str">
        <f>IF(ISERROR(VLOOKUP(Transaktionen[[#This Row],[Transaktionen]],BTT[Verwendete Transaktion (Pflichtauswahl)],1,FALSE)),"nein","ja")</f>
        <v>nein</v>
      </c>
      <c r="G339" t="s">
        <v>9516</v>
      </c>
    </row>
    <row r="340" spans="1:7" hidden="1" x14ac:dyDescent="0.25">
      <c r="A340" t="s">
        <v>6533</v>
      </c>
      <c r="B340" t="s">
        <v>7625</v>
      </c>
      <c r="C340" t="s">
        <v>3</v>
      </c>
      <c r="D340" s="13" t="s">
        <v>576</v>
      </c>
      <c r="E340" t="s">
        <v>576</v>
      </c>
      <c r="F340" t="str">
        <f>IF(ISERROR(VLOOKUP(Transaktionen[[#This Row],[Transaktionen]],BTT[Verwendete Transaktion (Pflichtauswahl)],1,FALSE)),"nein","ja")</f>
        <v>nein</v>
      </c>
      <c r="G340" t="s">
        <v>9516</v>
      </c>
    </row>
    <row r="341" spans="1:7" hidden="1" x14ac:dyDescent="0.25">
      <c r="A341" t="s">
        <v>6534</v>
      </c>
      <c r="B341" t="s">
        <v>7626</v>
      </c>
      <c r="C341" t="s">
        <v>3</v>
      </c>
      <c r="D341" s="13" t="s">
        <v>576</v>
      </c>
      <c r="E341" t="s">
        <v>576</v>
      </c>
      <c r="F341" t="str">
        <f>IF(ISERROR(VLOOKUP(Transaktionen[[#This Row],[Transaktionen]],BTT[Verwendete Transaktion (Pflichtauswahl)],1,FALSE)),"nein","ja")</f>
        <v>nein</v>
      </c>
      <c r="G341" t="s">
        <v>9516</v>
      </c>
    </row>
    <row r="342" spans="1:7" hidden="1" x14ac:dyDescent="0.25">
      <c r="A342" t="s">
        <v>6535</v>
      </c>
      <c r="B342" t="s">
        <v>7627</v>
      </c>
      <c r="C342" t="s">
        <v>3</v>
      </c>
      <c r="D342" s="13" t="s">
        <v>576</v>
      </c>
      <c r="E342" t="s">
        <v>576</v>
      </c>
      <c r="F342" t="str">
        <f>IF(ISERROR(VLOOKUP(Transaktionen[[#This Row],[Transaktionen]],BTT[Verwendete Transaktion (Pflichtauswahl)],1,FALSE)),"nein","ja")</f>
        <v>nein</v>
      </c>
      <c r="G342" t="s">
        <v>9516</v>
      </c>
    </row>
    <row r="343" spans="1:7" hidden="1" x14ac:dyDescent="0.25">
      <c r="A343" t="s">
        <v>6536</v>
      </c>
      <c r="B343" t="s">
        <v>7628</v>
      </c>
      <c r="C343" t="s">
        <v>3</v>
      </c>
      <c r="D343" s="13" t="s">
        <v>576</v>
      </c>
      <c r="E343" t="s">
        <v>576</v>
      </c>
      <c r="F343" t="str">
        <f>IF(ISERROR(VLOOKUP(Transaktionen[[#This Row],[Transaktionen]],BTT[Verwendete Transaktion (Pflichtauswahl)],1,FALSE)),"nein","ja")</f>
        <v>nein</v>
      </c>
      <c r="G343" t="s">
        <v>9516</v>
      </c>
    </row>
    <row r="344" spans="1:7" hidden="1" x14ac:dyDescent="0.25">
      <c r="A344" t="s">
        <v>6537</v>
      </c>
      <c r="B344" t="s">
        <v>7629</v>
      </c>
      <c r="C344" t="s">
        <v>3</v>
      </c>
      <c r="D344" s="13" t="s">
        <v>576</v>
      </c>
      <c r="E344" t="s">
        <v>576</v>
      </c>
      <c r="F344" t="str">
        <f>IF(ISERROR(VLOOKUP(Transaktionen[[#This Row],[Transaktionen]],BTT[Verwendete Transaktion (Pflichtauswahl)],1,FALSE)),"nein","ja")</f>
        <v>nein</v>
      </c>
      <c r="G344" t="s">
        <v>9516</v>
      </c>
    </row>
    <row r="345" spans="1:7" hidden="1" x14ac:dyDescent="0.25">
      <c r="A345" t="s">
        <v>6538</v>
      </c>
      <c r="B345" t="s">
        <v>7630</v>
      </c>
      <c r="C345" t="s">
        <v>3</v>
      </c>
      <c r="D345" s="13" t="s">
        <v>576</v>
      </c>
      <c r="E345" t="s">
        <v>576</v>
      </c>
      <c r="F345" t="str">
        <f>IF(ISERROR(VLOOKUP(Transaktionen[[#This Row],[Transaktionen]],BTT[Verwendete Transaktion (Pflichtauswahl)],1,FALSE)),"nein","ja")</f>
        <v>nein</v>
      </c>
      <c r="G345" t="s">
        <v>9516</v>
      </c>
    </row>
    <row r="346" spans="1:7" hidden="1" x14ac:dyDescent="0.25">
      <c r="A346" t="s">
        <v>6539</v>
      </c>
      <c r="B346" t="s">
        <v>7631</v>
      </c>
      <c r="C346" t="s">
        <v>3</v>
      </c>
      <c r="D346" s="13" t="s">
        <v>576</v>
      </c>
      <c r="E346" t="s">
        <v>576</v>
      </c>
      <c r="F346" t="str">
        <f>IF(ISERROR(VLOOKUP(Transaktionen[[#This Row],[Transaktionen]],BTT[Verwendete Transaktion (Pflichtauswahl)],1,FALSE)),"nein","ja")</f>
        <v>nein</v>
      </c>
      <c r="G346" t="s">
        <v>9516</v>
      </c>
    </row>
    <row r="347" spans="1:7" hidden="1" x14ac:dyDescent="0.25">
      <c r="A347" t="s">
        <v>6540</v>
      </c>
      <c r="B347" t="s">
        <v>7632</v>
      </c>
      <c r="C347" t="s">
        <v>3</v>
      </c>
      <c r="D347" s="13" t="s">
        <v>576</v>
      </c>
      <c r="E347" t="s">
        <v>576</v>
      </c>
      <c r="F347" t="str">
        <f>IF(ISERROR(VLOOKUP(Transaktionen[[#This Row],[Transaktionen]],BTT[Verwendete Transaktion (Pflichtauswahl)],1,FALSE)),"nein","ja")</f>
        <v>nein</v>
      </c>
      <c r="G347" t="s">
        <v>9516</v>
      </c>
    </row>
    <row r="348" spans="1:7" hidden="1" x14ac:dyDescent="0.25">
      <c r="A348" t="s">
        <v>6541</v>
      </c>
      <c r="B348" t="s">
        <v>7633</v>
      </c>
      <c r="C348" t="s">
        <v>3</v>
      </c>
      <c r="D348" s="13" t="s">
        <v>576</v>
      </c>
      <c r="E348" t="s">
        <v>576</v>
      </c>
      <c r="F348" t="str">
        <f>IF(ISERROR(VLOOKUP(Transaktionen[[#This Row],[Transaktionen]],BTT[Verwendete Transaktion (Pflichtauswahl)],1,FALSE)),"nein","ja")</f>
        <v>nein</v>
      </c>
      <c r="G348" t="s">
        <v>9516</v>
      </c>
    </row>
    <row r="349" spans="1:7" hidden="1" x14ac:dyDescent="0.25">
      <c r="A349" t="s">
        <v>6542</v>
      </c>
      <c r="B349" t="s">
        <v>7634</v>
      </c>
      <c r="C349" t="s">
        <v>3</v>
      </c>
      <c r="D349" s="13" t="s">
        <v>576</v>
      </c>
      <c r="E349" t="s">
        <v>576</v>
      </c>
      <c r="F349" t="str">
        <f>IF(ISERROR(VLOOKUP(Transaktionen[[#This Row],[Transaktionen]],BTT[Verwendete Transaktion (Pflichtauswahl)],1,FALSE)),"nein","ja")</f>
        <v>nein</v>
      </c>
      <c r="G349" t="s">
        <v>9516</v>
      </c>
    </row>
    <row r="350" spans="1:7" hidden="1" x14ac:dyDescent="0.25">
      <c r="A350" t="s">
        <v>6543</v>
      </c>
      <c r="B350" t="s">
        <v>7635</v>
      </c>
      <c r="C350" t="s">
        <v>3</v>
      </c>
      <c r="D350" s="13" t="s">
        <v>576</v>
      </c>
      <c r="E350" t="s">
        <v>576</v>
      </c>
      <c r="F350" t="str">
        <f>IF(ISERROR(VLOOKUP(Transaktionen[[#This Row],[Transaktionen]],BTT[Verwendete Transaktion (Pflichtauswahl)],1,FALSE)),"nein","ja")</f>
        <v>nein</v>
      </c>
      <c r="G350" t="s">
        <v>9516</v>
      </c>
    </row>
    <row r="351" spans="1:7" hidden="1" x14ac:dyDescent="0.25">
      <c r="A351" t="s">
        <v>6544</v>
      </c>
      <c r="B351" t="s">
        <v>7636</v>
      </c>
      <c r="C351" t="s">
        <v>3</v>
      </c>
      <c r="D351" s="13" t="s">
        <v>576</v>
      </c>
      <c r="E351" t="s">
        <v>576</v>
      </c>
      <c r="F351" t="str">
        <f>IF(ISERROR(VLOOKUP(Transaktionen[[#This Row],[Transaktionen]],BTT[Verwendete Transaktion (Pflichtauswahl)],1,FALSE)),"nein","ja")</f>
        <v>nein</v>
      </c>
      <c r="G351" t="s">
        <v>9516</v>
      </c>
    </row>
    <row r="352" spans="1:7" hidden="1" x14ac:dyDescent="0.25">
      <c r="A352" t="s">
        <v>6545</v>
      </c>
      <c r="B352" t="s">
        <v>7637</v>
      </c>
      <c r="C352" t="s">
        <v>3</v>
      </c>
      <c r="D352" s="13" t="s">
        <v>576</v>
      </c>
      <c r="E352" t="s">
        <v>576</v>
      </c>
      <c r="F352" t="str">
        <f>IF(ISERROR(VLOOKUP(Transaktionen[[#This Row],[Transaktionen]],BTT[Verwendete Transaktion (Pflichtauswahl)],1,FALSE)),"nein","ja")</f>
        <v>nein</v>
      </c>
      <c r="G352" t="s">
        <v>9516</v>
      </c>
    </row>
    <row r="353" spans="1:7" hidden="1" x14ac:dyDescent="0.25">
      <c r="A353" t="s">
        <v>6546</v>
      </c>
      <c r="B353" t="s">
        <v>7638</v>
      </c>
      <c r="C353" t="s">
        <v>3</v>
      </c>
      <c r="D353" s="13" t="s">
        <v>576</v>
      </c>
      <c r="E353" t="s">
        <v>576</v>
      </c>
      <c r="F353" t="str">
        <f>IF(ISERROR(VLOOKUP(Transaktionen[[#This Row],[Transaktionen]],BTT[Verwendete Transaktion (Pflichtauswahl)],1,FALSE)),"nein","ja")</f>
        <v>nein</v>
      </c>
      <c r="G353" t="s">
        <v>9516</v>
      </c>
    </row>
    <row r="354" spans="1:7" hidden="1" x14ac:dyDescent="0.25">
      <c r="A354" t="s">
        <v>6547</v>
      </c>
      <c r="B354" t="s">
        <v>7639</v>
      </c>
      <c r="C354" t="s">
        <v>3</v>
      </c>
      <c r="D354" s="13" t="s">
        <v>576</v>
      </c>
      <c r="E354" t="s">
        <v>576</v>
      </c>
      <c r="F354" t="str">
        <f>IF(ISERROR(VLOOKUP(Transaktionen[[#This Row],[Transaktionen]],BTT[Verwendete Transaktion (Pflichtauswahl)],1,FALSE)),"nein","ja")</f>
        <v>nein</v>
      </c>
      <c r="G354" t="s">
        <v>9516</v>
      </c>
    </row>
    <row r="355" spans="1:7" hidden="1" x14ac:dyDescent="0.25">
      <c r="A355" t="s">
        <v>6548</v>
      </c>
      <c r="B355" t="s">
        <v>7640</v>
      </c>
      <c r="C355" t="s">
        <v>3</v>
      </c>
      <c r="D355" s="13" t="s">
        <v>576</v>
      </c>
      <c r="E355" t="s">
        <v>576</v>
      </c>
      <c r="F355" t="str">
        <f>IF(ISERROR(VLOOKUP(Transaktionen[[#This Row],[Transaktionen]],BTT[Verwendete Transaktion (Pflichtauswahl)],1,FALSE)),"nein","ja")</f>
        <v>nein</v>
      </c>
      <c r="G355" t="s">
        <v>9516</v>
      </c>
    </row>
    <row r="356" spans="1:7" hidden="1" x14ac:dyDescent="0.25">
      <c r="A356" t="s">
        <v>6549</v>
      </c>
      <c r="B356" t="s">
        <v>7641</v>
      </c>
      <c r="C356" t="s">
        <v>3</v>
      </c>
      <c r="D356" s="13" t="s">
        <v>576</v>
      </c>
      <c r="E356" t="s">
        <v>576</v>
      </c>
      <c r="F356" t="str">
        <f>IF(ISERROR(VLOOKUP(Transaktionen[[#This Row],[Transaktionen]],BTT[Verwendete Transaktion (Pflichtauswahl)],1,FALSE)),"nein","ja")</f>
        <v>nein</v>
      </c>
      <c r="G356" t="s">
        <v>9516</v>
      </c>
    </row>
    <row r="357" spans="1:7" hidden="1" x14ac:dyDescent="0.25">
      <c r="A357" t="s">
        <v>6550</v>
      </c>
      <c r="B357" t="s">
        <v>7642</v>
      </c>
      <c r="C357" t="s">
        <v>3</v>
      </c>
      <c r="D357" s="13" t="s">
        <v>576</v>
      </c>
      <c r="E357" t="s">
        <v>576</v>
      </c>
      <c r="F357" t="str">
        <f>IF(ISERROR(VLOOKUP(Transaktionen[[#This Row],[Transaktionen]],BTT[Verwendete Transaktion (Pflichtauswahl)],1,FALSE)),"nein","ja")</f>
        <v>nein</v>
      </c>
      <c r="G357" t="s">
        <v>9516</v>
      </c>
    </row>
    <row r="358" spans="1:7" hidden="1" x14ac:dyDescent="0.25">
      <c r="A358" t="s">
        <v>6551</v>
      </c>
      <c r="B358" t="s">
        <v>7643</v>
      </c>
      <c r="C358" t="s">
        <v>3</v>
      </c>
      <c r="D358" s="13" t="s">
        <v>576</v>
      </c>
      <c r="E358" t="s">
        <v>576</v>
      </c>
      <c r="F358" t="str">
        <f>IF(ISERROR(VLOOKUP(Transaktionen[[#This Row],[Transaktionen]],BTT[Verwendete Transaktion (Pflichtauswahl)],1,FALSE)),"nein","ja")</f>
        <v>nein</v>
      </c>
      <c r="G358" t="s">
        <v>9516</v>
      </c>
    </row>
    <row r="359" spans="1:7" hidden="1" x14ac:dyDescent="0.25">
      <c r="A359" t="s">
        <v>6552</v>
      </c>
      <c r="B359" t="s">
        <v>7644</v>
      </c>
      <c r="C359" t="s">
        <v>3</v>
      </c>
      <c r="D359" s="13" t="s">
        <v>576</v>
      </c>
      <c r="E359" t="s">
        <v>576</v>
      </c>
      <c r="F359" t="str">
        <f>IF(ISERROR(VLOOKUP(Transaktionen[[#This Row],[Transaktionen]],BTT[Verwendete Transaktion (Pflichtauswahl)],1,FALSE)),"nein","ja")</f>
        <v>nein</v>
      </c>
      <c r="G359" t="s">
        <v>9516</v>
      </c>
    </row>
    <row r="360" spans="1:7" hidden="1" x14ac:dyDescent="0.25">
      <c r="A360" t="s">
        <v>6553</v>
      </c>
      <c r="B360" t="s">
        <v>7645</v>
      </c>
      <c r="C360" t="s">
        <v>3</v>
      </c>
      <c r="D360" s="13" t="s">
        <v>576</v>
      </c>
      <c r="E360" t="s">
        <v>576</v>
      </c>
      <c r="F360" t="str">
        <f>IF(ISERROR(VLOOKUP(Transaktionen[[#This Row],[Transaktionen]],BTT[Verwendete Transaktion (Pflichtauswahl)],1,FALSE)),"nein","ja")</f>
        <v>nein</v>
      </c>
      <c r="G360" t="s">
        <v>9516</v>
      </c>
    </row>
    <row r="361" spans="1:7" hidden="1" x14ac:dyDescent="0.25">
      <c r="A361" t="s">
        <v>6554</v>
      </c>
      <c r="B361" t="s">
        <v>7646</v>
      </c>
      <c r="C361" t="s">
        <v>3</v>
      </c>
      <c r="D361" s="13" t="s">
        <v>576</v>
      </c>
      <c r="E361" t="s">
        <v>576</v>
      </c>
      <c r="F361" t="str">
        <f>IF(ISERROR(VLOOKUP(Transaktionen[[#This Row],[Transaktionen]],BTT[Verwendete Transaktion (Pflichtauswahl)],1,FALSE)),"nein","ja")</f>
        <v>nein</v>
      </c>
      <c r="G361" t="s">
        <v>9516</v>
      </c>
    </row>
    <row r="362" spans="1:7" hidden="1" x14ac:dyDescent="0.25">
      <c r="A362" t="s">
        <v>6555</v>
      </c>
      <c r="B362" t="s">
        <v>7647</v>
      </c>
      <c r="C362" t="s">
        <v>3</v>
      </c>
      <c r="D362" s="13" t="s">
        <v>576</v>
      </c>
      <c r="E362" t="s">
        <v>576</v>
      </c>
      <c r="F362" t="str">
        <f>IF(ISERROR(VLOOKUP(Transaktionen[[#This Row],[Transaktionen]],BTT[Verwendete Transaktion (Pflichtauswahl)],1,FALSE)),"nein","ja")</f>
        <v>nein</v>
      </c>
      <c r="G362" t="s">
        <v>9516</v>
      </c>
    </row>
    <row r="363" spans="1:7" hidden="1" x14ac:dyDescent="0.25">
      <c r="A363" t="s">
        <v>6556</v>
      </c>
      <c r="B363" t="s">
        <v>7648</v>
      </c>
      <c r="C363" t="s">
        <v>3</v>
      </c>
      <c r="D363" s="13" t="s">
        <v>576</v>
      </c>
      <c r="E363" t="s">
        <v>576</v>
      </c>
      <c r="F363" t="str">
        <f>IF(ISERROR(VLOOKUP(Transaktionen[[#This Row],[Transaktionen]],BTT[Verwendete Transaktion (Pflichtauswahl)],1,FALSE)),"nein","ja")</f>
        <v>nein</v>
      </c>
      <c r="G363" t="s">
        <v>9516</v>
      </c>
    </row>
    <row r="364" spans="1:7" hidden="1" x14ac:dyDescent="0.25">
      <c r="A364" t="s">
        <v>6557</v>
      </c>
      <c r="B364" t="s">
        <v>7649</v>
      </c>
      <c r="C364" t="s">
        <v>3</v>
      </c>
      <c r="D364" s="13" t="s">
        <v>576</v>
      </c>
      <c r="E364" t="s">
        <v>576</v>
      </c>
      <c r="F364" t="str">
        <f>IF(ISERROR(VLOOKUP(Transaktionen[[#This Row],[Transaktionen]],BTT[Verwendete Transaktion (Pflichtauswahl)],1,FALSE)),"nein","ja")</f>
        <v>nein</v>
      </c>
      <c r="G364" t="s">
        <v>9516</v>
      </c>
    </row>
    <row r="365" spans="1:7" hidden="1" x14ac:dyDescent="0.25">
      <c r="A365" t="s">
        <v>6558</v>
      </c>
      <c r="B365" t="s">
        <v>7650</v>
      </c>
      <c r="C365" t="s">
        <v>3</v>
      </c>
      <c r="D365" s="13" t="s">
        <v>576</v>
      </c>
      <c r="E365" t="s">
        <v>576</v>
      </c>
      <c r="F365" t="str">
        <f>IF(ISERROR(VLOOKUP(Transaktionen[[#This Row],[Transaktionen]],BTT[Verwendete Transaktion (Pflichtauswahl)],1,FALSE)),"nein","ja")</f>
        <v>nein</v>
      </c>
      <c r="G365" t="s">
        <v>9516</v>
      </c>
    </row>
    <row r="366" spans="1:7" hidden="1" x14ac:dyDescent="0.25">
      <c r="A366" t="s">
        <v>6559</v>
      </c>
      <c r="B366" t="s">
        <v>7651</v>
      </c>
      <c r="C366" t="s">
        <v>3</v>
      </c>
      <c r="D366" s="13" t="s">
        <v>576</v>
      </c>
      <c r="E366" t="s">
        <v>576</v>
      </c>
      <c r="F366" t="str">
        <f>IF(ISERROR(VLOOKUP(Transaktionen[[#This Row],[Transaktionen]],BTT[Verwendete Transaktion (Pflichtauswahl)],1,FALSE)),"nein","ja")</f>
        <v>nein</v>
      </c>
      <c r="G366" t="s">
        <v>9516</v>
      </c>
    </row>
    <row r="367" spans="1:7" hidden="1" x14ac:dyDescent="0.25">
      <c r="A367" t="s">
        <v>6560</v>
      </c>
      <c r="B367" t="s">
        <v>7652</v>
      </c>
      <c r="C367" t="s">
        <v>3</v>
      </c>
      <c r="D367" s="13" t="s">
        <v>576</v>
      </c>
      <c r="E367" t="s">
        <v>576</v>
      </c>
      <c r="F367" t="str">
        <f>IF(ISERROR(VLOOKUP(Transaktionen[[#This Row],[Transaktionen]],BTT[Verwendete Transaktion (Pflichtauswahl)],1,FALSE)),"nein","ja")</f>
        <v>nein</v>
      </c>
      <c r="G367" t="s">
        <v>9516</v>
      </c>
    </row>
    <row r="368" spans="1:7" hidden="1" x14ac:dyDescent="0.25">
      <c r="A368" t="s">
        <v>6561</v>
      </c>
      <c r="B368" t="s">
        <v>7653</v>
      </c>
      <c r="C368" t="s">
        <v>3</v>
      </c>
      <c r="D368" s="13" t="s">
        <v>576</v>
      </c>
      <c r="E368" t="s">
        <v>576</v>
      </c>
      <c r="F368" t="str">
        <f>IF(ISERROR(VLOOKUP(Transaktionen[[#This Row],[Transaktionen]],BTT[Verwendete Transaktion (Pflichtauswahl)],1,FALSE)),"nein","ja")</f>
        <v>nein</v>
      </c>
      <c r="G368" t="s">
        <v>9516</v>
      </c>
    </row>
    <row r="369" spans="1:7" hidden="1" x14ac:dyDescent="0.25">
      <c r="A369" t="s">
        <v>6562</v>
      </c>
      <c r="B369" t="s">
        <v>7654</v>
      </c>
      <c r="C369" t="s">
        <v>3</v>
      </c>
      <c r="D369" s="13" t="s">
        <v>576</v>
      </c>
      <c r="E369" t="s">
        <v>576</v>
      </c>
      <c r="F369" t="str">
        <f>IF(ISERROR(VLOOKUP(Transaktionen[[#This Row],[Transaktionen]],BTT[Verwendete Transaktion (Pflichtauswahl)],1,FALSE)),"nein","ja")</f>
        <v>nein</v>
      </c>
      <c r="G369" t="s">
        <v>9516</v>
      </c>
    </row>
    <row r="370" spans="1:7" hidden="1" x14ac:dyDescent="0.25">
      <c r="A370" t="s">
        <v>6563</v>
      </c>
      <c r="B370" t="s">
        <v>7655</v>
      </c>
      <c r="C370" t="s">
        <v>3</v>
      </c>
      <c r="D370" s="13" t="s">
        <v>576</v>
      </c>
      <c r="E370" t="s">
        <v>576</v>
      </c>
      <c r="F370" t="str">
        <f>IF(ISERROR(VLOOKUP(Transaktionen[[#This Row],[Transaktionen]],BTT[Verwendete Transaktion (Pflichtauswahl)],1,FALSE)),"nein","ja")</f>
        <v>nein</v>
      </c>
      <c r="G370" t="s">
        <v>9516</v>
      </c>
    </row>
    <row r="371" spans="1:7" hidden="1" x14ac:dyDescent="0.25">
      <c r="A371" t="s">
        <v>6564</v>
      </c>
      <c r="B371" t="s">
        <v>7656</v>
      </c>
      <c r="C371" t="s">
        <v>3</v>
      </c>
      <c r="D371" s="13" t="s">
        <v>576</v>
      </c>
      <c r="E371" t="s">
        <v>576</v>
      </c>
      <c r="F371" t="str">
        <f>IF(ISERROR(VLOOKUP(Transaktionen[[#This Row],[Transaktionen]],BTT[Verwendete Transaktion (Pflichtauswahl)],1,FALSE)),"nein","ja")</f>
        <v>nein</v>
      </c>
      <c r="G371" t="s">
        <v>9516</v>
      </c>
    </row>
    <row r="372" spans="1:7" hidden="1" x14ac:dyDescent="0.25">
      <c r="A372" t="s">
        <v>6565</v>
      </c>
      <c r="B372" t="s">
        <v>7657</v>
      </c>
      <c r="C372" t="s">
        <v>3</v>
      </c>
      <c r="D372" s="13" t="s">
        <v>576</v>
      </c>
      <c r="E372" t="s">
        <v>576</v>
      </c>
      <c r="F372" t="str">
        <f>IF(ISERROR(VLOOKUP(Transaktionen[[#This Row],[Transaktionen]],BTT[Verwendete Transaktion (Pflichtauswahl)],1,FALSE)),"nein","ja")</f>
        <v>nein</v>
      </c>
      <c r="G372" t="s">
        <v>9516</v>
      </c>
    </row>
    <row r="373" spans="1:7" hidden="1" x14ac:dyDescent="0.25">
      <c r="A373" t="s">
        <v>6566</v>
      </c>
      <c r="B373" t="s">
        <v>7658</v>
      </c>
      <c r="C373" t="s">
        <v>3</v>
      </c>
      <c r="D373" s="13" t="s">
        <v>576</v>
      </c>
      <c r="E373" t="s">
        <v>576</v>
      </c>
      <c r="F373" t="str">
        <f>IF(ISERROR(VLOOKUP(Transaktionen[[#This Row],[Transaktionen]],BTT[Verwendete Transaktion (Pflichtauswahl)],1,FALSE)),"nein","ja")</f>
        <v>nein</v>
      </c>
      <c r="G373" t="s">
        <v>9516</v>
      </c>
    </row>
    <row r="374" spans="1:7" hidden="1" x14ac:dyDescent="0.25">
      <c r="A374" t="s">
        <v>6567</v>
      </c>
      <c r="B374" t="s">
        <v>7659</v>
      </c>
      <c r="C374" t="s">
        <v>3</v>
      </c>
      <c r="D374" s="13" t="s">
        <v>576</v>
      </c>
      <c r="E374" t="s">
        <v>576</v>
      </c>
      <c r="F374" t="str">
        <f>IF(ISERROR(VLOOKUP(Transaktionen[[#This Row],[Transaktionen]],BTT[Verwendete Transaktion (Pflichtauswahl)],1,FALSE)),"nein","ja")</f>
        <v>nein</v>
      </c>
      <c r="G374" t="s">
        <v>9516</v>
      </c>
    </row>
    <row r="375" spans="1:7" hidden="1" x14ac:dyDescent="0.25">
      <c r="A375" t="s">
        <v>6568</v>
      </c>
      <c r="B375" t="s">
        <v>7660</v>
      </c>
      <c r="C375" t="s">
        <v>3</v>
      </c>
      <c r="D375" s="13" t="s">
        <v>576</v>
      </c>
      <c r="E375" t="s">
        <v>576</v>
      </c>
      <c r="F375" t="str">
        <f>IF(ISERROR(VLOOKUP(Transaktionen[[#This Row],[Transaktionen]],BTT[Verwendete Transaktion (Pflichtauswahl)],1,FALSE)),"nein","ja")</f>
        <v>nein</v>
      </c>
      <c r="G375" t="s">
        <v>9516</v>
      </c>
    </row>
    <row r="376" spans="1:7" hidden="1" x14ac:dyDescent="0.25">
      <c r="A376" t="s">
        <v>6569</v>
      </c>
      <c r="B376" t="s">
        <v>7661</v>
      </c>
      <c r="C376" t="s">
        <v>3</v>
      </c>
      <c r="D376" s="13" t="s">
        <v>576</v>
      </c>
      <c r="E376" t="s">
        <v>576</v>
      </c>
      <c r="F376" t="str">
        <f>IF(ISERROR(VLOOKUP(Transaktionen[[#This Row],[Transaktionen]],BTT[Verwendete Transaktion (Pflichtauswahl)],1,FALSE)),"nein","ja")</f>
        <v>nein</v>
      </c>
      <c r="G376" t="s">
        <v>9516</v>
      </c>
    </row>
    <row r="377" spans="1:7" hidden="1" x14ac:dyDescent="0.25">
      <c r="A377" t="s">
        <v>6570</v>
      </c>
      <c r="B377" t="s">
        <v>7662</v>
      </c>
      <c r="C377" t="s">
        <v>3</v>
      </c>
      <c r="D377" s="13" t="s">
        <v>576</v>
      </c>
      <c r="E377" t="s">
        <v>576</v>
      </c>
      <c r="F377" t="str">
        <f>IF(ISERROR(VLOOKUP(Transaktionen[[#This Row],[Transaktionen]],BTT[Verwendete Transaktion (Pflichtauswahl)],1,FALSE)),"nein","ja")</f>
        <v>nein</v>
      </c>
      <c r="G377" t="s">
        <v>9516</v>
      </c>
    </row>
    <row r="378" spans="1:7" hidden="1" x14ac:dyDescent="0.25">
      <c r="A378" t="s">
        <v>6571</v>
      </c>
      <c r="B378" t="s">
        <v>7663</v>
      </c>
      <c r="C378" t="s">
        <v>3</v>
      </c>
      <c r="D378" s="13" t="s">
        <v>576</v>
      </c>
      <c r="E378" t="s">
        <v>576</v>
      </c>
      <c r="F378" t="str">
        <f>IF(ISERROR(VLOOKUP(Transaktionen[[#This Row],[Transaktionen]],BTT[Verwendete Transaktion (Pflichtauswahl)],1,FALSE)),"nein","ja")</f>
        <v>nein</v>
      </c>
      <c r="G378" t="s">
        <v>9516</v>
      </c>
    </row>
    <row r="379" spans="1:7" hidden="1" x14ac:dyDescent="0.25">
      <c r="A379" t="s">
        <v>6572</v>
      </c>
      <c r="B379" t="s">
        <v>7664</v>
      </c>
      <c r="C379" t="s">
        <v>3</v>
      </c>
      <c r="D379" s="13" t="s">
        <v>576</v>
      </c>
      <c r="E379" t="s">
        <v>576</v>
      </c>
      <c r="F379" t="str">
        <f>IF(ISERROR(VLOOKUP(Transaktionen[[#This Row],[Transaktionen]],BTT[Verwendete Transaktion (Pflichtauswahl)],1,FALSE)),"nein","ja")</f>
        <v>nein</v>
      </c>
      <c r="G379" t="s">
        <v>9516</v>
      </c>
    </row>
    <row r="380" spans="1:7" hidden="1" x14ac:dyDescent="0.25">
      <c r="A380" t="s">
        <v>6575</v>
      </c>
      <c r="B380" t="s">
        <v>7667</v>
      </c>
      <c r="C380" t="s">
        <v>3</v>
      </c>
      <c r="D380" s="13" t="s">
        <v>576</v>
      </c>
      <c r="E380" t="s">
        <v>576</v>
      </c>
      <c r="F380" t="str">
        <f>IF(ISERROR(VLOOKUP(Transaktionen[[#This Row],[Transaktionen]],BTT[Verwendete Transaktion (Pflichtauswahl)],1,FALSE)),"nein","ja")</f>
        <v>nein</v>
      </c>
      <c r="G380" t="s">
        <v>9516</v>
      </c>
    </row>
    <row r="381" spans="1:7" hidden="1" x14ac:dyDescent="0.25">
      <c r="A381" t="s">
        <v>6576</v>
      </c>
      <c r="B381" t="s">
        <v>7668</v>
      </c>
      <c r="C381" t="s">
        <v>3</v>
      </c>
      <c r="D381" s="13" t="s">
        <v>576</v>
      </c>
      <c r="E381" t="s">
        <v>576</v>
      </c>
      <c r="F381" t="str">
        <f>IF(ISERROR(VLOOKUP(Transaktionen[[#This Row],[Transaktionen]],BTT[Verwendete Transaktion (Pflichtauswahl)],1,FALSE)),"nein","ja")</f>
        <v>nein</v>
      </c>
      <c r="G381" t="s">
        <v>9516</v>
      </c>
    </row>
    <row r="382" spans="1:7" hidden="1" x14ac:dyDescent="0.25">
      <c r="A382" t="s">
        <v>6573</v>
      </c>
      <c r="B382" t="s">
        <v>7665</v>
      </c>
      <c r="C382" t="s">
        <v>3</v>
      </c>
      <c r="D382" s="13" t="s">
        <v>576</v>
      </c>
      <c r="E382" t="s">
        <v>576</v>
      </c>
      <c r="F382" t="str">
        <f>IF(ISERROR(VLOOKUP(Transaktionen[[#This Row],[Transaktionen]],BTT[Verwendete Transaktion (Pflichtauswahl)],1,FALSE)),"nein","ja")</f>
        <v>nein</v>
      </c>
      <c r="G382" t="s">
        <v>9516</v>
      </c>
    </row>
    <row r="383" spans="1:7" hidden="1" x14ac:dyDescent="0.25">
      <c r="A383" t="s">
        <v>6574</v>
      </c>
      <c r="B383" t="s">
        <v>7666</v>
      </c>
      <c r="C383" t="s">
        <v>3</v>
      </c>
      <c r="D383" s="13" t="s">
        <v>576</v>
      </c>
      <c r="E383" t="s">
        <v>576</v>
      </c>
      <c r="F383" t="str">
        <f>IF(ISERROR(VLOOKUP(Transaktionen[[#This Row],[Transaktionen]],BTT[Verwendete Transaktion (Pflichtauswahl)],1,FALSE)),"nein","ja")</f>
        <v>nein</v>
      </c>
      <c r="G383" t="s">
        <v>9516</v>
      </c>
    </row>
    <row r="384" spans="1:7" hidden="1" x14ac:dyDescent="0.25">
      <c r="A384" t="s">
        <v>6577</v>
      </c>
      <c r="B384" t="s">
        <v>7495</v>
      </c>
      <c r="C384" t="s">
        <v>3</v>
      </c>
      <c r="D384" s="13" t="s">
        <v>576</v>
      </c>
      <c r="E384" t="s">
        <v>576</v>
      </c>
      <c r="F384" t="str">
        <f>IF(ISERROR(VLOOKUP(Transaktionen[[#This Row],[Transaktionen]],BTT[Verwendete Transaktion (Pflichtauswahl)],1,FALSE)),"nein","ja")</f>
        <v>nein</v>
      </c>
      <c r="G384" t="s">
        <v>9516</v>
      </c>
    </row>
    <row r="385" spans="1:7" hidden="1" x14ac:dyDescent="0.25">
      <c r="A385" t="s">
        <v>6578</v>
      </c>
      <c r="B385" t="s">
        <v>7669</v>
      </c>
      <c r="C385" t="s">
        <v>3</v>
      </c>
      <c r="D385" s="13" t="s">
        <v>576</v>
      </c>
      <c r="E385" t="s">
        <v>576</v>
      </c>
      <c r="F385" t="str">
        <f>IF(ISERROR(VLOOKUP(Transaktionen[[#This Row],[Transaktionen]],BTT[Verwendete Transaktion (Pflichtauswahl)],1,FALSE)),"nein","ja")</f>
        <v>nein</v>
      </c>
      <c r="G385" t="s">
        <v>9516</v>
      </c>
    </row>
    <row r="386" spans="1:7" hidden="1" x14ac:dyDescent="0.25">
      <c r="A386" t="s">
        <v>6579</v>
      </c>
      <c r="B386" t="s">
        <v>7670</v>
      </c>
      <c r="C386" t="s">
        <v>3</v>
      </c>
      <c r="D386" s="13" t="s">
        <v>576</v>
      </c>
      <c r="E386" t="s">
        <v>576</v>
      </c>
      <c r="F386" t="str">
        <f>IF(ISERROR(VLOOKUP(Transaktionen[[#This Row],[Transaktionen]],BTT[Verwendete Transaktion (Pflichtauswahl)],1,FALSE)),"nein","ja")</f>
        <v>nein</v>
      </c>
      <c r="G386" t="s">
        <v>9516</v>
      </c>
    </row>
    <row r="387" spans="1:7" hidden="1" x14ac:dyDescent="0.25">
      <c r="A387" t="s">
        <v>6580</v>
      </c>
      <c r="B387" t="s">
        <v>7671</v>
      </c>
      <c r="C387" t="s">
        <v>3</v>
      </c>
      <c r="D387" s="13" t="s">
        <v>576</v>
      </c>
      <c r="E387" t="s">
        <v>576</v>
      </c>
      <c r="F387" t="str">
        <f>IF(ISERROR(VLOOKUP(Transaktionen[[#This Row],[Transaktionen]],BTT[Verwendete Transaktion (Pflichtauswahl)],1,FALSE)),"nein","ja")</f>
        <v>nein</v>
      </c>
      <c r="G387" t="s">
        <v>9516</v>
      </c>
    </row>
    <row r="388" spans="1:7" hidden="1" x14ac:dyDescent="0.25">
      <c r="A388" t="s">
        <v>6581</v>
      </c>
      <c r="B388" t="s">
        <v>7672</v>
      </c>
      <c r="C388" t="s">
        <v>3</v>
      </c>
      <c r="D388" s="13" t="s">
        <v>576</v>
      </c>
      <c r="E388" t="s">
        <v>576</v>
      </c>
      <c r="F388" t="str">
        <f>IF(ISERROR(VLOOKUP(Transaktionen[[#This Row],[Transaktionen]],BTT[Verwendete Transaktion (Pflichtauswahl)],1,FALSE)),"nein","ja")</f>
        <v>nein</v>
      </c>
      <c r="G388" t="s">
        <v>9516</v>
      </c>
    </row>
    <row r="389" spans="1:7" hidden="1" x14ac:dyDescent="0.25">
      <c r="A389" t="s">
        <v>363</v>
      </c>
      <c r="B389" t="s">
        <v>364</v>
      </c>
      <c r="C389" t="s">
        <v>3</v>
      </c>
      <c r="D389" s="13">
        <v>1453</v>
      </c>
      <c r="E389" t="s">
        <v>9102</v>
      </c>
      <c r="F389" t="str">
        <f>IF(ISERROR(VLOOKUP(Transaktionen[[#This Row],[Transaktionen]],BTT[Verwendete Transaktion (Pflichtauswahl)],1,FALSE)),"nein","ja")</f>
        <v>nein</v>
      </c>
    </row>
    <row r="390" spans="1:7" hidden="1" x14ac:dyDescent="0.25">
      <c r="A390" t="s">
        <v>365</v>
      </c>
      <c r="B390" t="s">
        <v>366</v>
      </c>
      <c r="C390" t="s">
        <v>3</v>
      </c>
      <c r="D390" s="13">
        <v>33</v>
      </c>
      <c r="E390" t="s">
        <v>9102</v>
      </c>
      <c r="F390" t="str">
        <f>IF(ISERROR(VLOOKUP(Transaktionen[[#This Row],[Transaktionen]],BTT[Verwendete Transaktion (Pflichtauswahl)],1,FALSE)),"nein","ja")</f>
        <v>nein</v>
      </c>
    </row>
    <row r="391" spans="1:7" hidden="1" x14ac:dyDescent="0.25">
      <c r="A391" t="s">
        <v>367</v>
      </c>
      <c r="B391" t="s">
        <v>368</v>
      </c>
      <c r="C391" t="s">
        <v>3</v>
      </c>
      <c r="D391" s="13">
        <v>75135</v>
      </c>
      <c r="E391" t="s">
        <v>9102</v>
      </c>
      <c r="F391" t="str">
        <f>IF(ISERROR(VLOOKUP(Transaktionen[[#This Row],[Transaktionen]],BTT[Verwendete Transaktion (Pflichtauswahl)],1,FALSE)),"nein","ja")</f>
        <v>nein</v>
      </c>
    </row>
    <row r="392" spans="1:7" hidden="1" x14ac:dyDescent="0.25">
      <c r="A392" t="s">
        <v>369</v>
      </c>
      <c r="B392" t="s">
        <v>370</v>
      </c>
      <c r="C392" t="s">
        <v>3</v>
      </c>
      <c r="D392" s="13">
        <v>296</v>
      </c>
      <c r="E392" t="s">
        <v>576</v>
      </c>
      <c r="F392" t="str">
        <f>IF(ISERROR(VLOOKUP(Transaktionen[[#This Row],[Transaktionen]],BTT[Verwendete Transaktion (Pflichtauswahl)],1,FALSE)),"nein","ja")</f>
        <v>nein</v>
      </c>
    </row>
    <row r="393" spans="1:7" hidden="1" x14ac:dyDescent="0.25">
      <c r="A393" t="s">
        <v>371</v>
      </c>
      <c r="B393" t="s">
        <v>372</v>
      </c>
      <c r="C393" t="s">
        <v>3</v>
      </c>
      <c r="D393" s="13">
        <v>160</v>
      </c>
      <c r="E393" t="s">
        <v>9102</v>
      </c>
      <c r="F393" t="str">
        <f>IF(ISERROR(VLOOKUP(Transaktionen[[#This Row],[Transaktionen]],BTT[Verwendete Transaktion (Pflichtauswahl)],1,FALSE)),"nein","ja")</f>
        <v>nein</v>
      </c>
    </row>
    <row r="394" spans="1:7" hidden="1" x14ac:dyDescent="0.25">
      <c r="A394" t="s">
        <v>373</v>
      </c>
      <c r="B394" t="s">
        <v>374</v>
      </c>
      <c r="C394" t="s">
        <v>3</v>
      </c>
      <c r="D394" s="13">
        <v>40</v>
      </c>
      <c r="E394" t="s">
        <v>9102</v>
      </c>
      <c r="F394" t="str">
        <f>IF(ISERROR(VLOOKUP(Transaktionen[[#This Row],[Transaktionen]],BTT[Verwendete Transaktion (Pflichtauswahl)],1,FALSE)),"nein","ja")</f>
        <v>nein</v>
      </c>
    </row>
    <row r="395" spans="1:7" hidden="1" x14ac:dyDescent="0.25">
      <c r="A395" t="s">
        <v>375</v>
      </c>
      <c r="B395" t="s">
        <v>376</v>
      </c>
      <c r="C395" t="s">
        <v>3</v>
      </c>
      <c r="D395" s="13">
        <v>715</v>
      </c>
      <c r="E395" t="s">
        <v>9102</v>
      </c>
      <c r="F395" t="str">
        <f>IF(ISERROR(VLOOKUP(Transaktionen[[#This Row],[Transaktionen]],BTT[Verwendete Transaktion (Pflichtauswahl)],1,FALSE)),"nein","ja")</f>
        <v>nein</v>
      </c>
    </row>
    <row r="396" spans="1:7" hidden="1" x14ac:dyDescent="0.25">
      <c r="A396" t="s">
        <v>377</v>
      </c>
      <c r="B396" t="s">
        <v>235</v>
      </c>
      <c r="C396" t="s">
        <v>3</v>
      </c>
      <c r="D396" s="13">
        <v>62</v>
      </c>
      <c r="E396" t="s">
        <v>9102</v>
      </c>
      <c r="F396" t="str">
        <f>IF(ISERROR(VLOOKUP(Transaktionen[[#This Row],[Transaktionen]],BTT[Verwendete Transaktion (Pflichtauswahl)],1,FALSE)),"nein","ja")</f>
        <v>nein</v>
      </c>
    </row>
    <row r="397" spans="1:7" hidden="1" x14ac:dyDescent="0.25">
      <c r="A397" t="s">
        <v>6582</v>
      </c>
      <c r="B397" t="s">
        <v>7673</v>
      </c>
      <c r="C397" t="s">
        <v>3</v>
      </c>
      <c r="D397" s="13" t="s">
        <v>576</v>
      </c>
      <c r="E397" t="s">
        <v>576</v>
      </c>
      <c r="F397" t="str">
        <f>IF(ISERROR(VLOOKUP(Transaktionen[[#This Row],[Transaktionen]],BTT[Verwendete Transaktion (Pflichtauswahl)],1,FALSE)),"nein","ja")</f>
        <v>nein</v>
      </c>
      <c r="G397" t="s">
        <v>9516</v>
      </c>
    </row>
    <row r="398" spans="1:7" hidden="1" x14ac:dyDescent="0.25">
      <c r="A398" t="s">
        <v>378</v>
      </c>
      <c r="B398" t="s">
        <v>379</v>
      </c>
      <c r="C398" t="s">
        <v>3</v>
      </c>
      <c r="D398" s="13">
        <v>108</v>
      </c>
      <c r="E398" t="s">
        <v>9102</v>
      </c>
      <c r="F398" t="str">
        <f>IF(ISERROR(VLOOKUP(Transaktionen[[#This Row],[Transaktionen]],BTT[Verwendete Transaktion (Pflichtauswahl)],1,FALSE)),"nein","ja")</f>
        <v>nein</v>
      </c>
    </row>
    <row r="399" spans="1:7" hidden="1" x14ac:dyDescent="0.25">
      <c r="A399" t="s">
        <v>380</v>
      </c>
      <c r="B399" t="s">
        <v>381</v>
      </c>
      <c r="C399" t="s">
        <v>3</v>
      </c>
      <c r="D399" s="13">
        <v>243</v>
      </c>
      <c r="E399" t="s">
        <v>9102</v>
      </c>
      <c r="F399" t="str">
        <f>IF(ISERROR(VLOOKUP(Transaktionen[[#This Row],[Transaktionen]],BTT[Verwendete Transaktion (Pflichtauswahl)],1,FALSE)),"nein","ja")</f>
        <v>nein</v>
      </c>
    </row>
    <row r="400" spans="1:7" hidden="1" x14ac:dyDescent="0.25">
      <c r="A400" t="s">
        <v>382</v>
      </c>
      <c r="B400" t="s">
        <v>383</v>
      </c>
      <c r="C400" t="s">
        <v>3</v>
      </c>
      <c r="D400" s="13">
        <v>525</v>
      </c>
      <c r="E400" t="s">
        <v>9102</v>
      </c>
      <c r="F400" t="str">
        <f>IF(ISERROR(VLOOKUP(Transaktionen[[#This Row],[Transaktionen]],BTT[Verwendete Transaktion (Pflichtauswahl)],1,FALSE)),"nein","ja")</f>
        <v>nein</v>
      </c>
    </row>
    <row r="401" spans="1:7" hidden="1" x14ac:dyDescent="0.25">
      <c r="A401" t="s">
        <v>384</v>
      </c>
      <c r="B401" t="s">
        <v>385</v>
      </c>
      <c r="C401" t="s">
        <v>3</v>
      </c>
      <c r="D401" s="13">
        <v>43</v>
      </c>
      <c r="E401" t="s">
        <v>9102</v>
      </c>
      <c r="F401" t="str">
        <f>IF(ISERROR(VLOOKUP(Transaktionen[[#This Row],[Transaktionen]],BTT[Verwendete Transaktion (Pflichtauswahl)],1,FALSE)),"nein","ja")</f>
        <v>nein</v>
      </c>
    </row>
    <row r="402" spans="1:7" hidden="1" x14ac:dyDescent="0.25">
      <c r="A402" t="s">
        <v>386</v>
      </c>
      <c r="B402" t="s">
        <v>387</v>
      </c>
      <c r="C402" t="s">
        <v>3</v>
      </c>
      <c r="D402" s="13">
        <v>18</v>
      </c>
      <c r="E402" t="s">
        <v>9102</v>
      </c>
      <c r="F402" t="str">
        <f>IF(ISERROR(VLOOKUP(Transaktionen[[#This Row],[Transaktionen]],BTT[Verwendete Transaktion (Pflichtauswahl)],1,FALSE)),"nein","ja")</f>
        <v>nein</v>
      </c>
    </row>
    <row r="403" spans="1:7" hidden="1" x14ac:dyDescent="0.25">
      <c r="A403" t="s">
        <v>6583</v>
      </c>
      <c r="B403" t="s">
        <v>7674</v>
      </c>
      <c r="C403" t="s">
        <v>3</v>
      </c>
      <c r="D403" s="13" t="s">
        <v>576</v>
      </c>
      <c r="E403" t="s">
        <v>576</v>
      </c>
      <c r="F403" t="str">
        <f>IF(ISERROR(VLOOKUP(Transaktionen[[#This Row],[Transaktionen]],BTT[Verwendete Transaktion (Pflichtauswahl)],1,FALSE)),"nein","ja")</f>
        <v>nein</v>
      </c>
      <c r="G403" t="s">
        <v>9516</v>
      </c>
    </row>
    <row r="404" spans="1:7" hidden="1" x14ac:dyDescent="0.25">
      <c r="A404" t="s">
        <v>6584</v>
      </c>
      <c r="B404" t="s">
        <v>7675</v>
      </c>
      <c r="C404" t="s">
        <v>3</v>
      </c>
      <c r="D404" s="13" t="s">
        <v>576</v>
      </c>
      <c r="E404" t="s">
        <v>576</v>
      </c>
      <c r="F404" t="str">
        <f>IF(ISERROR(VLOOKUP(Transaktionen[[#This Row],[Transaktionen]],BTT[Verwendete Transaktion (Pflichtauswahl)],1,FALSE)),"nein","ja")</f>
        <v>nein</v>
      </c>
      <c r="G404" t="s">
        <v>9516</v>
      </c>
    </row>
    <row r="405" spans="1:7" hidden="1" x14ac:dyDescent="0.25">
      <c r="A405" t="s">
        <v>392</v>
      </c>
      <c r="B405" t="s">
        <v>393</v>
      </c>
      <c r="C405" t="s">
        <v>3</v>
      </c>
      <c r="D405" s="13">
        <v>4574</v>
      </c>
      <c r="E405" t="s">
        <v>9102</v>
      </c>
      <c r="F405" t="str">
        <f>IF(ISERROR(VLOOKUP(Transaktionen[[#This Row],[Transaktionen]],BTT[Verwendete Transaktion (Pflichtauswahl)],1,FALSE)),"nein","ja")</f>
        <v>nein</v>
      </c>
    </row>
    <row r="406" spans="1:7" hidden="1" x14ac:dyDescent="0.25">
      <c r="A406" t="s">
        <v>388</v>
      </c>
      <c r="B406" t="s">
        <v>389</v>
      </c>
      <c r="C406" t="s">
        <v>3</v>
      </c>
      <c r="D406" s="13">
        <v>30</v>
      </c>
      <c r="E406" t="s">
        <v>9102</v>
      </c>
      <c r="F406" t="str">
        <f>IF(ISERROR(VLOOKUP(Transaktionen[[#This Row],[Transaktionen]],BTT[Verwendete Transaktion (Pflichtauswahl)],1,FALSE)),"nein","ja")</f>
        <v>nein</v>
      </c>
    </row>
    <row r="407" spans="1:7" hidden="1" x14ac:dyDescent="0.25">
      <c r="A407" t="s">
        <v>390</v>
      </c>
      <c r="B407" t="s">
        <v>391</v>
      </c>
      <c r="C407" t="s">
        <v>3</v>
      </c>
      <c r="D407" s="13">
        <v>9562</v>
      </c>
      <c r="E407" t="s">
        <v>9102</v>
      </c>
      <c r="F407" t="str">
        <f>IF(ISERROR(VLOOKUP(Transaktionen[[#This Row],[Transaktionen]],BTT[Verwendete Transaktion (Pflichtauswahl)],1,FALSE)),"nein","ja")</f>
        <v>nein</v>
      </c>
    </row>
    <row r="408" spans="1:7" hidden="1" x14ac:dyDescent="0.25">
      <c r="A408" t="s">
        <v>6585</v>
      </c>
      <c r="B408" t="s">
        <v>7676</v>
      </c>
      <c r="C408" t="s">
        <v>3</v>
      </c>
      <c r="D408" s="13" t="s">
        <v>576</v>
      </c>
      <c r="E408" t="s">
        <v>576</v>
      </c>
      <c r="F408" t="str">
        <f>IF(ISERROR(VLOOKUP(Transaktionen[[#This Row],[Transaktionen]],BTT[Verwendete Transaktion (Pflichtauswahl)],1,FALSE)),"nein","ja")</f>
        <v>nein</v>
      </c>
      <c r="G408" t="s">
        <v>9516</v>
      </c>
    </row>
    <row r="409" spans="1:7" hidden="1" x14ac:dyDescent="0.25">
      <c r="A409" t="s">
        <v>394</v>
      </c>
      <c r="B409" t="s">
        <v>395</v>
      </c>
      <c r="C409" t="s">
        <v>3</v>
      </c>
      <c r="D409" s="13">
        <v>374342</v>
      </c>
      <c r="E409" t="s">
        <v>9102</v>
      </c>
      <c r="F409" t="str">
        <f>IF(ISERROR(VLOOKUP(Transaktionen[[#This Row],[Transaktionen]],BTT[Verwendete Transaktion (Pflichtauswahl)],1,FALSE)),"nein","ja")</f>
        <v>nein</v>
      </c>
    </row>
    <row r="410" spans="1:7" hidden="1" x14ac:dyDescent="0.25">
      <c r="A410" t="s">
        <v>6586</v>
      </c>
      <c r="B410" t="s">
        <v>7677</v>
      </c>
      <c r="C410" t="s">
        <v>3</v>
      </c>
      <c r="D410" s="13">
        <v>36</v>
      </c>
      <c r="E410" t="s">
        <v>576</v>
      </c>
      <c r="F410" t="str">
        <f>IF(ISERROR(VLOOKUP(Transaktionen[[#This Row],[Transaktionen]],BTT[Verwendete Transaktion (Pflichtauswahl)],1,FALSE)),"nein","ja")</f>
        <v>nein</v>
      </c>
    </row>
    <row r="411" spans="1:7" hidden="1" x14ac:dyDescent="0.25">
      <c r="A411" t="s">
        <v>396</v>
      </c>
      <c r="B411" t="s">
        <v>397</v>
      </c>
      <c r="C411" t="s">
        <v>3</v>
      </c>
      <c r="D411" s="13">
        <v>2499</v>
      </c>
      <c r="E411" t="s">
        <v>9102</v>
      </c>
      <c r="F411" t="str">
        <f>IF(ISERROR(VLOOKUP(Transaktionen[[#This Row],[Transaktionen]],BTT[Verwendete Transaktion (Pflichtauswahl)],1,FALSE)),"nein","ja")</f>
        <v>nein</v>
      </c>
    </row>
    <row r="412" spans="1:7" hidden="1" x14ac:dyDescent="0.25">
      <c r="A412" t="s">
        <v>398</v>
      </c>
      <c r="B412" t="s">
        <v>399</v>
      </c>
      <c r="C412" t="s">
        <v>3</v>
      </c>
      <c r="D412" s="13">
        <v>2753</v>
      </c>
      <c r="E412" t="s">
        <v>9102</v>
      </c>
      <c r="F412" t="str">
        <f>IF(ISERROR(VLOOKUP(Transaktionen[[#This Row],[Transaktionen]],BTT[Verwendete Transaktion (Pflichtauswahl)],1,FALSE)),"nein","ja")</f>
        <v>nein</v>
      </c>
    </row>
    <row r="413" spans="1:7" hidden="1" x14ac:dyDescent="0.25">
      <c r="A413" t="s">
        <v>6587</v>
      </c>
      <c r="B413" t="s">
        <v>7678</v>
      </c>
      <c r="C413" t="s">
        <v>3</v>
      </c>
      <c r="D413" s="13">
        <v>24</v>
      </c>
      <c r="E413" t="s">
        <v>9102</v>
      </c>
      <c r="F413" t="str">
        <f>IF(ISERROR(VLOOKUP(Transaktionen[[#This Row],[Transaktionen]],BTT[Verwendete Transaktion (Pflichtauswahl)],1,FALSE)),"nein","ja")</f>
        <v>nein</v>
      </c>
    </row>
    <row r="414" spans="1:7" hidden="1" x14ac:dyDescent="0.25">
      <c r="A414" t="s">
        <v>400</v>
      </c>
      <c r="B414" t="s">
        <v>401</v>
      </c>
      <c r="C414" t="s">
        <v>3</v>
      </c>
      <c r="D414" s="13">
        <v>2447</v>
      </c>
      <c r="E414" t="s">
        <v>9102</v>
      </c>
      <c r="F414" t="str">
        <f>IF(ISERROR(VLOOKUP(Transaktionen[[#This Row],[Transaktionen]],BTT[Verwendete Transaktion (Pflichtauswahl)],1,FALSE)),"nein","ja")</f>
        <v>nein</v>
      </c>
    </row>
    <row r="415" spans="1:7" hidden="1" x14ac:dyDescent="0.25">
      <c r="A415" t="s">
        <v>402</v>
      </c>
      <c r="B415" t="s">
        <v>403</v>
      </c>
      <c r="C415" t="s">
        <v>3</v>
      </c>
      <c r="D415" s="13">
        <v>68</v>
      </c>
      <c r="E415" t="s">
        <v>9102</v>
      </c>
      <c r="F415" t="str">
        <f>IF(ISERROR(VLOOKUP(Transaktionen[[#This Row],[Transaktionen]],BTT[Verwendete Transaktion (Pflichtauswahl)],1,FALSE)),"nein","ja")</f>
        <v>nein</v>
      </c>
    </row>
    <row r="416" spans="1:7" hidden="1" x14ac:dyDescent="0.25">
      <c r="A416" t="s">
        <v>404</v>
      </c>
      <c r="B416" t="s">
        <v>405</v>
      </c>
      <c r="C416" t="s">
        <v>3</v>
      </c>
      <c r="D416" s="13">
        <v>75</v>
      </c>
      <c r="E416" t="s">
        <v>9102</v>
      </c>
      <c r="F416" t="str">
        <f>IF(ISERROR(VLOOKUP(Transaktionen[[#This Row],[Transaktionen]],BTT[Verwendete Transaktion (Pflichtauswahl)],1,FALSE)),"nein","ja")</f>
        <v>nein</v>
      </c>
    </row>
    <row r="417" spans="1:7" hidden="1" x14ac:dyDescent="0.25">
      <c r="A417" t="s">
        <v>406</v>
      </c>
      <c r="B417" t="s">
        <v>407</v>
      </c>
      <c r="C417" t="s">
        <v>3</v>
      </c>
      <c r="D417" s="13">
        <v>15317</v>
      </c>
      <c r="E417" t="s">
        <v>9102</v>
      </c>
      <c r="F417" t="str">
        <f>IF(ISERROR(VLOOKUP(Transaktionen[[#This Row],[Transaktionen]],BTT[Verwendete Transaktion (Pflichtauswahl)],1,FALSE)),"nein","ja")</f>
        <v>nein</v>
      </c>
    </row>
    <row r="418" spans="1:7" hidden="1" x14ac:dyDescent="0.25">
      <c r="A418" t="s">
        <v>408</v>
      </c>
      <c r="B418" t="s">
        <v>407</v>
      </c>
      <c r="C418" t="s">
        <v>3</v>
      </c>
      <c r="D418" s="13">
        <v>758</v>
      </c>
      <c r="E418" t="s">
        <v>9102</v>
      </c>
      <c r="F418" t="str">
        <f>IF(ISERROR(VLOOKUP(Transaktionen[[#This Row],[Transaktionen]],BTT[Verwendete Transaktion (Pflichtauswahl)],1,FALSE)),"nein","ja")</f>
        <v>nein</v>
      </c>
    </row>
    <row r="419" spans="1:7" hidden="1" x14ac:dyDescent="0.25">
      <c r="A419" t="s">
        <v>409</v>
      </c>
      <c r="B419" t="s">
        <v>410</v>
      </c>
      <c r="C419" t="s">
        <v>3</v>
      </c>
      <c r="D419" s="13">
        <v>36</v>
      </c>
      <c r="E419" t="s">
        <v>9102</v>
      </c>
      <c r="F419" t="str">
        <f>IF(ISERROR(VLOOKUP(Transaktionen[[#This Row],[Transaktionen]],BTT[Verwendete Transaktion (Pflichtauswahl)],1,FALSE)),"nein","ja")</f>
        <v>nein</v>
      </c>
    </row>
    <row r="420" spans="1:7" hidden="1" x14ac:dyDescent="0.25">
      <c r="A420" t="s">
        <v>411</v>
      </c>
      <c r="B420" t="s">
        <v>412</v>
      </c>
      <c r="C420" t="s">
        <v>3</v>
      </c>
      <c r="D420" s="13">
        <v>92</v>
      </c>
      <c r="E420" t="s">
        <v>9102</v>
      </c>
      <c r="F420" t="str">
        <f>IF(ISERROR(VLOOKUP(Transaktionen[[#This Row],[Transaktionen]],BTT[Verwendete Transaktion (Pflichtauswahl)],1,FALSE)),"nein","ja")</f>
        <v>nein</v>
      </c>
    </row>
    <row r="421" spans="1:7" hidden="1" x14ac:dyDescent="0.25">
      <c r="A421" t="s">
        <v>413</v>
      </c>
      <c r="B421" t="s">
        <v>414</v>
      </c>
      <c r="C421" t="s">
        <v>3</v>
      </c>
      <c r="D421" s="13">
        <v>160</v>
      </c>
      <c r="E421" t="s">
        <v>9102</v>
      </c>
      <c r="F421" t="str">
        <f>IF(ISERROR(VLOOKUP(Transaktionen[[#This Row],[Transaktionen]],BTT[Verwendete Transaktion (Pflichtauswahl)],1,FALSE)),"nein","ja")</f>
        <v>nein</v>
      </c>
    </row>
    <row r="422" spans="1:7" hidden="1" x14ac:dyDescent="0.25">
      <c r="A422" t="s">
        <v>415</v>
      </c>
      <c r="B422" t="s">
        <v>416</v>
      </c>
      <c r="C422" t="s">
        <v>3</v>
      </c>
      <c r="D422" s="13">
        <v>18</v>
      </c>
      <c r="E422" t="s">
        <v>9102</v>
      </c>
      <c r="F422" t="str">
        <f>IF(ISERROR(VLOOKUP(Transaktionen[[#This Row],[Transaktionen]],BTT[Verwendete Transaktion (Pflichtauswahl)],1,FALSE)),"nein","ja")</f>
        <v>nein</v>
      </c>
    </row>
    <row r="423" spans="1:7" hidden="1" x14ac:dyDescent="0.25">
      <c r="A423" t="s">
        <v>6588</v>
      </c>
      <c r="B423" t="s">
        <v>7679</v>
      </c>
      <c r="C423" t="s">
        <v>3</v>
      </c>
      <c r="D423" s="13">
        <v>63</v>
      </c>
      <c r="E423" t="s">
        <v>576</v>
      </c>
      <c r="F423" t="str">
        <f>IF(ISERROR(VLOOKUP(Transaktionen[[#This Row],[Transaktionen]],BTT[Verwendete Transaktion (Pflichtauswahl)],1,FALSE)),"nein","ja")</f>
        <v>nein</v>
      </c>
    </row>
    <row r="424" spans="1:7" hidden="1" x14ac:dyDescent="0.25">
      <c r="A424" t="s">
        <v>6589</v>
      </c>
      <c r="B424" t="s">
        <v>7680</v>
      </c>
      <c r="C424" t="s">
        <v>3</v>
      </c>
      <c r="D424" s="13">
        <v>8</v>
      </c>
      <c r="E424" t="s">
        <v>9102</v>
      </c>
      <c r="F424" t="str">
        <f>IF(ISERROR(VLOOKUP(Transaktionen[[#This Row],[Transaktionen]],BTT[Verwendete Transaktion (Pflichtauswahl)],1,FALSE)),"nein","ja")</f>
        <v>nein</v>
      </c>
    </row>
    <row r="425" spans="1:7" hidden="1" x14ac:dyDescent="0.25">
      <c r="A425" t="s">
        <v>417</v>
      </c>
      <c r="B425" t="s">
        <v>418</v>
      </c>
      <c r="C425" t="s">
        <v>3</v>
      </c>
      <c r="D425" s="13">
        <v>923</v>
      </c>
      <c r="E425" t="s">
        <v>9102</v>
      </c>
      <c r="F425" t="str">
        <f>IF(ISERROR(VLOOKUP(Transaktionen[[#This Row],[Transaktionen]],BTT[Verwendete Transaktion (Pflichtauswahl)],1,FALSE)),"nein","ja")</f>
        <v>nein</v>
      </c>
    </row>
    <row r="426" spans="1:7" hidden="1" x14ac:dyDescent="0.25">
      <c r="A426" t="s">
        <v>6590</v>
      </c>
      <c r="B426" t="s">
        <v>7681</v>
      </c>
      <c r="C426" t="s">
        <v>3</v>
      </c>
      <c r="D426" s="13" t="s">
        <v>576</v>
      </c>
      <c r="E426" t="s">
        <v>576</v>
      </c>
      <c r="F426" t="str">
        <f>IF(ISERROR(VLOOKUP(Transaktionen[[#This Row],[Transaktionen]],BTT[Verwendete Transaktion (Pflichtauswahl)],1,FALSE)),"nein","ja")</f>
        <v>nein</v>
      </c>
      <c r="G426" t="s">
        <v>9516</v>
      </c>
    </row>
    <row r="427" spans="1:7" hidden="1" x14ac:dyDescent="0.25">
      <c r="A427" t="s">
        <v>6591</v>
      </c>
      <c r="B427" t="s">
        <v>7682</v>
      </c>
      <c r="C427" t="s">
        <v>3</v>
      </c>
      <c r="D427" s="13" t="s">
        <v>576</v>
      </c>
      <c r="E427" t="s">
        <v>576</v>
      </c>
      <c r="F427" t="str">
        <f>IF(ISERROR(VLOOKUP(Transaktionen[[#This Row],[Transaktionen]],BTT[Verwendete Transaktion (Pflichtauswahl)],1,FALSE)),"nein","ja")</f>
        <v>nein</v>
      </c>
      <c r="G427" t="s">
        <v>9516</v>
      </c>
    </row>
    <row r="428" spans="1:7" hidden="1" x14ac:dyDescent="0.25">
      <c r="A428" t="s">
        <v>429</v>
      </c>
      <c r="B428" t="s">
        <v>430</v>
      </c>
      <c r="C428" t="s">
        <v>3</v>
      </c>
      <c r="D428" s="13">
        <v>30</v>
      </c>
      <c r="E428" t="s">
        <v>9102</v>
      </c>
      <c r="F428" t="str">
        <f>IF(ISERROR(VLOOKUP(Transaktionen[[#This Row],[Transaktionen]],BTT[Verwendete Transaktion (Pflichtauswahl)],1,FALSE)),"nein","ja")</f>
        <v>nein</v>
      </c>
    </row>
    <row r="429" spans="1:7" hidden="1" x14ac:dyDescent="0.25">
      <c r="A429" t="s">
        <v>419</v>
      </c>
      <c r="B429" t="s">
        <v>420</v>
      </c>
      <c r="C429" t="s">
        <v>3</v>
      </c>
      <c r="D429" s="13">
        <v>245</v>
      </c>
      <c r="E429" t="s">
        <v>9102</v>
      </c>
      <c r="F429" t="str">
        <f>IF(ISERROR(VLOOKUP(Transaktionen[[#This Row],[Transaktionen]],BTT[Verwendete Transaktion (Pflichtauswahl)],1,FALSE)),"nein","ja")</f>
        <v>nein</v>
      </c>
    </row>
    <row r="430" spans="1:7" hidden="1" x14ac:dyDescent="0.25">
      <c r="A430" t="s">
        <v>421</v>
      </c>
      <c r="B430" t="s">
        <v>422</v>
      </c>
      <c r="C430" t="s">
        <v>3</v>
      </c>
      <c r="D430" s="13">
        <v>79</v>
      </c>
      <c r="E430" t="s">
        <v>9102</v>
      </c>
      <c r="F430" t="str">
        <f>IF(ISERROR(VLOOKUP(Transaktionen[[#This Row],[Transaktionen]],BTT[Verwendete Transaktion (Pflichtauswahl)],1,FALSE)),"nein","ja")</f>
        <v>nein</v>
      </c>
    </row>
    <row r="431" spans="1:7" hidden="1" x14ac:dyDescent="0.25">
      <c r="A431" t="s">
        <v>423</v>
      </c>
      <c r="B431" t="s">
        <v>424</v>
      </c>
      <c r="C431" t="s">
        <v>3</v>
      </c>
      <c r="D431" s="13">
        <v>396</v>
      </c>
      <c r="E431" t="s">
        <v>9102</v>
      </c>
      <c r="F431" t="str">
        <f>IF(ISERROR(VLOOKUP(Transaktionen[[#This Row],[Transaktionen]],BTT[Verwendete Transaktion (Pflichtauswahl)],1,FALSE)),"nein","ja")</f>
        <v>nein</v>
      </c>
    </row>
    <row r="432" spans="1:7" hidden="1" x14ac:dyDescent="0.25">
      <c r="A432" t="s">
        <v>425</v>
      </c>
      <c r="B432" t="s">
        <v>426</v>
      </c>
      <c r="C432" t="s">
        <v>3</v>
      </c>
      <c r="D432" s="13">
        <v>12981</v>
      </c>
      <c r="E432" t="s">
        <v>9102</v>
      </c>
      <c r="F432" t="str">
        <f>IF(ISERROR(VLOOKUP(Transaktionen[[#This Row],[Transaktionen]],BTT[Verwendete Transaktion (Pflichtauswahl)],1,FALSE)),"nein","ja")</f>
        <v>nein</v>
      </c>
    </row>
    <row r="433" spans="1:6" hidden="1" x14ac:dyDescent="0.25">
      <c r="A433" t="s">
        <v>427</v>
      </c>
      <c r="B433" t="s">
        <v>428</v>
      </c>
      <c r="C433" t="s">
        <v>3</v>
      </c>
      <c r="D433" s="13">
        <v>21950</v>
      </c>
      <c r="E433" t="s">
        <v>9102</v>
      </c>
      <c r="F433" t="str">
        <f>IF(ISERROR(VLOOKUP(Transaktionen[[#This Row],[Transaktionen]],BTT[Verwendete Transaktion (Pflichtauswahl)],1,FALSE)),"nein","ja")</f>
        <v>nein</v>
      </c>
    </row>
    <row r="434" spans="1:6" hidden="1" x14ac:dyDescent="0.25">
      <c r="A434" t="s">
        <v>6592</v>
      </c>
      <c r="B434" t="s">
        <v>370</v>
      </c>
      <c r="C434" t="s">
        <v>3</v>
      </c>
      <c r="D434" s="13">
        <v>4600</v>
      </c>
      <c r="E434" t="s">
        <v>576</v>
      </c>
      <c r="F434" t="str">
        <f>IF(ISERROR(VLOOKUP(Transaktionen[[#This Row],[Transaktionen]],BTT[Verwendete Transaktion (Pflichtauswahl)],1,FALSE)),"nein","ja")</f>
        <v>nein</v>
      </c>
    </row>
    <row r="435" spans="1:6" hidden="1" x14ac:dyDescent="0.25">
      <c r="A435" t="s">
        <v>431</v>
      </c>
      <c r="B435" t="s">
        <v>432</v>
      </c>
      <c r="C435" t="s">
        <v>3</v>
      </c>
      <c r="D435" s="13">
        <v>30</v>
      </c>
      <c r="E435" t="s">
        <v>576</v>
      </c>
      <c r="F435" t="str">
        <f>IF(ISERROR(VLOOKUP(Transaktionen[[#This Row],[Transaktionen]],BTT[Verwendete Transaktion (Pflichtauswahl)],1,FALSE)),"nein","ja")</f>
        <v>nein</v>
      </c>
    </row>
    <row r="436" spans="1:6" hidden="1" x14ac:dyDescent="0.25">
      <c r="A436" t="s">
        <v>433</v>
      </c>
      <c r="B436" t="s">
        <v>434</v>
      </c>
      <c r="C436" t="s">
        <v>3</v>
      </c>
      <c r="D436" s="13">
        <v>12</v>
      </c>
      <c r="E436" t="s">
        <v>9102</v>
      </c>
      <c r="F436" t="str">
        <f>IF(ISERROR(VLOOKUP(Transaktionen[[#This Row],[Transaktionen]],BTT[Verwendete Transaktion (Pflichtauswahl)],1,FALSE)),"nein","ja")</f>
        <v>nein</v>
      </c>
    </row>
    <row r="437" spans="1:6" hidden="1" x14ac:dyDescent="0.25">
      <c r="A437" t="s">
        <v>435</v>
      </c>
      <c r="B437" t="s">
        <v>436</v>
      </c>
      <c r="C437" t="s">
        <v>3</v>
      </c>
      <c r="D437" s="13">
        <v>32</v>
      </c>
      <c r="E437" t="s">
        <v>9102</v>
      </c>
      <c r="F437" t="str">
        <f>IF(ISERROR(VLOOKUP(Transaktionen[[#This Row],[Transaktionen]],BTT[Verwendete Transaktion (Pflichtauswahl)],1,FALSE)),"nein","ja")</f>
        <v>nein</v>
      </c>
    </row>
    <row r="438" spans="1:6" hidden="1" x14ac:dyDescent="0.25">
      <c r="A438" t="s">
        <v>6593</v>
      </c>
      <c r="B438" t="s">
        <v>7683</v>
      </c>
      <c r="C438" t="s">
        <v>3</v>
      </c>
      <c r="D438" s="13">
        <v>18</v>
      </c>
      <c r="E438" t="s">
        <v>576</v>
      </c>
      <c r="F438" t="str">
        <f>IF(ISERROR(VLOOKUP(Transaktionen[[#This Row],[Transaktionen]],BTT[Verwendete Transaktion (Pflichtauswahl)],1,FALSE)),"nein","ja")</f>
        <v>nein</v>
      </c>
    </row>
    <row r="439" spans="1:6" hidden="1" x14ac:dyDescent="0.25">
      <c r="A439" t="s">
        <v>437</v>
      </c>
      <c r="B439" t="s">
        <v>438</v>
      </c>
      <c r="C439" t="s">
        <v>3</v>
      </c>
      <c r="D439" s="13">
        <v>670</v>
      </c>
      <c r="E439" t="s">
        <v>9102</v>
      </c>
      <c r="F439" t="str">
        <f>IF(ISERROR(VLOOKUP(Transaktionen[[#This Row],[Transaktionen]],BTT[Verwendete Transaktion (Pflichtauswahl)],1,FALSE)),"nein","ja")</f>
        <v>nein</v>
      </c>
    </row>
    <row r="440" spans="1:6" hidden="1" x14ac:dyDescent="0.25">
      <c r="A440" t="s">
        <v>439</v>
      </c>
      <c r="B440" t="s">
        <v>440</v>
      </c>
      <c r="C440" t="s">
        <v>3</v>
      </c>
      <c r="D440" s="13">
        <v>90</v>
      </c>
      <c r="E440" t="s">
        <v>9102</v>
      </c>
      <c r="F440" t="str">
        <f>IF(ISERROR(VLOOKUP(Transaktionen[[#This Row],[Transaktionen]],BTT[Verwendete Transaktion (Pflichtauswahl)],1,FALSE)),"nein","ja")</f>
        <v>nein</v>
      </c>
    </row>
    <row r="441" spans="1:6" hidden="1" x14ac:dyDescent="0.25">
      <c r="A441" t="s">
        <v>441</v>
      </c>
      <c r="B441" t="s">
        <v>442</v>
      </c>
      <c r="C441" t="s">
        <v>3</v>
      </c>
      <c r="D441" s="13">
        <v>23088</v>
      </c>
      <c r="E441" t="s">
        <v>9102</v>
      </c>
      <c r="F441" t="str">
        <f>IF(ISERROR(VLOOKUP(Transaktionen[[#This Row],[Transaktionen]],BTT[Verwendete Transaktion (Pflichtauswahl)],1,FALSE)),"nein","ja")</f>
        <v>nein</v>
      </c>
    </row>
    <row r="442" spans="1:6" hidden="1" x14ac:dyDescent="0.25">
      <c r="A442" t="s">
        <v>443</v>
      </c>
      <c r="B442" t="s">
        <v>444</v>
      </c>
      <c r="C442" t="s">
        <v>3</v>
      </c>
      <c r="D442" s="13">
        <v>2104</v>
      </c>
      <c r="E442" t="s">
        <v>9102</v>
      </c>
      <c r="F442" t="str">
        <f>IF(ISERROR(VLOOKUP(Transaktionen[[#This Row],[Transaktionen]],BTT[Verwendete Transaktion (Pflichtauswahl)],1,FALSE)),"nein","ja")</f>
        <v>nein</v>
      </c>
    </row>
    <row r="443" spans="1:6" hidden="1" x14ac:dyDescent="0.25">
      <c r="A443" t="s">
        <v>445</v>
      </c>
      <c r="B443" t="s">
        <v>446</v>
      </c>
      <c r="C443" t="s">
        <v>3</v>
      </c>
      <c r="D443" s="13">
        <v>550</v>
      </c>
      <c r="E443" t="s">
        <v>9102</v>
      </c>
      <c r="F443" t="str">
        <f>IF(ISERROR(VLOOKUP(Transaktionen[[#This Row],[Transaktionen]],BTT[Verwendete Transaktion (Pflichtauswahl)],1,FALSE)),"nein","ja")</f>
        <v>nein</v>
      </c>
    </row>
    <row r="444" spans="1:6" hidden="1" x14ac:dyDescent="0.25">
      <c r="A444" t="s">
        <v>447</v>
      </c>
      <c r="B444" t="s">
        <v>448</v>
      </c>
      <c r="C444" t="s">
        <v>3</v>
      </c>
      <c r="D444" s="13">
        <v>1167</v>
      </c>
      <c r="E444" t="s">
        <v>9102</v>
      </c>
      <c r="F444" t="str">
        <f>IF(ISERROR(VLOOKUP(Transaktionen[[#This Row],[Transaktionen]],BTT[Verwendete Transaktion (Pflichtauswahl)],1,FALSE)),"nein","ja")</f>
        <v>nein</v>
      </c>
    </row>
    <row r="445" spans="1:6" hidden="1" x14ac:dyDescent="0.25">
      <c r="A445" t="s">
        <v>449</v>
      </c>
      <c r="B445" t="s">
        <v>450</v>
      </c>
      <c r="C445" t="s">
        <v>3</v>
      </c>
      <c r="D445" s="13">
        <v>36</v>
      </c>
      <c r="E445" t="s">
        <v>9102</v>
      </c>
      <c r="F445" t="str">
        <f>IF(ISERROR(VLOOKUP(Transaktionen[[#This Row],[Transaktionen]],BTT[Verwendete Transaktion (Pflichtauswahl)],1,FALSE)),"nein","ja")</f>
        <v>nein</v>
      </c>
    </row>
    <row r="446" spans="1:6" hidden="1" x14ac:dyDescent="0.25">
      <c r="A446" t="s">
        <v>451</v>
      </c>
      <c r="B446" t="s">
        <v>452</v>
      </c>
      <c r="C446" t="s">
        <v>3</v>
      </c>
      <c r="D446" s="13">
        <v>30</v>
      </c>
      <c r="E446" t="s">
        <v>9102</v>
      </c>
      <c r="F446" t="str">
        <f>IF(ISERROR(VLOOKUP(Transaktionen[[#This Row],[Transaktionen]],BTT[Verwendete Transaktion (Pflichtauswahl)],1,FALSE)),"nein","ja")</f>
        <v>nein</v>
      </c>
    </row>
    <row r="447" spans="1:6" hidden="1" x14ac:dyDescent="0.25">
      <c r="A447" t="s">
        <v>6594</v>
      </c>
      <c r="B447" t="s">
        <v>7576</v>
      </c>
      <c r="C447" t="s">
        <v>3</v>
      </c>
      <c r="D447" s="13">
        <v>9</v>
      </c>
      <c r="E447" t="s">
        <v>576</v>
      </c>
      <c r="F447" t="str">
        <f>IF(ISERROR(VLOOKUP(Transaktionen[[#This Row],[Transaktionen]],BTT[Verwendete Transaktion (Pflichtauswahl)],1,FALSE)),"nein","ja")</f>
        <v>nein</v>
      </c>
    </row>
    <row r="448" spans="1:6" hidden="1" x14ac:dyDescent="0.25">
      <c r="A448" t="s">
        <v>453</v>
      </c>
      <c r="B448" t="s">
        <v>454</v>
      </c>
      <c r="C448" t="s">
        <v>3</v>
      </c>
      <c r="D448" s="13">
        <v>319</v>
      </c>
      <c r="E448" t="s">
        <v>9102</v>
      </c>
      <c r="F448" t="str">
        <f>IF(ISERROR(VLOOKUP(Transaktionen[[#This Row],[Transaktionen]],BTT[Verwendete Transaktion (Pflichtauswahl)],1,FALSE)),"nein","ja")</f>
        <v>nein</v>
      </c>
    </row>
    <row r="449" spans="1:7" hidden="1" x14ac:dyDescent="0.25">
      <c r="A449" t="s">
        <v>455</v>
      </c>
      <c r="B449" t="s">
        <v>456</v>
      </c>
      <c r="C449" t="s">
        <v>3</v>
      </c>
      <c r="D449" s="13">
        <v>2791</v>
      </c>
      <c r="E449" t="s">
        <v>9102</v>
      </c>
      <c r="F449" t="str">
        <f>IF(ISERROR(VLOOKUP(Transaktionen[[#This Row],[Transaktionen]],BTT[Verwendete Transaktion (Pflichtauswahl)],1,FALSE)),"nein","ja")</f>
        <v>nein</v>
      </c>
    </row>
    <row r="450" spans="1:7" hidden="1" x14ac:dyDescent="0.25">
      <c r="A450" t="s">
        <v>457</v>
      </c>
      <c r="B450" t="s">
        <v>458</v>
      </c>
      <c r="C450" t="s">
        <v>3</v>
      </c>
      <c r="D450" s="13">
        <v>28054</v>
      </c>
      <c r="E450" t="s">
        <v>9102</v>
      </c>
      <c r="F450" t="str">
        <f>IF(ISERROR(VLOOKUP(Transaktionen[[#This Row],[Transaktionen]],BTT[Verwendete Transaktion (Pflichtauswahl)],1,FALSE)),"nein","ja")</f>
        <v>nein</v>
      </c>
    </row>
    <row r="451" spans="1:7" hidden="1" x14ac:dyDescent="0.25">
      <c r="A451" t="s">
        <v>459</v>
      </c>
      <c r="B451" t="s">
        <v>460</v>
      </c>
      <c r="C451" t="s">
        <v>3</v>
      </c>
      <c r="D451" s="13">
        <v>611</v>
      </c>
      <c r="E451" t="s">
        <v>9102</v>
      </c>
      <c r="F451" t="str">
        <f>IF(ISERROR(VLOOKUP(Transaktionen[[#This Row],[Transaktionen]],BTT[Verwendete Transaktion (Pflichtauswahl)],1,FALSE)),"nein","ja")</f>
        <v>nein</v>
      </c>
    </row>
    <row r="452" spans="1:7" hidden="1" x14ac:dyDescent="0.25">
      <c r="A452" t="s">
        <v>461</v>
      </c>
      <c r="B452" t="s">
        <v>462</v>
      </c>
      <c r="C452" t="s">
        <v>3</v>
      </c>
      <c r="D452" s="13">
        <v>136</v>
      </c>
      <c r="E452" t="s">
        <v>9102</v>
      </c>
      <c r="F452" t="str">
        <f>IF(ISERROR(VLOOKUP(Transaktionen[[#This Row],[Transaktionen]],BTT[Verwendete Transaktion (Pflichtauswahl)],1,FALSE)),"nein","ja")</f>
        <v>nein</v>
      </c>
    </row>
    <row r="453" spans="1:7" hidden="1" x14ac:dyDescent="0.25">
      <c r="A453" t="s">
        <v>463</v>
      </c>
      <c r="B453" t="s">
        <v>235</v>
      </c>
      <c r="C453" t="s">
        <v>3</v>
      </c>
      <c r="D453" s="13">
        <v>4819</v>
      </c>
      <c r="E453" t="s">
        <v>9102</v>
      </c>
      <c r="F453" t="str">
        <f>IF(ISERROR(VLOOKUP(Transaktionen[[#This Row],[Transaktionen]],BTT[Verwendete Transaktion (Pflichtauswahl)],1,FALSE)),"nein","ja")</f>
        <v>nein</v>
      </c>
    </row>
    <row r="454" spans="1:7" hidden="1" x14ac:dyDescent="0.25">
      <c r="A454" t="s">
        <v>464</v>
      </c>
      <c r="B454" t="s">
        <v>465</v>
      </c>
      <c r="C454" t="s">
        <v>3</v>
      </c>
      <c r="D454" s="13">
        <v>281</v>
      </c>
      <c r="E454" t="s">
        <v>9102</v>
      </c>
      <c r="F454" t="str">
        <f>IF(ISERROR(VLOOKUP(Transaktionen[[#This Row],[Transaktionen]],BTT[Verwendete Transaktion (Pflichtauswahl)],1,FALSE)),"nein","ja")</f>
        <v>nein</v>
      </c>
    </row>
    <row r="455" spans="1:7" hidden="1" x14ac:dyDescent="0.25">
      <c r="A455" t="s">
        <v>466</v>
      </c>
      <c r="B455" t="s">
        <v>467</v>
      </c>
      <c r="C455" t="s">
        <v>3</v>
      </c>
      <c r="D455" s="13">
        <v>220</v>
      </c>
      <c r="E455" t="s">
        <v>9102</v>
      </c>
      <c r="F455" t="str">
        <f>IF(ISERROR(VLOOKUP(Transaktionen[[#This Row],[Transaktionen]],BTT[Verwendete Transaktion (Pflichtauswahl)],1,FALSE)),"nein","ja")</f>
        <v>nein</v>
      </c>
    </row>
    <row r="456" spans="1:7" hidden="1" x14ac:dyDescent="0.25">
      <c r="A456" t="s">
        <v>468</v>
      </c>
      <c r="B456" t="s">
        <v>469</v>
      </c>
      <c r="C456" t="s">
        <v>3</v>
      </c>
      <c r="D456" s="13">
        <v>6040</v>
      </c>
      <c r="E456" t="s">
        <v>9102</v>
      </c>
      <c r="F456" t="str">
        <f>IF(ISERROR(VLOOKUP(Transaktionen[[#This Row],[Transaktionen]],BTT[Verwendete Transaktion (Pflichtauswahl)],1,FALSE)),"nein","ja")</f>
        <v>nein</v>
      </c>
    </row>
    <row r="457" spans="1:7" hidden="1" x14ac:dyDescent="0.25">
      <c r="A457" t="s">
        <v>6595</v>
      </c>
      <c r="B457" t="s">
        <v>7684</v>
      </c>
      <c r="C457" t="s">
        <v>3</v>
      </c>
      <c r="D457" s="13" t="s">
        <v>576</v>
      </c>
      <c r="E457" t="s">
        <v>576</v>
      </c>
      <c r="F457" t="str">
        <f>IF(ISERROR(VLOOKUP(Transaktionen[[#This Row],[Transaktionen]],BTT[Verwendete Transaktion (Pflichtauswahl)],1,FALSE)),"nein","ja")</f>
        <v>nein</v>
      </c>
      <c r="G457" t="s">
        <v>9516</v>
      </c>
    </row>
    <row r="458" spans="1:7" hidden="1" x14ac:dyDescent="0.25">
      <c r="A458" t="s">
        <v>470</v>
      </c>
      <c r="B458" t="s">
        <v>471</v>
      </c>
      <c r="C458" t="s">
        <v>3</v>
      </c>
      <c r="D458" s="13">
        <v>1759</v>
      </c>
      <c r="E458" t="s">
        <v>9102</v>
      </c>
      <c r="F458" t="str">
        <f>IF(ISERROR(VLOOKUP(Transaktionen[[#This Row],[Transaktionen]],BTT[Verwendete Transaktion (Pflichtauswahl)],1,FALSE)),"nein","ja")</f>
        <v>nein</v>
      </c>
    </row>
    <row r="459" spans="1:7" hidden="1" x14ac:dyDescent="0.25">
      <c r="A459" t="s">
        <v>472</v>
      </c>
      <c r="B459" t="s">
        <v>473</v>
      </c>
      <c r="C459" t="s">
        <v>3</v>
      </c>
      <c r="D459" s="13">
        <v>983</v>
      </c>
      <c r="E459" t="s">
        <v>9102</v>
      </c>
      <c r="F459" t="str">
        <f>IF(ISERROR(VLOOKUP(Transaktionen[[#This Row],[Transaktionen]],BTT[Verwendete Transaktion (Pflichtauswahl)],1,FALSE)),"nein","ja")</f>
        <v>nein</v>
      </c>
    </row>
    <row r="460" spans="1:7" hidden="1" x14ac:dyDescent="0.25">
      <c r="A460" t="s">
        <v>474</v>
      </c>
      <c r="B460" t="s">
        <v>475</v>
      </c>
      <c r="C460" t="s">
        <v>3</v>
      </c>
      <c r="D460" s="13">
        <v>8</v>
      </c>
      <c r="E460" t="s">
        <v>9102</v>
      </c>
      <c r="F460" t="str">
        <f>IF(ISERROR(VLOOKUP(Transaktionen[[#This Row],[Transaktionen]],BTT[Verwendete Transaktion (Pflichtauswahl)],1,FALSE)),"nein","ja")</f>
        <v>nein</v>
      </c>
    </row>
    <row r="461" spans="1:7" hidden="1" x14ac:dyDescent="0.25">
      <c r="A461" t="s">
        <v>6596</v>
      </c>
      <c r="B461" t="s">
        <v>7685</v>
      </c>
      <c r="C461" t="s">
        <v>3</v>
      </c>
      <c r="D461" s="13" t="s">
        <v>576</v>
      </c>
      <c r="E461" t="s">
        <v>576</v>
      </c>
      <c r="F461" t="str">
        <f>IF(ISERROR(VLOOKUP(Transaktionen[[#This Row],[Transaktionen]],BTT[Verwendete Transaktion (Pflichtauswahl)],1,FALSE)),"nein","ja")</f>
        <v>nein</v>
      </c>
      <c r="G461" t="s">
        <v>9516</v>
      </c>
    </row>
    <row r="462" spans="1:7" hidden="1" x14ac:dyDescent="0.25">
      <c r="A462" t="s">
        <v>476</v>
      </c>
      <c r="B462" t="s">
        <v>477</v>
      </c>
      <c r="C462" t="s">
        <v>3</v>
      </c>
      <c r="D462" s="13">
        <v>2272</v>
      </c>
      <c r="E462" t="s">
        <v>9102</v>
      </c>
      <c r="F462" t="str">
        <f>IF(ISERROR(VLOOKUP(Transaktionen[[#This Row],[Transaktionen]],BTT[Verwendete Transaktion (Pflichtauswahl)],1,FALSE)),"nein","ja")</f>
        <v>nein</v>
      </c>
    </row>
    <row r="463" spans="1:7" hidden="1" x14ac:dyDescent="0.25">
      <c r="A463" t="s">
        <v>478</v>
      </c>
      <c r="B463" t="s">
        <v>479</v>
      </c>
      <c r="C463" t="s">
        <v>3</v>
      </c>
      <c r="D463" s="13">
        <v>27</v>
      </c>
      <c r="E463" t="s">
        <v>576</v>
      </c>
      <c r="F463" t="str">
        <f>IF(ISERROR(VLOOKUP(Transaktionen[[#This Row],[Transaktionen]],BTT[Verwendete Transaktion (Pflichtauswahl)],1,FALSE)),"nein","ja")</f>
        <v>nein</v>
      </c>
    </row>
    <row r="464" spans="1:7" hidden="1" x14ac:dyDescent="0.25">
      <c r="A464" t="s">
        <v>480</v>
      </c>
      <c r="B464" t="s">
        <v>395</v>
      </c>
      <c r="C464" t="s">
        <v>3</v>
      </c>
      <c r="D464" s="13">
        <v>144</v>
      </c>
      <c r="E464" t="s">
        <v>576</v>
      </c>
      <c r="F464" t="str">
        <f>IF(ISERROR(VLOOKUP(Transaktionen[[#This Row],[Transaktionen]],BTT[Verwendete Transaktion (Pflichtauswahl)],1,FALSE)),"nein","ja")</f>
        <v>nein</v>
      </c>
    </row>
    <row r="465" spans="1:6" hidden="1" x14ac:dyDescent="0.25">
      <c r="A465" t="s">
        <v>489</v>
      </c>
      <c r="B465" t="s">
        <v>490</v>
      </c>
      <c r="C465" t="s">
        <v>3</v>
      </c>
      <c r="D465" s="13">
        <v>12</v>
      </c>
      <c r="E465" t="s">
        <v>9102</v>
      </c>
      <c r="F465" t="str">
        <f>IF(ISERROR(VLOOKUP(Transaktionen[[#This Row],[Transaktionen]],BTT[Verwendete Transaktion (Pflichtauswahl)],1,FALSE)),"nein","ja")</f>
        <v>nein</v>
      </c>
    </row>
    <row r="466" spans="1:6" hidden="1" x14ac:dyDescent="0.25">
      <c r="A466" t="s">
        <v>481</v>
      </c>
      <c r="B466" t="s">
        <v>482</v>
      </c>
      <c r="C466" t="s">
        <v>3</v>
      </c>
      <c r="D466" s="13">
        <v>982</v>
      </c>
      <c r="E466" t="s">
        <v>9102</v>
      </c>
      <c r="F466" t="str">
        <f>IF(ISERROR(VLOOKUP(Transaktionen[[#This Row],[Transaktionen]],BTT[Verwendete Transaktion (Pflichtauswahl)],1,FALSE)),"nein","ja")</f>
        <v>nein</v>
      </c>
    </row>
    <row r="467" spans="1:6" hidden="1" x14ac:dyDescent="0.25">
      <c r="A467" t="s">
        <v>483</v>
      </c>
      <c r="B467" t="s">
        <v>484</v>
      </c>
      <c r="C467" t="s">
        <v>3</v>
      </c>
      <c r="D467" s="13">
        <v>1211</v>
      </c>
      <c r="E467" t="s">
        <v>9102</v>
      </c>
      <c r="F467" t="str">
        <f>IF(ISERROR(VLOOKUP(Transaktionen[[#This Row],[Transaktionen]],BTT[Verwendete Transaktion (Pflichtauswahl)],1,FALSE)),"nein","ja")</f>
        <v>nein</v>
      </c>
    </row>
    <row r="468" spans="1:6" hidden="1" x14ac:dyDescent="0.25">
      <c r="A468" t="s">
        <v>485</v>
      </c>
      <c r="B468" t="s">
        <v>486</v>
      </c>
      <c r="C468" t="s">
        <v>3</v>
      </c>
      <c r="D468" s="13">
        <v>18</v>
      </c>
      <c r="E468" t="s">
        <v>9102</v>
      </c>
      <c r="F468" t="str">
        <f>IF(ISERROR(VLOOKUP(Transaktionen[[#This Row],[Transaktionen]],BTT[Verwendete Transaktion (Pflichtauswahl)],1,FALSE)),"nein","ja")</f>
        <v>nein</v>
      </c>
    </row>
    <row r="469" spans="1:6" hidden="1" x14ac:dyDescent="0.25">
      <c r="A469" t="s">
        <v>487</v>
      </c>
      <c r="B469" t="s">
        <v>488</v>
      </c>
      <c r="C469" t="s">
        <v>3</v>
      </c>
      <c r="D469" s="13">
        <v>205</v>
      </c>
      <c r="E469" t="s">
        <v>9102</v>
      </c>
      <c r="F469" t="str">
        <f>IF(ISERROR(VLOOKUP(Transaktionen[[#This Row],[Transaktionen]],BTT[Verwendete Transaktion (Pflichtauswahl)],1,FALSE)),"nein","ja")</f>
        <v>nein</v>
      </c>
    </row>
    <row r="470" spans="1:6" hidden="1" x14ac:dyDescent="0.25">
      <c r="A470" t="s">
        <v>491</v>
      </c>
      <c r="B470" t="s">
        <v>492</v>
      </c>
      <c r="C470" t="s">
        <v>3</v>
      </c>
      <c r="D470" s="13">
        <v>585</v>
      </c>
      <c r="E470" t="s">
        <v>9102</v>
      </c>
      <c r="F470" t="str">
        <f>IF(ISERROR(VLOOKUP(Transaktionen[[#This Row],[Transaktionen]],BTT[Verwendete Transaktion (Pflichtauswahl)],1,FALSE)),"nein","ja")</f>
        <v>nein</v>
      </c>
    </row>
    <row r="471" spans="1:6" hidden="1" x14ac:dyDescent="0.25">
      <c r="A471" t="s">
        <v>493</v>
      </c>
      <c r="B471" t="s">
        <v>494</v>
      </c>
      <c r="C471" t="s">
        <v>3</v>
      </c>
      <c r="D471" s="13">
        <v>8</v>
      </c>
      <c r="E471" t="s">
        <v>9102</v>
      </c>
      <c r="F471" t="str">
        <f>IF(ISERROR(VLOOKUP(Transaktionen[[#This Row],[Transaktionen]],BTT[Verwendete Transaktion (Pflichtauswahl)],1,FALSE)),"nein","ja")</f>
        <v>nein</v>
      </c>
    </row>
    <row r="472" spans="1:6" hidden="1" x14ac:dyDescent="0.25">
      <c r="A472" t="s">
        <v>495</v>
      </c>
      <c r="B472" t="s">
        <v>496</v>
      </c>
      <c r="C472" t="s">
        <v>3</v>
      </c>
      <c r="D472" s="13">
        <v>6</v>
      </c>
      <c r="E472" t="s">
        <v>9102</v>
      </c>
      <c r="F472" t="str">
        <f>IF(ISERROR(VLOOKUP(Transaktionen[[#This Row],[Transaktionen]],BTT[Verwendete Transaktion (Pflichtauswahl)],1,FALSE)),"nein","ja")</f>
        <v>nein</v>
      </c>
    </row>
    <row r="473" spans="1:6" hidden="1" x14ac:dyDescent="0.25">
      <c r="A473" t="s">
        <v>497</v>
      </c>
      <c r="B473" t="s">
        <v>498</v>
      </c>
      <c r="C473" t="s">
        <v>3</v>
      </c>
      <c r="D473" s="13">
        <v>522</v>
      </c>
      <c r="E473" t="s">
        <v>9102</v>
      </c>
      <c r="F473" t="str">
        <f>IF(ISERROR(VLOOKUP(Transaktionen[[#This Row],[Transaktionen]],BTT[Verwendete Transaktion (Pflichtauswahl)],1,FALSE)),"nein","ja")</f>
        <v>nein</v>
      </c>
    </row>
    <row r="474" spans="1:6" hidden="1" x14ac:dyDescent="0.25">
      <c r="A474" t="s">
        <v>499</v>
      </c>
      <c r="B474" t="s">
        <v>219</v>
      </c>
      <c r="C474" t="s">
        <v>3</v>
      </c>
      <c r="D474" s="13">
        <v>2090</v>
      </c>
      <c r="E474" t="s">
        <v>9102</v>
      </c>
      <c r="F474" t="str">
        <f>IF(ISERROR(VLOOKUP(Transaktionen[[#This Row],[Transaktionen]],BTT[Verwendete Transaktion (Pflichtauswahl)],1,FALSE)),"nein","ja")</f>
        <v>nein</v>
      </c>
    </row>
    <row r="475" spans="1:6" hidden="1" x14ac:dyDescent="0.25">
      <c r="A475" t="s">
        <v>500</v>
      </c>
      <c r="B475" t="s">
        <v>239</v>
      </c>
      <c r="C475" t="s">
        <v>3</v>
      </c>
      <c r="D475" s="13">
        <v>3361</v>
      </c>
      <c r="E475" t="s">
        <v>9102</v>
      </c>
      <c r="F475" t="str">
        <f>IF(ISERROR(VLOOKUP(Transaktionen[[#This Row],[Transaktionen]],BTT[Verwendete Transaktion (Pflichtauswahl)],1,FALSE)),"nein","ja")</f>
        <v>nein</v>
      </c>
    </row>
    <row r="476" spans="1:6" hidden="1" x14ac:dyDescent="0.25">
      <c r="A476" t="s">
        <v>501</v>
      </c>
      <c r="B476" t="s">
        <v>502</v>
      </c>
      <c r="C476" t="s">
        <v>3</v>
      </c>
      <c r="D476" s="13">
        <v>86</v>
      </c>
      <c r="E476" t="s">
        <v>9102</v>
      </c>
      <c r="F476" t="str">
        <f>IF(ISERROR(VLOOKUP(Transaktionen[[#This Row],[Transaktionen]],BTT[Verwendete Transaktion (Pflichtauswahl)],1,FALSE)),"nein","ja")</f>
        <v>nein</v>
      </c>
    </row>
    <row r="477" spans="1:6" hidden="1" x14ac:dyDescent="0.25">
      <c r="A477" t="s">
        <v>503</v>
      </c>
      <c r="B477" t="s">
        <v>504</v>
      </c>
      <c r="C477" t="s">
        <v>3</v>
      </c>
      <c r="D477" s="13">
        <v>66</v>
      </c>
      <c r="E477" t="s">
        <v>9102</v>
      </c>
      <c r="F477" t="str">
        <f>IF(ISERROR(VLOOKUP(Transaktionen[[#This Row],[Transaktionen]],BTT[Verwendete Transaktion (Pflichtauswahl)],1,FALSE)),"nein","ja")</f>
        <v>nein</v>
      </c>
    </row>
    <row r="478" spans="1:6" hidden="1" x14ac:dyDescent="0.25">
      <c r="A478" t="s">
        <v>505</v>
      </c>
      <c r="B478" t="s">
        <v>506</v>
      </c>
      <c r="C478" t="s">
        <v>3</v>
      </c>
      <c r="D478" s="13">
        <v>381</v>
      </c>
      <c r="E478" t="s">
        <v>9102</v>
      </c>
      <c r="F478" t="str">
        <f>IF(ISERROR(VLOOKUP(Transaktionen[[#This Row],[Transaktionen]],BTT[Verwendete Transaktion (Pflichtauswahl)],1,FALSE)),"nein","ja")</f>
        <v>nein</v>
      </c>
    </row>
    <row r="479" spans="1:6" hidden="1" x14ac:dyDescent="0.25">
      <c r="A479" t="s">
        <v>507</v>
      </c>
      <c r="B479" t="s">
        <v>508</v>
      </c>
      <c r="C479" t="s">
        <v>3</v>
      </c>
      <c r="D479" s="13">
        <v>1183</v>
      </c>
      <c r="E479" t="s">
        <v>9102</v>
      </c>
      <c r="F479" t="str">
        <f>IF(ISERROR(VLOOKUP(Transaktionen[[#This Row],[Transaktionen]],BTT[Verwendete Transaktion (Pflichtauswahl)],1,FALSE)),"nein","ja")</f>
        <v>nein</v>
      </c>
    </row>
    <row r="480" spans="1:6" hidden="1" x14ac:dyDescent="0.25">
      <c r="A480" t="s">
        <v>509</v>
      </c>
      <c r="B480" t="s">
        <v>510</v>
      </c>
      <c r="C480" t="s">
        <v>3</v>
      </c>
      <c r="D480" s="13">
        <v>50</v>
      </c>
      <c r="E480" t="s">
        <v>9102</v>
      </c>
      <c r="F480" t="str">
        <f>IF(ISERROR(VLOOKUP(Transaktionen[[#This Row],[Transaktionen]],BTT[Verwendete Transaktion (Pflichtauswahl)],1,FALSE)),"nein","ja")</f>
        <v>nein</v>
      </c>
    </row>
    <row r="481" spans="1:7" hidden="1" x14ac:dyDescent="0.25">
      <c r="A481" t="s">
        <v>9108</v>
      </c>
      <c r="B481" t="s">
        <v>9109</v>
      </c>
      <c r="C481" t="s">
        <v>3</v>
      </c>
      <c r="D481" s="13">
        <v>222</v>
      </c>
      <c r="E481" t="s">
        <v>9102</v>
      </c>
      <c r="F481" s="10" t="str">
        <f>IF(ISERROR(VLOOKUP(Transaktionen[[#This Row],[Transaktionen]],BTT[Verwendete Transaktion (Pflichtauswahl)],1,FALSE)),"nein","ja")</f>
        <v>nein</v>
      </c>
    </row>
    <row r="482" spans="1:7" hidden="1" x14ac:dyDescent="0.25">
      <c r="A482" t="s">
        <v>511</v>
      </c>
      <c r="B482" t="s">
        <v>512</v>
      </c>
      <c r="C482" t="s">
        <v>3</v>
      </c>
      <c r="D482" s="13">
        <v>8</v>
      </c>
      <c r="E482" t="s">
        <v>9102</v>
      </c>
      <c r="F482" t="str">
        <f>IF(ISERROR(VLOOKUP(Transaktionen[[#This Row],[Transaktionen]],BTT[Verwendete Transaktion (Pflichtauswahl)],1,FALSE)),"nein","ja")</f>
        <v>nein</v>
      </c>
    </row>
    <row r="483" spans="1:7" hidden="1" x14ac:dyDescent="0.25">
      <c r="A483" t="s">
        <v>515</v>
      </c>
      <c r="B483" t="s">
        <v>516</v>
      </c>
      <c r="C483" t="s">
        <v>3</v>
      </c>
      <c r="D483" s="13">
        <v>1473</v>
      </c>
      <c r="E483" t="s">
        <v>9102</v>
      </c>
      <c r="F483" t="str">
        <f>IF(ISERROR(VLOOKUP(Transaktionen[[#This Row],[Transaktionen]],BTT[Verwendete Transaktion (Pflichtauswahl)],1,FALSE)),"nein","ja")</f>
        <v>nein</v>
      </c>
    </row>
    <row r="484" spans="1:7" hidden="1" x14ac:dyDescent="0.25">
      <c r="A484" t="s">
        <v>513</v>
      </c>
      <c r="B484" t="s">
        <v>514</v>
      </c>
      <c r="C484" t="s">
        <v>3</v>
      </c>
      <c r="D484" s="13">
        <v>24</v>
      </c>
      <c r="E484" t="s">
        <v>9102</v>
      </c>
      <c r="F484" t="str">
        <f>IF(ISERROR(VLOOKUP(Transaktionen[[#This Row],[Transaktionen]],BTT[Verwendete Transaktion (Pflichtauswahl)],1,FALSE)),"nein","ja")</f>
        <v>nein</v>
      </c>
    </row>
    <row r="485" spans="1:7" hidden="1" x14ac:dyDescent="0.25">
      <c r="A485" t="s">
        <v>6597</v>
      </c>
      <c r="B485" t="s">
        <v>7686</v>
      </c>
      <c r="C485" t="s">
        <v>3</v>
      </c>
      <c r="D485" s="13">
        <v>16</v>
      </c>
      <c r="E485" t="s">
        <v>9102</v>
      </c>
      <c r="F485" t="str">
        <f>IF(ISERROR(VLOOKUP(Transaktionen[[#This Row],[Transaktionen]],BTT[Verwendete Transaktion (Pflichtauswahl)],1,FALSE)),"nein","ja")</f>
        <v>nein</v>
      </c>
    </row>
    <row r="486" spans="1:7" hidden="1" x14ac:dyDescent="0.25">
      <c r="A486" t="s">
        <v>6598</v>
      </c>
      <c r="B486" t="s">
        <v>274</v>
      </c>
      <c r="C486" t="s">
        <v>3</v>
      </c>
      <c r="D486" s="13">
        <v>14</v>
      </c>
      <c r="E486" t="s">
        <v>576</v>
      </c>
      <c r="F486" t="str">
        <f>IF(ISERROR(VLOOKUP(Transaktionen[[#This Row],[Transaktionen]],BTT[Verwendete Transaktion (Pflichtauswahl)],1,FALSE)),"nein","ja")</f>
        <v>nein</v>
      </c>
    </row>
    <row r="487" spans="1:7" hidden="1" x14ac:dyDescent="0.25">
      <c r="A487" t="s">
        <v>517</v>
      </c>
      <c r="B487" t="s">
        <v>518</v>
      </c>
      <c r="C487" t="s">
        <v>3</v>
      </c>
      <c r="D487" s="13">
        <v>74</v>
      </c>
      <c r="E487" t="s">
        <v>9102</v>
      </c>
      <c r="F487" t="str">
        <f>IF(ISERROR(VLOOKUP(Transaktionen[[#This Row],[Transaktionen]],BTT[Verwendete Transaktion (Pflichtauswahl)],1,FALSE)),"nein","ja")</f>
        <v>nein</v>
      </c>
    </row>
    <row r="488" spans="1:7" hidden="1" x14ac:dyDescent="0.25">
      <c r="A488" t="s">
        <v>519</v>
      </c>
      <c r="B488" t="s">
        <v>520</v>
      </c>
      <c r="C488" t="s">
        <v>3</v>
      </c>
      <c r="D488" s="13">
        <v>2520</v>
      </c>
      <c r="E488" t="s">
        <v>9102</v>
      </c>
      <c r="F488" t="str">
        <f>IF(ISERROR(VLOOKUP(Transaktionen[[#This Row],[Transaktionen]],BTT[Verwendete Transaktion (Pflichtauswahl)],1,FALSE)),"nein","ja")</f>
        <v>nein</v>
      </c>
    </row>
    <row r="489" spans="1:7" hidden="1" x14ac:dyDescent="0.25">
      <c r="A489" t="s">
        <v>521</v>
      </c>
      <c r="B489" t="s">
        <v>522</v>
      </c>
      <c r="C489" t="s">
        <v>3</v>
      </c>
      <c r="D489" s="13">
        <v>532</v>
      </c>
      <c r="E489" t="s">
        <v>9102</v>
      </c>
      <c r="F489" t="str">
        <f>IF(ISERROR(VLOOKUP(Transaktionen[[#This Row],[Transaktionen]],BTT[Verwendete Transaktion (Pflichtauswahl)],1,FALSE)),"nein","ja")</f>
        <v>nein</v>
      </c>
    </row>
    <row r="490" spans="1:7" hidden="1" x14ac:dyDescent="0.25">
      <c r="A490" t="s">
        <v>527</v>
      </c>
      <c r="B490" t="s">
        <v>528</v>
      </c>
      <c r="C490" t="s">
        <v>3</v>
      </c>
      <c r="D490" s="13">
        <v>1075</v>
      </c>
      <c r="E490" t="s">
        <v>9102</v>
      </c>
      <c r="F490" t="str">
        <f>IF(ISERROR(VLOOKUP(Transaktionen[[#This Row],[Transaktionen]],BTT[Verwendete Transaktion (Pflichtauswahl)],1,FALSE)),"nein","ja")</f>
        <v>nein</v>
      </c>
    </row>
    <row r="491" spans="1:7" hidden="1" x14ac:dyDescent="0.25">
      <c r="A491" t="s">
        <v>6599</v>
      </c>
      <c r="B491" t="s">
        <v>7687</v>
      </c>
      <c r="C491" t="s">
        <v>3</v>
      </c>
      <c r="D491" s="13" t="s">
        <v>576</v>
      </c>
      <c r="E491" t="s">
        <v>576</v>
      </c>
      <c r="F491" t="str">
        <f>IF(ISERROR(VLOOKUP(Transaktionen[[#This Row],[Transaktionen]],BTT[Verwendete Transaktion (Pflichtauswahl)],1,FALSE)),"nein","ja")</f>
        <v>nein</v>
      </c>
      <c r="G491" t="s">
        <v>9516</v>
      </c>
    </row>
    <row r="492" spans="1:7" hidden="1" x14ac:dyDescent="0.25">
      <c r="A492" t="s">
        <v>523</v>
      </c>
      <c r="B492" t="s">
        <v>524</v>
      </c>
      <c r="C492" t="s">
        <v>3</v>
      </c>
      <c r="D492" s="13">
        <v>8583</v>
      </c>
      <c r="E492" t="s">
        <v>9102</v>
      </c>
      <c r="F492" t="str">
        <f>IF(ISERROR(VLOOKUP(Transaktionen[[#This Row],[Transaktionen]],BTT[Verwendete Transaktion (Pflichtauswahl)],1,FALSE)),"nein","ja")</f>
        <v>nein</v>
      </c>
    </row>
    <row r="493" spans="1:7" hidden="1" x14ac:dyDescent="0.25">
      <c r="A493" t="s">
        <v>525</v>
      </c>
      <c r="B493" t="s">
        <v>526</v>
      </c>
      <c r="C493" t="s">
        <v>3</v>
      </c>
      <c r="D493" s="13">
        <v>204</v>
      </c>
      <c r="E493" t="s">
        <v>9102</v>
      </c>
      <c r="F493" t="str">
        <f>IF(ISERROR(VLOOKUP(Transaktionen[[#This Row],[Transaktionen]],BTT[Verwendete Transaktion (Pflichtauswahl)],1,FALSE)),"nein","ja")</f>
        <v>nein</v>
      </c>
    </row>
    <row r="494" spans="1:7" hidden="1" x14ac:dyDescent="0.25">
      <c r="A494" t="s">
        <v>529</v>
      </c>
      <c r="B494" t="s">
        <v>530</v>
      </c>
      <c r="C494" t="s">
        <v>3</v>
      </c>
      <c r="D494" s="13">
        <v>9</v>
      </c>
      <c r="E494" t="s">
        <v>9102</v>
      </c>
      <c r="F494" t="str">
        <f>IF(ISERROR(VLOOKUP(Transaktionen[[#This Row],[Transaktionen]],BTT[Verwendete Transaktion (Pflichtauswahl)],1,FALSE)),"nein","ja")</f>
        <v>nein</v>
      </c>
    </row>
    <row r="495" spans="1:7" hidden="1" x14ac:dyDescent="0.25">
      <c r="A495" t="s">
        <v>531</v>
      </c>
      <c r="B495" t="s">
        <v>532</v>
      </c>
      <c r="C495" t="s">
        <v>3</v>
      </c>
      <c r="D495" s="13">
        <v>539</v>
      </c>
      <c r="E495" t="s">
        <v>9102</v>
      </c>
      <c r="F495" t="str">
        <f>IF(ISERROR(VLOOKUP(Transaktionen[[#This Row],[Transaktionen]],BTT[Verwendete Transaktion (Pflichtauswahl)],1,FALSE)),"nein","ja")</f>
        <v>nein</v>
      </c>
    </row>
    <row r="496" spans="1:7" hidden="1" x14ac:dyDescent="0.25">
      <c r="A496" t="s">
        <v>533</v>
      </c>
      <c r="B496" t="s">
        <v>534</v>
      </c>
      <c r="C496" t="s">
        <v>3</v>
      </c>
      <c r="D496" s="13">
        <v>608</v>
      </c>
      <c r="E496" t="s">
        <v>9102</v>
      </c>
      <c r="F496" t="str">
        <f>IF(ISERROR(VLOOKUP(Transaktionen[[#This Row],[Transaktionen]],BTT[Verwendete Transaktion (Pflichtauswahl)],1,FALSE)),"nein","ja")</f>
        <v>nein</v>
      </c>
    </row>
    <row r="497" spans="1:7" hidden="1" x14ac:dyDescent="0.25">
      <c r="A497" t="s">
        <v>9110</v>
      </c>
      <c r="B497" t="s">
        <v>9111</v>
      </c>
      <c r="C497" t="s">
        <v>3</v>
      </c>
      <c r="D497" s="13">
        <v>24</v>
      </c>
      <c r="E497" t="s">
        <v>9102</v>
      </c>
      <c r="F497" s="10" t="str">
        <f>IF(ISERROR(VLOOKUP(Transaktionen[[#This Row],[Transaktionen]],BTT[Verwendete Transaktion (Pflichtauswahl)],1,FALSE)),"nein","ja")</f>
        <v>nein</v>
      </c>
    </row>
    <row r="498" spans="1:7" hidden="1" x14ac:dyDescent="0.25">
      <c r="A498" t="s">
        <v>551</v>
      </c>
      <c r="B498" t="s">
        <v>552</v>
      </c>
      <c r="C498" t="s">
        <v>3</v>
      </c>
      <c r="D498" s="13">
        <v>711</v>
      </c>
      <c r="E498" t="s">
        <v>9102</v>
      </c>
      <c r="F498" t="str">
        <f>IF(ISERROR(VLOOKUP(Transaktionen[[#This Row],[Transaktionen]],BTT[Verwendete Transaktion (Pflichtauswahl)],1,FALSE)),"nein","ja")</f>
        <v>nein</v>
      </c>
    </row>
    <row r="499" spans="1:7" hidden="1" x14ac:dyDescent="0.25">
      <c r="A499" t="s">
        <v>535</v>
      </c>
      <c r="B499" t="s">
        <v>536</v>
      </c>
      <c r="C499" t="s">
        <v>3</v>
      </c>
      <c r="D499" s="13">
        <v>207709</v>
      </c>
      <c r="E499" t="s">
        <v>9102</v>
      </c>
      <c r="F499" t="str">
        <f>IF(ISERROR(VLOOKUP(Transaktionen[[#This Row],[Transaktionen]],BTT[Verwendete Transaktion (Pflichtauswahl)],1,FALSE)),"nein","ja")</f>
        <v>nein</v>
      </c>
    </row>
    <row r="500" spans="1:7" hidden="1" x14ac:dyDescent="0.25">
      <c r="A500" t="s">
        <v>545</v>
      </c>
      <c r="B500" t="s">
        <v>546</v>
      </c>
      <c r="C500" t="s">
        <v>3</v>
      </c>
      <c r="D500" s="13">
        <v>53666</v>
      </c>
      <c r="E500" t="s">
        <v>9102</v>
      </c>
      <c r="F500" t="str">
        <f>IF(ISERROR(VLOOKUP(Transaktionen[[#This Row],[Transaktionen]],BTT[Verwendete Transaktion (Pflichtauswahl)],1,FALSE)),"nein","ja")</f>
        <v>nein</v>
      </c>
    </row>
    <row r="501" spans="1:7" hidden="1" x14ac:dyDescent="0.25">
      <c r="A501" t="s">
        <v>547</v>
      </c>
      <c r="B501" t="s">
        <v>548</v>
      </c>
      <c r="C501" t="s">
        <v>3</v>
      </c>
      <c r="D501" s="13">
        <v>30907</v>
      </c>
      <c r="E501" t="s">
        <v>9102</v>
      </c>
      <c r="F501" t="str">
        <f>IF(ISERROR(VLOOKUP(Transaktionen[[#This Row],[Transaktionen]],BTT[Verwendete Transaktion (Pflichtauswahl)],1,FALSE)),"nein","ja")</f>
        <v>nein</v>
      </c>
    </row>
    <row r="502" spans="1:7" hidden="1" x14ac:dyDescent="0.25">
      <c r="A502" t="s">
        <v>549</v>
      </c>
      <c r="B502" t="s">
        <v>550</v>
      </c>
      <c r="C502" t="s">
        <v>3</v>
      </c>
      <c r="D502" s="13">
        <v>383</v>
      </c>
      <c r="E502" t="s">
        <v>9102</v>
      </c>
      <c r="F502" t="str">
        <f>IF(ISERROR(VLOOKUP(Transaktionen[[#This Row],[Transaktionen]],BTT[Verwendete Transaktion (Pflichtauswahl)],1,FALSE)),"nein","ja")</f>
        <v>nein</v>
      </c>
    </row>
    <row r="503" spans="1:7" hidden="1" x14ac:dyDescent="0.25">
      <c r="A503" t="s">
        <v>537</v>
      </c>
      <c r="B503" t="s">
        <v>538</v>
      </c>
      <c r="C503" t="s">
        <v>3</v>
      </c>
      <c r="D503" s="13">
        <v>195523</v>
      </c>
      <c r="E503" t="s">
        <v>9102</v>
      </c>
      <c r="F503" t="str">
        <f>IF(ISERROR(VLOOKUP(Transaktionen[[#This Row],[Transaktionen]],BTT[Verwendete Transaktion (Pflichtauswahl)],1,FALSE)),"nein","ja")</f>
        <v>nein</v>
      </c>
    </row>
    <row r="504" spans="1:7" hidden="1" x14ac:dyDescent="0.25">
      <c r="A504" t="s">
        <v>541</v>
      </c>
      <c r="B504" t="s">
        <v>542</v>
      </c>
      <c r="C504" t="s">
        <v>3</v>
      </c>
      <c r="D504" s="13">
        <v>37442</v>
      </c>
      <c r="E504" t="s">
        <v>9102</v>
      </c>
      <c r="F504" t="str">
        <f>IF(ISERROR(VLOOKUP(Transaktionen[[#This Row],[Transaktionen]],BTT[Verwendete Transaktion (Pflichtauswahl)],1,FALSE)),"nein","ja")</f>
        <v>nein</v>
      </c>
    </row>
    <row r="505" spans="1:7" hidden="1" x14ac:dyDescent="0.25">
      <c r="A505" t="s">
        <v>539</v>
      </c>
      <c r="B505" t="s">
        <v>540</v>
      </c>
      <c r="C505" t="s">
        <v>3</v>
      </c>
      <c r="D505" s="13">
        <v>643</v>
      </c>
      <c r="E505" t="s">
        <v>9102</v>
      </c>
      <c r="F505" t="str">
        <f>IF(ISERROR(VLOOKUP(Transaktionen[[#This Row],[Transaktionen]],BTT[Verwendete Transaktion (Pflichtauswahl)],1,FALSE)),"nein","ja")</f>
        <v>nein</v>
      </c>
    </row>
    <row r="506" spans="1:7" hidden="1" x14ac:dyDescent="0.25">
      <c r="A506" t="s">
        <v>543</v>
      </c>
      <c r="B506" t="s">
        <v>544</v>
      </c>
      <c r="C506" t="s">
        <v>3</v>
      </c>
      <c r="D506" s="13">
        <v>8</v>
      </c>
      <c r="E506" t="s">
        <v>9102</v>
      </c>
      <c r="F506" t="str">
        <f>IF(ISERROR(VLOOKUP(Transaktionen[[#This Row],[Transaktionen]],BTT[Verwendete Transaktion (Pflichtauswahl)],1,FALSE)),"nein","ja")</f>
        <v>nein</v>
      </c>
    </row>
    <row r="507" spans="1:7" hidden="1" x14ac:dyDescent="0.25">
      <c r="A507" t="s">
        <v>565</v>
      </c>
      <c r="B507" t="s">
        <v>566</v>
      </c>
      <c r="C507" t="s">
        <v>6092</v>
      </c>
      <c r="D507" s="13">
        <v>3483</v>
      </c>
      <c r="E507" t="s">
        <v>9102</v>
      </c>
      <c r="F507" t="str">
        <f>IF(ISERROR(VLOOKUP(Transaktionen[[#This Row],[Transaktionen]],BTT[Verwendete Transaktion (Pflichtauswahl)],1,FALSE)),"nein","ja")</f>
        <v>nein</v>
      </c>
      <c r="G507" t="s">
        <v>9339</v>
      </c>
    </row>
    <row r="508" spans="1:7" hidden="1" x14ac:dyDescent="0.25">
      <c r="A508" t="s">
        <v>553</v>
      </c>
      <c r="B508" t="s">
        <v>554</v>
      </c>
      <c r="C508" t="s">
        <v>6092</v>
      </c>
      <c r="D508" s="13">
        <v>9594</v>
      </c>
      <c r="E508" t="s">
        <v>9102</v>
      </c>
      <c r="F508" t="str">
        <f>IF(ISERROR(VLOOKUP(Transaktionen[[#This Row],[Transaktionen]],BTT[Verwendete Transaktion (Pflichtauswahl)],1,FALSE)),"nein","ja")</f>
        <v>nein</v>
      </c>
      <c r="G508" t="s">
        <v>9339</v>
      </c>
    </row>
    <row r="509" spans="1:7" hidden="1" x14ac:dyDescent="0.25">
      <c r="A509" t="s">
        <v>555</v>
      </c>
      <c r="B509" t="s">
        <v>556</v>
      </c>
      <c r="C509" t="s">
        <v>6092</v>
      </c>
      <c r="D509" s="13">
        <v>8947</v>
      </c>
      <c r="E509" t="s">
        <v>9102</v>
      </c>
      <c r="F509" t="str">
        <f>IF(ISERROR(VLOOKUP(Transaktionen[[#This Row],[Transaktionen]],BTT[Verwendete Transaktion (Pflichtauswahl)],1,FALSE)),"nein","ja")</f>
        <v>nein</v>
      </c>
      <c r="G509" t="s">
        <v>9339</v>
      </c>
    </row>
    <row r="510" spans="1:7" hidden="1" x14ac:dyDescent="0.25">
      <c r="A510" t="s">
        <v>557</v>
      </c>
      <c r="B510" t="s">
        <v>558</v>
      </c>
      <c r="C510" t="s">
        <v>6092</v>
      </c>
      <c r="D510" s="13">
        <v>315</v>
      </c>
      <c r="E510" t="s">
        <v>9102</v>
      </c>
      <c r="F510" t="str">
        <f>IF(ISERROR(VLOOKUP(Transaktionen[[#This Row],[Transaktionen]],BTT[Verwendete Transaktion (Pflichtauswahl)],1,FALSE)),"nein","ja")</f>
        <v>nein</v>
      </c>
      <c r="G510" t="s">
        <v>9339</v>
      </c>
    </row>
    <row r="511" spans="1:7" hidden="1" x14ac:dyDescent="0.25">
      <c r="A511" t="s">
        <v>559</v>
      </c>
      <c r="B511" t="s">
        <v>560</v>
      </c>
      <c r="C511" t="s">
        <v>6092</v>
      </c>
      <c r="D511" s="13">
        <v>2385</v>
      </c>
      <c r="E511" t="s">
        <v>9102</v>
      </c>
      <c r="F511" t="str">
        <f>IF(ISERROR(VLOOKUP(Transaktionen[[#This Row],[Transaktionen]],BTT[Verwendete Transaktion (Pflichtauswahl)],1,FALSE)),"nein","ja")</f>
        <v>nein</v>
      </c>
      <c r="G511" t="s">
        <v>9339</v>
      </c>
    </row>
    <row r="512" spans="1:7" hidden="1" x14ac:dyDescent="0.25">
      <c r="A512" t="s">
        <v>561</v>
      </c>
      <c r="B512" t="s">
        <v>562</v>
      </c>
      <c r="C512" t="s">
        <v>6092</v>
      </c>
      <c r="D512" s="13">
        <v>92</v>
      </c>
      <c r="E512" t="s">
        <v>9102</v>
      </c>
      <c r="F512" t="str">
        <f>IF(ISERROR(VLOOKUP(Transaktionen[[#This Row],[Transaktionen]],BTT[Verwendete Transaktion (Pflichtauswahl)],1,FALSE)),"nein","ja")</f>
        <v>nein</v>
      </c>
      <c r="G512" t="s">
        <v>9339</v>
      </c>
    </row>
    <row r="513" spans="1:7" hidden="1" x14ac:dyDescent="0.25">
      <c r="A513" t="s">
        <v>563</v>
      </c>
      <c r="B513" t="s">
        <v>564</v>
      </c>
      <c r="C513" t="s">
        <v>6092</v>
      </c>
      <c r="D513" s="13">
        <v>460816</v>
      </c>
      <c r="E513" t="s">
        <v>9102</v>
      </c>
      <c r="F513" t="str">
        <f>IF(ISERROR(VLOOKUP(Transaktionen[[#This Row],[Transaktionen]],BTT[Verwendete Transaktion (Pflichtauswahl)],1,FALSE)),"nein","ja")</f>
        <v>ja</v>
      </c>
    </row>
    <row r="514" spans="1:7" hidden="1" x14ac:dyDescent="0.25">
      <c r="A514" t="s">
        <v>6600</v>
      </c>
      <c r="B514" t="s">
        <v>7688</v>
      </c>
      <c r="C514" t="s">
        <v>6092</v>
      </c>
      <c r="D514" s="13" t="s">
        <v>576</v>
      </c>
      <c r="E514" t="s">
        <v>576</v>
      </c>
      <c r="F514" t="str">
        <f>IF(ISERROR(VLOOKUP(Transaktionen[[#This Row],[Transaktionen]],BTT[Verwendete Transaktion (Pflichtauswahl)],1,FALSE)),"nein","ja")</f>
        <v>nein</v>
      </c>
      <c r="G514" t="s">
        <v>9339</v>
      </c>
    </row>
    <row r="515" spans="1:7" hidden="1" x14ac:dyDescent="0.25">
      <c r="A515" t="s">
        <v>6601</v>
      </c>
      <c r="B515" t="s">
        <v>7689</v>
      </c>
      <c r="C515" t="s">
        <v>6092</v>
      </c>
      <c r="D515" s="13" t="s">
        <v>576</v>
      </c>
      <c r="E515" t="s">
        <v>576</v>
      </c>
      <c r="F515" t="str">
        <f>IF(ISERROR(VLOOKUP(Transaktionen[[#This Row],[Transaktionen]],BTT[Verwendete Transaktion (Pflichtauswahl)],1,FALSE)),"nein","ja")</f>
        <v>nein</v>
      </c>
      <c r="G515" t="s">
        <v>9339</v>
      </c>
    </row>
    <row r="516" spans="1:7" hidden="1" x14ac:dyDescent="0.25">
      <c r="A516" t="s">
        <v>567</v>
      </c>
      <c r="B516" t="s">
        <v>568</v>
      </c>
      <c r="C516" t="s">
        <v>6092</v>
      </c>
      <c r="D516" s="13">
        <v>19084</v>
      </c>
      <c r="E516" t="s">
        <v>9102</v>
      </c>
      <c r="F516" t="str">
        <f>IF(ISERROR(VLOOKUP(Transaktionen[[#This Row],[Transaktionen]],BTT[Verwendete Transaktion (Pflichtauswahl)],1,FALSE)),"nein","ja")</f>
        <v>nein</v>
      </c>
      <c r="G516" t="s">
        <v>9339</v>
      </c>
    </row>
    <row r="517" spans="1:7" hidden="1" x14ac:dyDescent="0.25">
      <c r="A517" t="s">
        <v>569</v>
      </c>
      <c r="B517" t="s">
        <v>570</v>
      </c>
      <c r="C517" t="s">
        <v>6092</v>
      </c>
      <c r="D517" s="13">
        <v>27</v>
      </c>
      <c r="E517" t="s">
        <v>9102</v>
      </c>
      <c r="F517" t="str">
        <f>IF(ISERROR(VLOOKUP(Transaktionen[[#This Row],[Transaktionen]],BTT[Verwendete Transaktion (Pflichtauswahl)],1,FALSE)),"nein","ja")</f>
        <v>nein</v>
      </c>
      <c r="G517" t="s">
        <v>9339</v>
      </c>
    </row>
    <row r="518" spans="1:7" hidden="1" x14ac:dyDescent="0.25">
      <c r="A518" t="s">
        <v>571</v>
      </c>
      <c r="B518" t="s">
        <v>572</v>
      </c>
      <c r="C518" t="s">
        <v>6041</v>
      </c>
      <c r="D518" s="13">
        <v>74</v>
      </c>
      <c r="E518" t="s">
        <v>576</v>
      </c>
      <c r="F518" t="str">
        <f>IF(ISERROR(VLOOKUP(Transaktionen[[#This Row],[Transaktionen]],BTT[Verwendete Transaktion (Pflichtauswahl)],1,FALSE)),"nein","ja")</f>
        <v>nein</v>
      </c>
    </row>
    <row r="519" spans="1:7" hidden="1" x14ac:dyDescent="0.25">
      <c r="A519" t="s">
        <v>573</v>
      </c>
      <c r="B519" t="s">
        <v>574</v>
      </c>
      <c r="C519" t="s">
        <v>6041</v>
      </c>
      <c r="D519" s="13">
        <v>10</v>
      </c>
      <c r="E519" t="s">
        <v>576</v>
      </c>
      <c r="F519" t="str">
        <f>IF(ISERROR(VLOOKUP(Transaktionen[[#This Row],[Transaktionen]],BTT[Verwendete Transaktion (Pflichtauswahl)],1,FALSE)),"nein","ja")</f>
        <v>nein</v>
      </c>
    </row>
    <row r="520" spans="1:7" hidden="1" x14ac:dyDescent="0.25">
      <c r="A520" t="s">
        <v>6602</v>
      </c>
      <c r="B520" t="s">
        <v>7690</v>
      </c>
      <c r="C520" t="s">
        <v>6041</v>
      </c>
      <c r="D520" s="13">
        <v>14</v>
      </c>
      <c r="E520" t="s">
        <v>576</v>
      </c>
      <c r="F520" t="str">
        <f>IF(ISERROR(VLOOKUP(Transaktionen[[#This Row],[Transaktionen]],BTT[Verwendete Transaktion (Pflichtauswahl)],1,FALSE)),"nein","ja")</f>
        <v>nein</v>
      </c>
      <c r="G520" t="s">
        <v>9060</v>
      </c>
    </row>
    <row r="521" spans="1:7" hidden="1" x14ac:dyDescent="0.25">
      <c r="A521" t="s">
        <v>6603</v>
      </c>
      <c r="B521" t="s">
        <v>7691</v>
      </c>
      <c r="C521" t="s">
        <v>6041</v>
      </c>
      <c r="D521" s="13">
        <v>6</v>
      </c>
      <c r="E521" t="s">
        <v>576</v>
      </c>
      <c r="F521" t="str">
        <f>IF(ISERROR(VLOOKUP(Transaktionen[[#This Row],[Transaktionen]],BTT[Verwendete Transaktion (Pflichtauswahl)],1,FALSE)),"nein","ja")</f>
        <v>nein</v>
      </c>
      <c r="G521" t="s">
        <v>9060</v>
      </c>
    </row>
    <row r="522" spans="1:7" hidden="1" x14ac:dyDescent="0.25">
      <c r="A522" t="s">
        <v>6604</v>
      </c>
      <c r="B522" t="s">
        <v>7692</v>
      </c>
      <c r="C522" t="s">
        <v>6041</v>
      </c>
      <c r="D522" s="13">
        <v>2</v>
      </c>
      <c r="E522" t="s">
        <v>576</v>
      </c>
      <c r="F522" t="str">
        <f>IF(ISERROR(VLOOKUP(Transaktionen[[#This Row],[Transaktionen]],BTT[Verwendete Transaktion (Pflichtauswahl)],1,FALSE)),"nein","ja")</f>
        <v>nein</v>
      </c>
      <c r="G522" t="s">
        <v>9060</v>
      </c>
    </row>
    <row r="523" spans="1:7" hidden="1" x14ac:dyDescent="0.25">
      <c r="A523" t="s">
        <v>6605</v>
      </c>
      <c r="B523" t="s">
        <v>7693</v>
      </c>
      <c r="C523" t="s">
        <v>6041</v>
      </c>
      <c r="D523" s="13" t="s">
        <v>576</v>
      </c>
      <c r="E523" t="s">
        <v>576</v>
      </c>
      <c r="F523" t="str">
        <f>IF(ISERROR(VLOOKUP(Transaktionen[[#This Row],[Transaktionen]],BTT[Verwendete Transaktion (Pflichtauswahl)],1,FALSE)),"nein","ja")</f>
        <v>nein</v>
      </c>
      <c r="G523" t="s">
        <v>9060</v>
      </c>
    </row>
    <row r="524" spans="1:7" hidden="1" x14ac:dyDescent="0.25">
      <c r="A524" t="s">
        <v>6606</v>
      </c>
      <c r="B524" t="s">
        <v>7694</v>
      </c>
      <c r="C524" t="s">
        <v>6041</v>
      </c>
      <c r="D524" s="13" t="s">
        <v>576</v>
      </c>
      <c r="E524" t="s">
        <v>576</v>
      </c>
      <c r="F524" t="str">
        <f>IF(ISERROR(VLOOKUP(Transaktionen[[#This Row],[Transaktionen]],BTT[Verwendete Transaktion (Pflichtauswahl)],1,FALSE)),"nein","ja")</f>
        <v>nein</v>
      </c>
      <c r="G524" t="s">
        <v>9060</v>
      </c>
    </row>
    <row r="525" spans="1:7" hidden="1" x14ac:dyDescent="0.25">
      <c r="A525" t="s">
        <v>6607</v>
      </c>
      <c r="B525" t="s">
        <v>7695</v>
      </c>
      <c r="C525" t="s">
        <v>6041</v>
      </c>
      <c r="D525" s="13" t="s">
        <v>576</v>
      </c>
      <c r="E525" t="s">
        <v>576</v>
      </c>
      <c r="F525" t="str">
        <f>IF(ISERROR(VLOOKUP(Transaktionen[[#This Row],[Transaktionen]],BTT[Verwendete Transaktion (Pflichtauswahl)],1,FALSE)),"nein","ja")</f>
        <v>nein</v>
      </c>
      <c r="G525" t="s">
        <v>9060</v>
      </c>
    </row>
    <row r="526" spans="1:7" hidden="1" x14ac:dyDescent="0.25">
      <c r="A526" t="s">
        <v>6609</v>
      </c>
      <c r="B526" t="s">
        <v>7697</v>
      </c>
      <c r="C526" t="s">
        <v>6041</v>
      </c>
      <c r="D526" s="13" t="s">
        <v>576</v>
      </c>
      <c r="E526" t="s">
        <v>576</v>
      </c>
      <c r="F526" t="str">
        <f>IF(ISERROR(VLOOKUP(Transaktionen[[#This Row],[Transaktionen]],BTT[Verwendete Transaktion (Pflichtauswahl)],1,FALSE)),"nein","ja")</f>
        <v>nein</v>
      </c>
      <c r="G526" t="s">
        <v>9060</v>
      </c>
    </row>
    <row r="527" spans="1:7" hidden="1" x14ac:dyDescent="0.25">
      <c r="A527" t="s">
        <v>6610</v>
      </c>
      <c r="B527" t="s">
        <v>7698</v>
      </c>
      <c r="C527" t="s">
        <v>6041</v>
      </c>
      <c r="D527" s="13" t="s">
        <v>576</v>
      </c>
      <c r="E527" t="s">
        <v>576</v>
      </c>
      <c r="F527" t="str">
        <f>IF(ISERROR(VLOOKUP(Transaktionen[[#This Row],[Transaktionen]],BTT[Verwendete Transaktion (Pflichtauswahl)],1,FALSE)),"nein","ja")</f>
        <v>nein</v>
      </c>
      <c r="G527" t="s">
        <v>9060</v>
      </c>
    </row>
    <row r="528" spans="1:7" hidden="1" x14ac:dyDescent="0.25">
      <c r="A528" t="s">
        <v>6611</v>
      </c>
      <c r="B528" t="s">
        <v>7699</v>
      </c>
      <c r="C528" t="s">
        <v>6041</v>
      </c>
      <c r="D528" s="13" t="s">
        <v>576</v>
      </c>
      <c r="E528" t="s">
        <v>576</v>
      </c>
      <c r="F528" t="str">
        <f>IF(ISERROR(VLOOKUP(Transaktionen[[#This Row],[Transaktionen]],BTT[Verwendete Transaktion (Pflichtauswahl)],1,FALSE)),"nein","ja")</f>
        <v>nein</v>
      </c>
      <c r="G528" t="s">
        <v>9060</v>
      </c>
    </row>
    <row r="529" spans="1:7" hidden="1" x14ac:dyDescent="0.25">
      <c r="A529" t="s">
        <v>6608</v>
      </c>
      <c r="B529" t="s">
        <v>7696</v>
      </c>
      <c r="C529" t="s">
        <v>6041</v>
      </c>
      <c r="D529" s="13" t="s">
        <v>576</v>
      </c>
      <c r="E529" t="s">
        <v>576</v>
      </c>
      <c r="F529" t="str">
        <f>IF(ISERROR(VLOOKUP(Transaktionen[[#This Row],[Transaktionen]],BTT[Verwendete Transaktion (Pflichtauswahl)],1,FALSE)),"nein","ja")</f>
        <v>nein</v>
      </c>
      <c r="G529" t="s">
        <v>9060</v>
      </c>
    </row>
    <row r="530" spans="1:7" hidden="1" x14ac:dyDescent="0.25">
      <c r="A530" t="s">
        <v>6612</v>
      </c>
      <c r="B530" t="s">
        <v>7700</v>
      </c>
      <c r="C530" t="s">
        <v>6041</v>
      </c>
      <c r="D530" s="13" t="s">
        <v>576</v>
      </c>
      <c r="E530" t="s">
        <v>576</v>
      </c>
      <c r="F530" t="str">
        <f>IF(ISERROR(VLOOKUP(Transaktionen[[#This Row],[Transaktionen]],BTT[Verwendete Transaktion (Pflichtauswahl)],1,FALSE)),"nein","ja")</f>
        <v>nein</v>
      </c>
      <c r="G530" t="s">
        <v>9060</v>
      </c>
    </row>
    <row r="531" spans="1:7" hidden="1" x14ac:dyDescent="0.25">
      <c r="A531" t="s">
        <v>575</v>
      </c>
      <c r="B531" t="s">
        <v>576</v>
      </c>
      <c r="C531" t="s">
        <v>8453</v>
      </c>
      <c r="D531" s="13">
        <v>30</v>
      </c>
      <c r="E531" t="s">
        <v>9102</v>
      </c>
      <c r="F531" t="str">
        <f>IF(ISERROR(VLOOKUP(Transaktionen[[#This Row],[Transaktionen]],BTT[Verwendete Transaktion (Pflichtauswahl)],1,FALSE)),"nein","ja")</f>
        <v>nein</v>
      </c>
    </row>
    <row r="532" spans="1:7" hidden="1" x14ac:dyDescent="0.25">
      <c r="A532" t="s">
        <v>577</v>
      </c>
      <c r="B532" t="s">
        <v>578</v>
      </c>
      <c r="C532" t="s">
        <v>8453</v>
      </c>
      <c r="D532" s="13">
        <v>225</v>
      </c>
      <c r="E532" t="s">
        <v>9102</v>
      </c>
      <c r="F532" t="str">
        <f>IF(ISERROR(VLOOKUP(Transaktionen[[#This Row],[Transaktionen]],BTT[Verwendete Transaktion (Pflichtauswahl)],1,FALSE)),"nein","ja")</f>
        <v>nein</v>
      </c>
    </row>
    <row r="533" spans="1:7" hidden="1" x14ac:dyDescent="0.25">
      <c r="A533" t="s">
        <v>6613</v>
      </c>
      <c r="B533" t="s">
        <v>7701</v>
      </c>
      <c r="C533" t="s">
        <v>8453</v>
      </c>
      <c r="D533" s="13" t="s">
        <v>576</v>
      </c>
      <c r="E533" t="s">
        <v>576</v>
      </c>
      <c r="F533" t="str">
        <f>IF(ISERROR(VLOOKUP(Transaktionen[[#This Row],[Transaktionen]],BTT[Verwendete Transaktion (Pflichtauswahl)],1,FALSE)),"nein","ja")</f>
        <v>nein</v>
      </c>
      <c r="G533" t="s">
        <v>9516</v>
      </c>
    </row>
    <row r="534" spans="1:7" hidden="1" x14ac:dyDescent="0.25">
      <c r="A534" t="s">
        <v>6614</v>
      </c>
      <c r="B534" t="s">
        <v>7702</v>
      </c>
      <c r="C534" t="s">
        <v>8453</v>
      </c>
      <c r="D534" s="13">
        <v>168</v>
      </c>
      <c r="E534" t="s">
        <v>576</v>
      </c>
      <c r="F534" t="str">
        <f>IF(ISERROR(VLOOKUP(Transaktionen[[#This Row],[Transaktionen]],BTT[Verwendete Transaktion (Pflichtauswahl)],1,FALSE)),"nein","ja")</f>
        <v>nein</v>
      </c>
    </row>
    <row r="535" spans="1:7" hidden="1" x14ac:dyDescent="0.25">
      <c r="A535" t="s">
        <v>6615</v>
      </c>
      <c r="B535" t="s">
        <v>7703</v>
      </c>
      <c r="C535" t="s">
        <v>8453</v>
      </c>
      <c r="D535" s="13">
        <v>830</v>
      </c>
      <c r="E535" t="s">
        <v>576</v>
      </c>
      <c r="F535" t="str">
        <f>IF(ISERROR(VLOOKUP(Transaktionen[[#This Row],[Transaktionen]],BTT[Verwendete Transaktion (Pflichtauswahl)],1,FALSE)),"nein","ja")</f>
        <v>nein</v>
      </c>
    </row>
    <row r="536" spans="1:7" hidden="1" x14ac:dyDescent="0.25">
      <c r="A536" t="s">
        <v>6616</v>
      </c>
      <c r="B536" t="s">
        <v>7704</v>
      </c>
      <c r="C536" t="s">
        <v>6085</v>
      </c>
      <c r="D536" s="13">
        <v>46</v>
      </c>
      <c r="E536" t="s">
        <v>576</v>
      </c>
      <c r="F536" t="str">
        <f>IF(ISERROR(VLOOKUP(Transaktionen[[#This Row],[Transaktionen]],BTT[Verwendete Transaktion (Pflichtauswahl)],1,FALSE)),"nein","ja")</f>
        <v>nein</v>
      </c>
      <c r="G536" t="s">
        <v>9061</v>
      </c>
    </row>
    <row r="537" spans="1:7" hidden="1" x14ac:dyDescent="0.25">
      <c r="A537" t="s">
        <v>6617</v>
      </c>
      <c r="B537" t="s">
        <v>7705</v>
      </c>
      <c r="C537" t="s">
        <v>6085</v>
      </c>
      <c r="D537" s="13" t="s">
        <v>576</v>
      </c>
      <c r="E537" t="s">
        <v>576</v>
      </c>
      <c r="F537" t="str">
        <f>IF(ISERROR(VLOOKUP(Transaktionen[[#This Row],[Transaktionen]],BTT[Verwendete Transaktion (Pflichtauswahl)],1,FALSE)),"nein","ja")</f>
        <v>nein</v>
      </c>
      <c r="G537" t="s">
        <v>9061</v>
      </c>
    </row>
    <row r="538" spans="1:7" hidden="1" x14ac:dyDescent="0.25">
      <c r="A538" t="s">
        <v>6618</v>
      </c>
      <c r="B538" t="s">
        <v>7706</v>
      </c>
      <c r="C538" t="s">
        <v>6085</v>
      </c>
      <c r="D538" s="13" t="s">
        <v>576</v>
      </c>
      <c r="E538" t="s">
        <v>576</v>
      </c>
      <c r="F538" t="str">
        <f>IF(ISERROR(VLOOKUP(Transaktionen[[#This Row],[Transaktionen]],BTT[Verwendete Transaktion (Pflichtauswahl)],1,FALSE)),"nein","ja")</f>
        <v>nein</v>
      </c>
      <c r="G538" t="s">
        <v>9061</v>
      </c>
    </row>
    <row r="539" spans="1:7" hidden="1" x14ac:dyDescent="0.25">
      <c r="A539" t="s">
        <v>6619</v>
      </c>
      <c r="B539" t="s">
        <v>7707</v>
      </c>
      <c r="C539" t="s">
        <v>6085</v>
      </c>
      <c r="D539" s="13">
        <v>4</v>
      </c>
      <c r="E539" t="s">
        <v>576</v>
      </c>
      <c r="F539" t="str">
        <f>IF(ISERROR(VLOOKUP(Transaktionen[[#This Row],[Transaktionen]],BTT[Verwendete Transaktion (Pflichtauswahl)],1,FALSE)),"nein","ja")</f>
        <v>nein</v>
      </c>
      <c r="G539" t="s">
        <v>9061</v>
      </c>
    </row>
    <row r="540" spans="1:7" hidden="1" x14ac:dyDescent="0.25">
      <c r="A540" t="s">
        <v>579</v>
      </c>
      <c r="B540" t="s">
        <v>580</v>
      </c>
      <c r="C540" t="s">
        <v>6085</v>
      </c>
      <c r="D540" s="13">
        <v>636</v>
      </c>
      <c r="E540" t="s">
        <v>9102</v>
      </c>
      <c r="F540" t="str">
        <f>IF(ISERROR(VLOOKUP(Transaktionen[[#This Row],[Transaktionen]],BTT[Verwendete Transaktion (Pflichtauswahl)],1,FALSE)),"nein","ja")</f>
        <v>nein</v>
      </c>
      <c r="G540" t="s">
        <v>9061</v>
      </c>
    </row>
    <row r="541" spans="1:7" hidden="1" x14ac:dyDescent="0.25">
      <c r="A541" t="s">
        <v>6620</v>
      </c>
      <c r="B541" t="s">
        <v>7708</v>
      </c>
      <c r="C541" t="s">
        <v>6085</v>
      </c>
      <c r="D541" s="13">
        <v>94</v>
      </c>
      <c r="E541" t="s">
        <v>9102</v>
      </c>
      <c r="F541" t="str">
        <f>IF(ISERROR(VLOOKUP(Transaktionen[[#This Row],[Transaktionen]],BTT[Verwendete Transaktion (Pflichtauswahl)],1,FALSE)),"nein","ja")</f>
        <v>nein</v>
      </c>
    </row>
    <row r="542" spans="1:7" hidden="1" x14ac:dyDescent="0.25">
      <c r="A542" t="s">
        <v>581</v>
      </c>
      <c r="B542" t="s">
        <v>582</v>
      </c>
      <c r="C542" t="s">
        <v>6041</v>
      </c>
      <c r="D542" s="13" t="s">
        <v>576</v>
      </c>
      <c r="E542" t="s">
        <v>576</v>
      </c>
      <c r="F542" t="str">
        <f>IF(ISERROR(VLOOKUP(Transaktionen[[#This Row],[Transaktionen]],BTT[Verwendete Transaktion (Pflichtauswahl)],1,FALSE)),"nein","ja")</f>
        <v>nein</v>
      </c>
    </row>
    <row r="543" spans="1:7" hidden="1" x14ac:dyDescent="0.25">
      <c r="A543" t="s">
        <v>583</v>
      </c>
      <c r="B543" t="s">
        <v>584</v>
      </c>
      <c r="C543" t="s">
        <v>6041</v>
      </c>
      <c r="D543" s="13">
        <v>18</v>
      </c>
      <c r="E543" t="s">
        <v>9102</v>
      </c>
      <c r="F543" t="str">
        <f>IF(ISERROR(VLOOKUP(Transaktionen[[#This Row],[Transaktionen]],BTT[Verwendete Transaktion (Pflichtauswahl)],1,FALSE)),"nein","ja")</f>
        <v>nein</v>
      </c>
      <c r="G543" t="s">
        <v>9062</v>
      </c>
    </row>
    <row r="544" spans="1:7" hidden="1" x14ac:dyDescent="0.25">
      <c r="A544" t="s">
        <v>585</v>
      </c>
      <c r="B544" t="s">
        <v>586</v>
      </c>
      <c r="C544" t="s">
        <v>6041</v>
      </c>
      <c r="D544" s="13">
        <v>70</v>
      </c>
      <c r="E544" t="s">
        <v>9102</v>
      </c>
      <c r="F544" t="str">
        <f>IF(ISERROR(VLOOKUP(Transaktionen[[#This Row],[Transaktionen]],BTT[Verwendete Transaktion (Pflichtauswahl)],1,FALSE)),"nein","ja")</f>
        <v>nein</v>
      </c>
    </row>
    <row r="545" spans="1:7" hidden="1" x14ac:dyDescent="0.25">
      <c r="A545" t="s">
        <v>6621</v>
      </c>
      <c r="B545" t="s">
        <v>7709</v>
      </c>
      <c r="C545" t="s">
        <v>8454</v>
      </c>
      <c r="D545" s="13">
        <v>895</v>
      </c>
      <c r="E545" t="s">
        <v>576</v>
      </c>
      <c r="F545" t="str">
        <f>IF(ISERROR(VLOOKUP(Transaktionen[[#This Row],[Transaktionen]],BTT[Verwendete Transaktion (Pflichtauswahl)],1,FALSE)),"nein","ja")</f>
        <v>nein</v>
      </c>
    </row>
    <row r="546" spans="1:7" hidden="1" x14ac:dyDescent="0.25">
      <c r="A546" t="s">
        <v>6622</v>
      </c>
      <c r="B546" t="s">
        <v>7710</v>
      </c>
      <c r="C546" t="s">
        <v>8454</v>
      </c>
      <c r="D546" s="13">
        <v>1402</v>
      </c>
      <c r="E546" t="s">
        <v>576</v>
      </c>
      <c r="F546" t="str">
        <f>IF(ISERROR(VLOOKUP(Transaktionen[[#This Row],[Transaktionen]],BTT[Verwendete Transaktion (Pflichtauswahl)],1,FALSE)),"nein","ja")</f>
        <v>nein</v>
      </c>
    </row>
    <row r="547" spans="1:7" hidden="1" x14ac:dyDescent="0.25">
      <c r="A547" t="s">
        <v>6623</v>
      </c>
      <c r="B547" t="s">
        <v>7711</v>
      </c>
      <c r="C547" t="s">
        <v>8454</v>
      </c>
      <c r="D547" s="13" t="s">
        <v>576</v>
      </c>
      <c r="E547" t="s">
        <v>576</v>
      </c>
      <c r="F547" t="str">
        <f>IF(ISERROR(VLOOKUP(Transaktionen[[#This Row],[Transaktionen]],BTT[Verwendete Transaktion (Pflichtauswahl)],1,FALSE)),"nein","ja")</f>
        <v>nein</v>
      </c>
      <c r="G547" t="s">
        <v>9516</v>
      </c>
    </row>
    <row r="548" spans="1:7" hidden="1" x14ac:dyDescent="0.25">
      <c r="A548" t="s">
        <v>6624</v>
      </c>
      <c r="B548" t="s">
        <v>7712</v>
      </c>
      <c r="C548" t="s">
        <v>8454</v>
      </c>
      <c r="D548" s="13" t="s">
        <v>576</v>
      </c>
      <c r="E548" t="s">
        <v>576</v>
      </c>
      <c r="F548" t="str">
        <f>IF(ISERROR(VLOOKUP(Transaktionen[[#This Row],[Transaktionen]],BTT[Verwendete Transaktion (Pflichtauswahl)],1,FALSE)),"nein","ja")</f>
        <v>nein</v>
      </c>
      <c r="G548" t="s">
        <v>9516</v>
      </c>
    </row>
    <row r="549" spans="1:7" hidden="1" x14ac:dyDescent="0.25">
      <c r="A549" t="s">
        <v>587</v>
      </c>
      <c r="B549" t="s">
        <v>588</v>
      </c>
      <c r="C549" t="s">
        <v>8454</v>
      </c>
      <c r="D549" s="13">
        <v>16</v>
      </c>
      <c r="E549" t="s">
        <v>9102</v>
      </c>
      <c r="F549" t="str">
        <f>IF(ISERROR(VLOOKUP(Transaktionen[[#This Row],[Transaktionen]],BTT[Verwendete Transaktion (Pflichtauswahl)],1,FALSE)),"nein","ja")</f>
        <v>nein</v>
      </c>
    </row>
    <row r="550" spans="1:7" hidden="1" x14ac:dyDescent="0.25">
      <c r="A550" t="s">
        <v>6629</v>
      </c>
      <c r="B550" t="s">
        <v>7716</v>
      </c>
      <c r="C550" t="s">
        <v>8454</v>
      </c>
      <c r="D550" s="13">
        <v>10</v>
      </c>
      <c r="E550" t="s">
        <v>576</v>
      </c>
      <c r="F550" t="str">
        <f>IF(ISERROR(VLOOKUP(Transaktionen[[#This Row],[Transaktionen]],BTT[Verwendete Transaktion (Pflichtauswahl)],1,FALSE)),"nein","ja")</f>
        <v>nein</v>
      </c>
    </row>
    <row r="551" spans="1:7" hidden="1" x14ac:dyDescent="0.25">
      <c r="A551" t="s">
        <v>6625</v>
      </c>
      <c r="B551" t="s">
        <v>7713</v>
      </c>
      <c r="C551" t="s">
        <v>8454</v>
      </c>
      <c r="D551" s="13" t="s">
        <v>576</v>
      </c>
      <c r="E551" t="s">
        <v>576</v>
      </c>
      <c r="F551" t="str">
        <f>IF(ISERROR(VLOOKUP(Transaktionen[[#This Row],[Transaktionen]],BTT[Verwendete Transaktion (Pflichtauswahl)],1,FALSE)),"nein","ja")</f>
        <v>nein</v>
      </c>
      <c r="G551" t="s">
        <v>9516</v>
      </c>
    </row>
    <row r="552" spans="1:7" hidden="1" x14ac:dyDescent="0.25">
      <c r="A552" t="s">
        <v>589</v>
      </c>
      <c r="B552" t="s">
        <v>590</v>
      </c>
      <c r="C552" t="s">
        <v>8454</v>
      </c>
      <c r="D552" s="13">
        <v>2739</v>
      </c>
      <c r="E552" t="s">
        <v>9102</v>
      </c>
      <c r="F552" t="str">
        <f>IF(ISERROR(VLOOKUP(Transaktionen[[#This Row],[Transaktionen]],BTT[Verwendete Transaktion (Pflichtauswahl)],1,FALSE)),"nein","ja")</f>
        <v>nein</v>
      </c>
    </row>
    <row r="553" spans="1:7" hidden="1" x14ac:dyDescent="0.25">
      <c r="A553" t="s">
        <v>6626</v>
      </c>
      <c r="B553" t="s">
        <v>7714</v>
      </c>
      <c r="C553" t="s">
        <v>8454</v>
      </c>
      <c r="D553" s="13" t="s">
        <v>576</v>
      </c>
      <c r="E553" t="s">
        <v>576</v>
      </c>
      <c r="F553" t="str">
        <f>IF(ISERROR(VLOOKUP(Transaktionen[[#This Row],[Transaktionen]],BTT[Verwendete Transaktion (Pflichtauswahl)],1,FALSE)),"nein","ja")</f>
        <v>nein</v>
      </c>
      <c r="G553" t="s">
        <v>9516</v>
      </c>
    </row>
    <row r="554" spans="1:7" hidden="1" x14ac:dyDescent="0.25">
      <c r="A554" t="s">
        <v>6627</v>
      </c>
      <c r="B554" t="s">
        <v>596</v>
      </c>
      <c r="C554" t="s">
        <v>8454</v>
      </c>
      <c r="D554" s="13">
        <v>10</v>
      </c>
      <c r="E554" t="s">
        <v>576</v>
      </c>
      <c r="F554" t="str">
        <f>IF(ISERROR(VLOOKUP(Transaktionen[[#This Row],[Transaktionen]],BTT[Verwendete Transaktion (Pflichtauswahl)],1,FALSE)),"nein","ja")</f>
        <v>nein</v>
      </c>
    </row>
    <row r="555" spans="1:7" hidden="1" x14ac:dyDescent="0.25">
      <c r="A555" t="s">
        <v>6628</v>
      </c>
      <c r="B555" t="s">
        <v>7715</v>
      </c>
      <c r="C555" t="s">
        <v>8454</v>
      </c>
      <c r="D555" s="13">
        <v>10</v>
      </c>
      <c r="E555" t="s">
        <v>576</v>
      </c>
      <c r="F555" t="str">
        <f>IF(ISERROR(VLOOKUP(Transaktionen[[#This Row],[Transaktionen]],BTT[Verwendete Transaktion (Pflichtauswahl)],1,FALSE)),"nein","ja")</f>
        <v>nein</v>
      </c>
    </row>
    <row r="556" spans="1:7" hidden="1" x14ac:dyDescent="0.25">
      <c r="A556" t="s">
        <v>591</v>
      </c>
      <c r="B556" t="s">
        <v>592</v>
      </c>
      <c r="C556" t="s">
        <v>8454</v>
      </c>
      <c r="D556" s="13">
        <v>2</v>
      </c>
      <c r="E556" t="s">
        <v>576</v>
      </c>
      <c r="F556" t="str">
        <f>IF(ISERROR(VLOOKUP(Transaktionen[[#This Row],[Transaktionen]],BTT[Verwendete Transaktion (Pflichtauswahl)],1,FALSE)),"nein","ja")</f>
        <v>nein</v>
      </c>
    </row>
    <row r="557" spans="1:7" hidden="1" x14ac:dyDescent="0.25">
      <c r="A557" t="s">
        <v>6630</v>
      </c>
      <c r="B557" t="s">
        <v>7717</v>
      </c>
      <c r="C557" t="s">
        <v>8454</v>
      </c>
      <c r="D557" s="13" t="s">
        <v>576</v>
      </c>
      <c r="E557" t="s">
        <v>576</v>
      </c>
      <c r="F557" t="str">
        <f>IF(ISERROR(VLOOKUP(Transaktionen[[#This Row],[Transaktionen]],BTT[Verwendete Transaktion (Pflichtauswahl)],1,FALSE)),"nein","ja")</f>
        <v>nein</v>
      </c>
      <c r="G557" t="s">
        <v>9516</v>
      </c>
    </row>
    <row r="558" spans="1:7" hidden="1" x14ac:dyDescent="0.25">
      <c r="A558" t="s">
        <v>6631</v>
      </c>
      <c r="B558" t="s">
        <v>7718</v>
      </c>
      <c r="C558" t="s">
        <v>8454</v>
      </c>
      <c r="D558" s="13">
        <v>6</v>
      </c>
      <c r="E558" t="s">
        <v>9102</v>
      </c>
      <c r="F558" t="str">
        <f>IF(ISERROR(VLOOKUP(Transaktionen[[#This Row],[Transaktionen]],BTT[Verwendete Transaktion (Pflichtauswahl)],1,FALSE)),"nein","ja")</f>
        <v>nein</v>
      </c>
    </row>
    <row r="559" spans="1:7" hidden="1" x14ac:dyDescent="0.25">
      <c r="A559" t="s">
        <v>593</v>
      </c>
      <c r="B559" t="s">
        <v>594</v>
      </c>
      <c r="C559" t="s">
        <v>8454</v>
      </c>
      <c r="D559" s="13">
        <v>10</v>
      </c>
      <c r="E559" t="s">
        <v>9102</v>
      </c>
      <c r="F559" t="str">
        <f>IF(ISERROR(VLOOKUP(Transaktionen[[#This Row],[Transaktionen]],BTT[Verwendete Transaktion (Pflichtauswahl)],1,FALSE)),"nein","ja")</f>
        <v>nein</v>
      </c>
    </row>
    <row r="560" spans="1:7" hidden="1" x14ac:dyDescent="0.25">
      <c r="A560" t="s">
        <v>9112</v>
      </c>
      <c r="B560" t="s">
        <v>9113</v>
      </c>
      <c r="C560" t="s">
        <v>8454</v>
      </c>
      <c r="D560" s="13">
        <v>392</v>
      </c>
      <c r="E560" t="s">
        <v>9102</v>
      </c>
      <c r="F560" s="10" t="str">
        <f>IF(ISERROR(VLOOKUP(Transaktionen[[#This Row],[Transaktionen]],BTT[Verwendete Transaktion (Pflichtauswahl)],1,FALSE)),"nein","ja")</f>
        <v>nein</v>
      </c>
    </row>
    <row r="561" spans="1:7" hidden="1" x14ac:dyDescent="0.25">
      <c r="A561" t="s">
        <v>597</v>
      </c>
      <c r="B561" t="s">
        <v>598</v>
      </c>
      <c r="C561" t="s">
        <v>8454</v>
      </c>
      <c r="D561" s="13">
        <v>2</v>
      </c>
      <c r="E561" t="s">
        <v>9102</v>
      </c>
      <c r="F561" t="str">
        <f>IF(ISERROR(VLOOKUP(Transaktionen[[#This Row],[Transaktionen]],BTT[Verwendete Transaktion (Pflichtauswahl)],1,FALSE)),"nein","ja")</f>
        <v>nein</v>
      </c>
    </row>
    <row r="562" spans="1:7" hidden="1" x14ac:dyDescent="0.25">
      <c r="A562" t="s">
        <v>599</v>
      </c>
      <c r="B562" t="s">
        <v>600</v>
      </c>
      <c r="C562" t="s">
        <v>8454</v>
      </c>
      <c r="D562" s="13">
        <v>32</v>
      </c>
      <c r="E562" t="s">
        <v>9102</v>
      </c>
      <c r="F562" t="str">
        <f>IF(ISERROR(VLOOKUP(Transaktionen[[#This Row],[Transaktionen]],BTT[Verwendete Transaktion (Pflichtauswahl)],1,FALSE)),"nein","ja")</f>
        <v>nein</v>
      </c>
    </row>
    <row r="563" spans="1:7" hidden="1" x14ac:dyDescent="0.25">
      <c r="A563" t="s">
        <v>601</v>
      </c>
      <c r="B563" t="s">
        <v>602</v>
      </c>
      <c r="C563" t="s">
        <v>8454</v>
      </c>
      <c r="D563" s="13">
        <v>2</v>
      </c>
      <c r="E563" t="s">
        <v>9102</v>
      </c>
      <c r="F563" t="str">
        <f>IF(ISERROR(VLOOKUP(Transaktionen[[#This Row],[Transaktionen]],BTT[Verwendete Transaktion (Pflichtauswahl)],1,FALSE)),"nein","ja")</f>
        <v>nein</v>
      </c>
    </row>
    <row r="564" spans="1:7" hidden="1" x14ac:dyDescent="0.25">
      <c r="A564" t="s">
        <v>603</v>
      </c>
      <c r="B564" t="s">
        <v>604</v>
      </c>
      <c r="C564" t="s">
        <v>8454</v>
      </c>
      <c r="D564" s="13">
        <v>2</v>
      </c>
      <c r="E564" t="s">
        <v>9102</v>
      </c>
      <c r="F564" t="str">
        <f>IF(ISERROR(VLOOKUP(Transaktionen[[#This Row],[Transaktionen]],BTT[Verwendete Transaktion (Pflichtauswahl)],1,FALSE)),"nein","ja")</f>
        <v>nein</v>
      </c>
    </row>
    <row r="565" spans="1:7" hidden="1" x14ac:dyDescent="0.25">
      <c r="A565" t="s">
        <v>605</v>
      </c>
      <c r="B565" t="s">
        <v>606</v>
      </c>
      <c r="C565" t="s">
        <v>8454</v>
      </c>
      <c r="D565" s="13">
        <v>2850</v>
      </c>
      <c r="E565" t="s">
        <v>9102</v>
      </c>
      <c r="F565" t="str">
        <f>IF(ISERROR(VLOOKUP(Transaktionen[[#This Row],[Transaktionen]],BTT[Verwendete Transaktion (Pflichtauswahl)],1,FALSE)),"nein","ja")</f>
        <v>nein</v>
      </c>
    </row>
    <row r="566" spans="1:7" hidden="1" x14ac:dyDescent="0.25">
      <c r="A566" t="s">
        <v>607</v>
      </c>
      <c r="B566" t="s">
        <v>608</v>
      </c>
      <c r="C566" t="s">
        <v>8454</v>
      </c>
      <c r="D566" s="13">
        <v>32</v>
      </c>
      <c r="E566" t="s">
        <v>9102</v>
      </c>
      <c r="F566" t="str">
        <f>IF(ISERROR(VLOOKUP(Transaktionen[[#This Row],[Transaktionen]],BTT[Verwendete Transaktion (Pflichtauswahl)],1,FALSE)),"nein","ja")</f>
        <v>nein</v>
      </c>
    </row>
    <row r="567" spans="1:7" hidden="1" x14ac:dyDescent="0.25">
      <c r="A567" t="s">
        <v>609</v>
      </c>
      <c r="B567" t="s">
        <v>610</v>
      </c>
      <c r="C567" t="s">
        <v>8454</v>
      </c>
      <c r="D567" s="13">
        <v>2020</v>
      </c>
      <c r="E567" t="s">
        <v>9102</v>
      </c>
      <c r="F567" t="str">
        <f>IF(ISERROR(VLOOKUP(Transaktionen[[#This Row],[Transaktionen]],BTT[Verwendete Transaktion (Pflichtauswahl)],1,FALSE)),"nein","ja")</f>
        <v>nein</v>
      </c>
    </row>
    <row r="568" spans="1:7" hidden="1" x14ac:dyDescent="0.25">
      <c r="A568" t="s">
        <v>611</v>
      </c>
      <c r="B568" t="s">
        <v>612</v>
      </c>
      <c r="C568" t="s">
        <v>8454</v>
      </c>
      <c r="D568" s="13">
        <v>2</v>
      </c>
      <c r="E568" t="s">
        <v>9102</v>
      </c>
      <c r="F568" t="str">
        <f>IF(ISERROR(VLOOKUP(Transaktionen[[#This Row],[Transaktionen]],BTT[Verwendete Transaktion (Pflichtauswahl)],1,FALSE)),"nein","ja")</f>
        <v>nein</v>
      </c>
    </row>
    <row r="569" spans="1:7" hidden="1" x14ac:dyDescent="0.25">
      <c r="A569" t="s">
        <v>6633</v>
      </c>
      <c r="B569" t="s">
        <v>7719</v>
      </c>
      <c r="C569" t="s">
        <v>8454</v>
      </c>
      <c r="D569" s="13" t="s">
        <v>576</v>
      </c>
      <c r="E569" t="s">
        <v>576</v>
      </c>
      <c r="F569" t="str">
        <f>IF(ISERROR(VLOOKUP(Transaktionen[[#This Row],[Transaktionen]],BTT[Verwendete Transaktion (Pflichtauswahl)],1,FALSE)),"nein","ja")</f>
        <v>nein</v>
      </c>
      <c r="G569" t="s">
        <v>9516</v>
      </c>
    </row>
    <row r="570" spans="1:7" hidden="1" x14ac:dyDescent="0.25">
      <c r="A570" t="s">
        <v>613</v>
      </c>
      <c r="B570" t="s">
        <v>614</v>
      </c>
      <c r="C570" t="s">
        <v>8454</v>
      </c>
      <c r="D570" s="13">
        <v>23</v>
      </c>
      <c r="E570" t="s">
        <v>9102</v>
      </c>
      <c r="F570" t="str">
        <f>IF(ISERROR(VLOOKUP(Transaktionen[[#This Row],[Transaktionen]],BTT[Verwendete Transaktion (Pflichtauswahl)],1,FALSE)),"nein","ja")</f>
        <v>nein</v>
      </c>
    </row>
    <row r="571" spans="1:7" hidden="1" x14ac:dyDescent="0.25">
      <c r="A571" t="s">
        <v>595</v>
      </c>
      <c r="B571" t="s">
        <v>596</v>
      </c>
      <c r="C571" t="s">
        <v>8454</v>
      </c>
      <c r="D571" s="13">
        <v>320</v>
      </c>
      <c r="E571" t="s">
        <v>9102</v>
      </c>
      <c r="F571" t="str">
        <f>IF(ISERROR(VLOOKUP(Transaktionen[[#This Row],[Transaktionen]],BTT[Verwendete Transaktion (Pflichtauswahl)],1,FALSE)),"nein","ja")</f>
        <v>nein</v>
      </c>
    </row>
    <row r="572" spans="1:7" hidden="1" x14ac:dyDescent="0.25">
      <c r="A572" t="s">
        <v>6632</v>
      </c>
      <c r="B572" t="s">
        <v>7715</v>
      </c>
      <c r="C572" t="s">
        <v>8454</v>
      </c>
      <c r="D572" s="13" t="s">
        <v>576</v>
      </c>
      <c r="E572" t="s">
        <v>576</v>
      </c>
      <c r="F572" t="str">
        <f>IF(ISERROR(VLOOKUP(Transaktionen[[#This Row],[Transaktionen]],BTT[Verwendete Transaktion (Pflichtauswahl)],1,FALSE)),"nein","ja")</f>
        <v>nein</v>
      </c>
      <c r="G572" t="s">
        <v>9516</v>
      </c>
    </row>
    <row r="573" spans="1:7" hidden="1" x14ac:dyDescent="0.25">
      <c r="A573" t="s">
        <v>615</v>
      </c>
      <c r="B573" t="s">
        <v>616</v>
      </c>
      <c r="C573" t="s">
        <v>8454</v>
      </c>
      <c r="D573" s="13" t="s">
        <v>576</v>
      </c>
      <c r="E573" t="s">
        <v>576</v>
      </c>
      <c r="F573" t="str">
        <f>IF(ISERROR(VLOOKUP(Transaktionen[[#This Row],[Transaktionen]],BTT[Verwendete Transaktion (Pflichtauswahl)],1,FALSE)),"nein","ja")</f>
        <v>nein</v>
      </c>
      <c r="G573" t="s">
        <v>9516</v>
      </c>
    </row>
    <row r="574" spans="1:7" hidden="1" x14ac:dyDescent="0.25">
      <c r="A574" t="s">
        <v>9373</v>
      </c>
      <c r="B574" t="s">
        <v>9374</v>
      </c>
      <c r="C574" t="s">
        <v>8454</v>
      </c>
      <c r="D574" s="13">
        <v>34</v>
      </c>
      <c r="E574" t="s">
        <v>9102</v>
      </c>
      <c r="F574" t="str">
        <f>IF(ISERROR(VLOOKUP(Transaktionen[[#This Row],[Transaktionen]],BTT[Verwendete Transaktion (Pflichtauswahl)],1,FALSE)),"nein","ja")</f>
        <v>nein</v>
      </c>
    </row>
    <row r="575" spans="1:7" hidden="1" x14ac:dyDescent="0.25">
      <c r="A575" t="s">
        <v>6634</v>
      </c>
      <c r="B575" t="s">
        <v>1753</v>
      </c>
      <c r="C575" t="s">
        <v>8454</v>
      </c>
      <c r="D575" s="13" t="s">
        <v>576</v>
      </c>
      <c r="E575" t="s">
        <v>576</v>
      </c>
      <c r="F575" t="str">
        <f>IF(ISERROR(VLOOKUP(Transaktionen[[#This Row],[Transaktionen]],BTT[Verwendete Transaktion (Pflichtauswahl)],1,FALSE)),"nein","ja")</f>
        <v>nein</v>
      </c>
      <c r="G575" t="s">
        <v>9516</v>
      </c>
    </row>
    <row r="576" spans="1:7" hidden="1" x14ac:dyDescent="0.25">
      <c r="A576" t="s">
        <v>617</v>
      </c>
      <c r="B576" t="s">
        <v>618</v>
      </c>
      <c r="C576" t="s">
        <v>8454</v>
      </c>
      <c r="D576" s="13">
        <v>829</v>
      </c>
      <c r="E576" t="s">
        <v>9102</v>
      </c>
      <c r="F576" t="str">
        <f>IF(ISERROR(VLOOKUP(Transaktionen[[#This Row],[Transaktionen]],BTT[Verwendete Transaktion (Pflichtauswahl)],1,FALSE)),"nein","ja")</f>
        <v>nein</v>
      </c>
    </row>
    <row r="577" spans="1:7" hidden="1" x14ac:dyDescent="0.25">
      <c r="A577" t="s">
        <v>6635</v>
      </c>
      <c r="B577" t="s">
        <v>1764</v>
      </c>
      <c r="C577" t="s">
        <v>8454</v>
      </c>
      <c r="D577" s="13">
        <v>2</v>
      </c>
      <c r="E577" t="s">
        <v>576</v>
      </c>
      <c r="F577" t="str">
        <f>IF(ISERROR(VLOOKUP(Transaktionen[[#This Row],[Transaktionen]],BTT[Verwendete Transaktion (Pflichtauswahl)],1,FALSE)),"nein","ja")</f>
        <v>nein</v>
      </c>
    </row>
    <row r="578" spans="1:7" hidden="1" x14ac:dyDescent="0.25">
      <c r="A578" t="s">
        <v>6636</v>
      </c>
      <c r="B578" t="s">
        <v>1802</v>
      </c>
      <c r="C578" t="s">
        <v>8454</v>
      </c>
      <c r="D578" s="13">
        <v>337</v>
      </c>
      <c r="E578" t="s">
        <v>9102</v>
      </c>
      <c r="F578" t="str">
        <f>IF(ISERROR(VLOOKUP(Transaktionen[[#This Row],[Transaktionen]],BTT[Verwendete Transaktion (Pflichtauswahl)],1,FALSE)),"nein","ja")</f>
        <v>nein</v>
      </c>
    </row>
    <row r="579" spans="1:7" hidden="1" x14ac:dyDescent="0.25">
      <c r="A579" t="s">
        <v>619</v>
      </c>
      <c r="B579" t="s">
        <v>620</v>
      </c>
      <c r="C579" t="s">
        <v>8454</v>
      </c>
      <c r="D579" s="13">
        <v>11257</v>
      </c>
      <c r="E579" t="s">
        <v>9102</v>
      </c>
      <c r="F579" t="str">
        <f>IF(ISERROR(VLOOKUP(Transaktionen[[#This Row],[Transaktionen]],BTT[Verwendete Transaktion (Pflichtauswahl)],1,FALSE)),"nein","ja")</f>
        <v>nein</v>
      </c>
    </row>
    <row r="580" spans="1:7" hidden="1" x14ac:dyDescent="0.25">
      <c r="A580" t="s">
        <v>621</v>
      </c>
      <c r="B580" t="s">
        <v>622</v>
      </c>
      <c r="C580" t="s">
        <v>8454</v>
      </c>
      <c r="D580" s="13">
        <v>14343</v>
      </c>
      <c r="E580" t="s">
        <v>9102</v>
      </c>
      <c r="F580" t="str">
        <f>IF(ISERROR(VLOOKUP(Transaktionen[[#This Row],[Transaktionen]],BTT[Verwendete Transaktion (Pflichtauswahl)],1,FALSE)),"nein","ja")</f>
        <v>nein</v>
      </c>
    </row>
    <row r="581" spans="1:7" hidden="1" x14ac:dyDescent="0.25">
      <c r="A581" t="s">
        <v>6637</v>
      </c>
      <c r="B581" t="s">
        <v>1816</v>
      </c>
      <c r="C581" t="s">
        <v>8454</v>
      </c>
      <c r="D581" s="13" t="s">
        <v>576</v>
      </c>
      <c r="E581" t="s">
        <v>576</v>
      </c>
      <c r="F581" t="str">
        <f>IF(ISERROR(VLOOKUP(Transaktionen[[#This Row],[Transaktionen]],BTT[Verwendete Transaktion (Pflichtauswahl)],1,FALSE)),"nein","ja")</f>
        <v>nein</v>
      </c>
      <c r="G581" t="s">
        <v>9516</v>
      </c>
    </row>
    <row r="582" spans="1:7" hidden="1" x14ac:dyDescent="0.25">
      <c r="A582" t="s">
        <v>623</v>
      </c>
      <c r="B582" t="s">
        <v>624</v>
      </c>
      <c r="C582" t="s">
        <v>8454</v>
      </c>
      <c r="D582" s="13">
        <v>137</v>
      </c>
      <c r="E582" t="s">
        <v>576</v>
      </c>
      <c r="F582" t="str">
        <f>IF(ISERROR(VLOOKUP(Transaktionen[[#This Row],[Transaktionen]],BTT[Verwendete Transaktion (Pflichtauswahl)],1,FALSE)),"nein","ja")</f>
        <v>nein</v>
      </c>
    </row>
    <row r="583" spans="1:7" hidden="1" x14ac:dyDescent="0.25">
      <c r="A583" t="s">
        <v>625</v>
      </c>
      <c r="B583" t="s">
        <v>626</v>
      </c>
      <c r="C583" t="s">
        <v>8454</v>
      </c>
      <c r="D583" s="13">
        <v>3</v>
      </c>
      <c r="E583" t="s">
        <v>9102</v>
      </c>
      <c r="F583" t="str">
        <f>IF(ISERROR(VLOOKUP(Transaktionen[[#This Row],[Transaktionen]],BTT[Verwendete Transaktion (Pflichtauswahl)],1,FALSE)),"nein","ja")</f>
        <v>nein</v>
      </c>
    </row>
    <row r="584" spans="1:7" hidden="1" x14ac:dyDescent="0.25">
      <c r="A584" t="s">
        <v>6638</v>
      </c>
      <c r="B584" t="s">
        <v>1912</v>
      </c>
      <c r="C584" t="s">
        <v>8454</v>
      </c>
      <c r="D584" s="13">
        <v>2</v>
      </c>
      <c r="E584" t="s">
        <v>9102</v>
      </c>
      <c r="F584" t="str">
        <f>IF(ISERROR(VLOOKUP(Transaktionen[[#This Row],[Transaktionen]],BTT[Verwendete Transaktion (Pflichtauswahl)],1,FALSE)),"nein","ja")</f>
        <v>nein</v>
      </c>
    </row>
    <row r="585" spans="1:7" hidden="1" x14ac:dyDescent="0.25">
      <c r="A585" t="s">
        <v>6639</v>
      </c>
      <c r="B585" t="s">
        <v>2101</v>
      </c>
      <c r="C585" t="s">
        <v>8454</v>
      </c>
      <c r="D585" s="13">
        <v>6</v>
      </c>
      <c r="E585" t="s">
        <v>576</v>
      </c>
      <c r="F585" t="str">
        <f>IF(ISERROR(VLOOKUP(Transaktionen[[#This Row],[Transaktionen]],BTT[Verwendete Transaktion (Pflichtauswahl)],1,FALSE)),"nein","ja")</f>
        <v>nein</v>
      </c>
    </row>
    <row r="586" spans="1:7" hidden="1" x14ac:dyDescent="0.25">
      <c r="A586" t="s">
        <v>627</v>
      </c>
      <c r="B586" t="s">
        <v>628</v>
      </c>
      <c r="C586" t="s">
        <v>8454</v>
      </c>
      <c r="D586" s="13">
        <v>424</v>
      </c>
      <c r="E586" t="s">
        <v>9102</v>
      </c>
      <c r="F586" t="str">
        <f>IF(ISERROR(VLOOKUP(Transaktionen[[#This Row],[Transaktionen]],BTT[Verwendete Transaktion (Pflichtauswahl)],1,FALSE)),"nein","ja")</f>
        <v>nein</v>
      </c>
    </row>
    <row r="587" spans="1:7" hidden="1" x14ac:dyDescent="0.25">
      <c r="A587" t="s">
        <v>629</v>
      </c>
      <c r="B587" t="s">
        <v>630</v>
      </c>
      <c r="C587" t="s">
        <v>8454</v>
      </c>
      <c r="D587" s="13">
        <v>4</v>
      </c>
      <c r="E587" t="s">
        <v>9102</v>
      </c>
      <c r="F587" t="str">
        <f>IF(ISERROR(VLOOKUP(Transaktionen[[#This Row],[Transaktionen]],BTT[Verwendete Transaktion (Pflichtauswahl)],1,FALSE)),"nein","ja")</f>
        <v>nein</v>
      </c>
    </row>
    <row r="588" spans="1:7" hidden="1" x14ac:dyDescent="0.25">
      <c r="A588" t="s">
        <v>6640</v>
      </c>
      <c r="B588" t="s">
        <v>2276</v>
      </c>
      <c r="C588" t="s">
        <v>8454</v>
      </c>
      <c r="D588" s="13" t="s">
        <v>576</v>
      </c>
      <c r="E588" t="s">
        <v>576</v>
      </c>
      <c r="F588" t="str">
        <f>IF(ISERROR(VLOOKUP(Transaktionen[[#This Row],[Transaktionen]],BTT[Verwendete Transaktion (Pflichtauswahl)],1,FALSE)),"nein","ja")</f>
        <v>nein</v>
      </c>
      <c r="G588" t="s">
        <v>9516</v>
      </c>
    </row>
    <row r="589" spans="1:7" hidden="1" x14ac:dyDescent="0.25">
      <c r="A589" t="s">
        <v>631</v>
      </c>
      <c r="B589" t="s">
        <v>632</v>
      </c>
      <c r="C589" t="s">
        <v>8454</v>
      </c>
      <c r="D589" s="13">
        <v>16636</v>
      </c>
      <c r="E589" t="s">
        <v>9102</v>
      </c>
      <c r="F589" t="str">
        <f>IF(ISERROR(VLOOKUP(Transaktionen[[#This Row],[Transaktionen]],BTT[Verwendete Transaktion (Pflichtauswahl)],1,FALSE)),"nein","ja")</f>
        <v>nein</v>
      </c>
    </row>
    <row r="590" spans="1:7" hidden="1" x14ac:dyDescent="0.25">
      <c r="A590" t="s">
        <v>633</v>
      </c>
      <c r="B590" t="s">
        <v>634</v>
      </c>
      <c r="C590" t="s">
        <v>8454</v>
      </c>
      <c r="D590" s="13">
        <v>23607</v>
      </c>
      <c r="E590" t="s">
        <v>9102</v>
      </c>
      <c r="F590" t="str">
        <f>IF(ISERROR(VLOOKUP(Transaktionen[[#This Row],[Transaktionen]],BTT[Verwendete Transaktion (Pflichtauswahl)],1,FALSE)),"nein","ja")</f>
        <v>nein</v>
      </c>
    </row>
    <row r="591" spans="1:7" hidden="1" x14ac:dyDescent="0.25">
      <c r="A591" t="s">
        <v>635</v>
      </c>
      <c r="B591" t="s">
        <v>636</v>
      </c>
      <c r="C591" t="s">
        <v>8454</v>
      </c>
      <c r="D591" s="13">
        <v>4679</v>
      </c>
      <c r="E591" t="s">
        <v>9102</v>
      </c>
      <c r="F591" t="str">
        <f>IF(ISERROR(VLOOKUP(Transaktionen[[#This Row],[Transaktionen]],BTT[Verwendete Transaktion (Pflichtauswahl)],1,FALSE)),"nein","ja")</f>
        <v>nein</v>
      </c>
    </row>
    <row r="592" spans="1:7" hidden="1" x14ac:dyDescent="0.25">
      <c r="A592" t="s">
        <v>637</v>
      </c>
      <c r="B592" t="s">
        <v>638</v>
      </c>
      <c r="C592" t="s">
        <v>8454</v>
      </c>
      <c r="D592" s="13">
        <v>6730</v>
      </c>
      <c r="E592" t="s">
        <v>9102</v>
      </c>
      <c r="F592" t="str">
        <f>IF(ISERROR(VLOOKUP(Transaktionen[[#This Row],[Transaktionen]],BTT[Verwendete Transaktion (Pflichtauswahl)],1,FALSE)),"nein","ja")</f>
        <v>nein</v>
      </c>
    </row>
    <row r="593" spans="1:7" hidden="1" x14ac:dyDescent="0.25">
      <c r="A593" t="s">
        <v>6641</v>
      </c>
      <c r="B593" t="s">
        <v>2515</v>
      </c>
      <c r="C593" t="s">
        <v>8454</v>
      </c>
      <c r="D593" s="13">
        <v>20</v>
      </c>
      <c r="E593" t="s">
        <v>576</v>
      </c>
      <c r="F593" t="str">
        <f>IF(ISERROR(VLOOKUP(Transaktionen[[#This Row],[Transaktionen]],BTT[Verwendete Transaktion (Pflichtauswahl)],1,FALSE)),"nein","ja")</f>
        <v>nein</v>
      </c>
    </row>
    <row r="594" spans="1:7" hidden="1" x14ac:dyDescent="0.25">
      <c r="A594" t="s">
        <v>639</v>
      </c>
      <c r="B594" t="s">
        <v>640</v>
      </c>
      <c r="C594" t="s">
        <v>8454</v>
      </c>
      <c r="D594" s="13">
        <v>406</v>
      </c>
      <c r="E594" t="s">
        <v>9102</v>
      </c>
      <c r="F594" t="str">
        <f>IF(ISERROR(VLOOKUP(Transaktionen[[#This Row],[Transaktionen]],BTT[Verwendete Transaktion (Pflichtauswahl)],1,FALSE)),"nein","ja")</f>
        <v>nein</v>
      </c>
    </row>
    <row r="595" spans="1:7" hidden="1" x14ac:dyDescent="0.25">
      <c r="A595" t="s">
        <v>6642</v>
      </c>
      <c r="B595" t="s">
        <v>2536</v>
      </c>
      <c r="C595" t="s">
        <v>8454</v>
      </c>
      <c r="D595" s="13" t="s">
        <v>576</v>
      </c>
      <c r="E595" t="s">
        <v>576</v>
      </c>
      <c r="F595" t="str">
        <f>IF(ISERROR(VLOOKUP(Transaktionen[[#This Row],[Transaktionen]],BTT[Verwendete Transaktion (Pflichtauswahl)],1,FALSE)),"nein","ja")</f>
        <v>nein</v>
      </c>
      <c r="G595" t="s">
        <v>9516</v>
      </c>
    </row>
    <row r="596" spans="1:7" hidden="1" x14ac:dyDescent="0.25">
      <c r="A596" t="s">
        <v>6643</v>
      </c>
      <c r="B596" t="s">
        <v>7720</v>
      </c>
      <c r="C596" t="s">
        <v>8454</v>
      </c>
      <c r="D596" s="13">
        <v>10</v>
      </c>
      <c r="E596" t="s">
        <v>576</v>
      </c>
      <c r="F596" t="str">
        <f>IF(ISERROR(VLOOKUP(Transaktionen[[#This Row],[Transaktionen]],BTT[Verwendete Transaktion (Pflichtauswahl)],1,FALSE)),"nein","ja")</f>
        <v>nein</v>
      </c>
    </row>
    <row r="597" spans="1:7" hidden="1" x14ac:dyDescent="0.25">
      <c r="A597" t="s">
        <v>641</v>
      </c>
      <c r="B597" t="s">
        <v>642</v>
      </c>
      <c r="C597" t="s">
        <v>8454</v>
      </c>
      <c r="D597" s="13">
        <v>8</v>
      </c>
      <c r="E597" t="s">
        <v>576</v>
      </c>
      <c r="F597" t="str">
        <f>IF(ISERROR(VLOOKUP(Transaktionen[[#This Row],[Transaktionen]],BTT[Verwendete Transaktion (Pflichtauswahl)],1,FALSE)),"nein","ja")</f>
        <v>nein</v>
      </c>
    </row>
    <row r="598" spans="1:7" hidden="1" x14ac:dyDescent="0.25">
      <c r="A598" t="s">
        <v>643</v>
      </c>
      <c r="B598" t="s">
        <v>644</v>
      </c>
      <c r="C598" t="s">
        <v>8454</v>
      </c>
      <c r="D598" s="13">
        <v>180</v>
      </c>
      <c r="E598" t="s">
        <v>9102</v>
      </c>
      <c r="F598" t="str">
        <f>IF(ISERROR(VLOOKUP(Transaktionen[[#This Row],[Transaktionen]],BTT[Verwendete Transaktion (Pflichtauswahl)],1,FALSE)),"nein","ja")</f>
        <v>nein</v>
      </c>
    </row>
    <row r="599" spans="1:7" hidden="1" x14ac:dyDescent="0.25">
      <c r="A599" t="s">
        <v>6644</v>
      </c>
      <c r="B599" t="s">
        <v>7721</v>
      </c>
      <c r="C599" t="s">
        <v>8454</v>
      </c>
      <c r="D599" s="13">
        <v>20</v>
      </c>
      <c r="E599" t="s">
        <v>576</v>
      </c>
      <c r="F599" t="str">
        <f>IF(ISERROR(VLOOKUP(Transaktionen[[#This Row],[Transaktionen]],BTT[Verwendete Transaktion (Pflichtauswahl)],1,FALSE)),"nein","ja")</f>
        <v>nein</v>
      </c>
    </row>
    <row r="600" spans="1:7" hidden="1" x14ac:dyDescent="0.25">
      <c r="A600" t="s">
        <v>6645</v>
      </c>
      <c r="B600" t="s">
        <v>2631</v>
      </c>
      <c r="C600" t="s">
        <v>8454</v>
      </c>
      <c r="D600" s="13">
        <v>10</v>
      </c>
      <c r="E600" t="s">
        <v>576</v>
      </c>
      <c r="F600" t="str">
        <f>IF(ISERROR(VLOOKUP(Transaktionen[[#This Row],[Transaktionen]],BTT[Verwendete Transaktion (Pflichtauswahl)],1,FALSE)),"nein","ja")</f>
        <v>nein</v>
      </c>
    </row>
    <row r="601" spans="1:7" hidden="1" x14ac:dyDescent="0.25">
      <c r="A601" t="s">
        <v>645</v>
      </c>
      <c r="B601" t="s">
        <v>646</v>
      </c>
      <c r="C601" t="s">
        <v>8454</v>
      </c>
      <c r="D601" s="13">
        <v>323</v>
      </c>
      <c r="E601" t="s">
        <v>9102</v>
      </c>
      <c r="F601" t="str">
        <f>IF(ISERROR(VLOOKUP(Transaktionen[[#This Row],[Transaktionen]],BTT[Verwendete Transaktion (Pflichtauswahl)],1,FALSE)),"nein","ja")</f>
        <v>nein</v>
      </c>
    </row>
    <row r="602" spans="1:7" hidden="1" x14ac:dyDescent="0.25">
      <c r="A602" t="s">
        <v>647</v>
      </c>
      <c r="B602" t="s">
        <v>648</v>
      </c>
      <c r="C602" t="s">
        <v>8454</v>
      </c>
      <c r="D602" s="13">
        <v>240</v>
      </c>
      <c r="E602" t="s">
        <v>9102</v>
      </c>
      <c r="F602" t="str">
        <f>IF(ISERROR(VLOOKUP(Transaktionen[[#This Row],[Transaktionen]],BTT[Verwendete Transaktion (Pflichtauswahl)],1,FALSE)),"nein","ja")</f>
        <v>nein</v>
      </c>
    </row>
    <row r="603" spans="1:7" hidden="1" x14ac:dyDescent="0.25">
      <c r="A603" t="s">
        <v>649</v>
      </c>
      <c r="B603" t="s">
        <v>650</v>
      </c>
      <c r="C603" t="s">
        <v>8454</v>
      </c>
      <c r="D603" s="13">
        <v>2625</v>
      </c>
      <c r="E603" t="s">
        <v>9102</v>
      </c>
      <c r="F603" t="str">
        <f>IF(ISERROR(VLOOKUP(Transaktionen[[#This Row],[Transaktionen]],BTT[Verwendete Transaktion (Pflichtauswahl)],1,FALSE)),"nein","ja")</f>
        <v>nein</v>
      </c>
    </row>
    <row r="604" spans="1:7" hidden="1" x14ac:dyDescent="0.25">
      <c r="A604" t="s">
        <v>651</v>
      </c>
      <c r="B604" t="s">
        <v>652</v>
      </c>
      <c r="C604" t="s">
        <v>8454</v>
      </c>
      <c r="D604" s="13">
        <v>6146</v>
      </c>
      <c r="E604" t="s">
        <v>9102</v>
      </c>
      <c r="F604" t="str">
        <f>IF(ISERROR(VLOOKUP(Transaktionen[[#This Row],[Transaktionen]],BTT[Verwendete Transaktion (Pflichtauswahl)],1,FALSE)),"nein","ja")</f>
        <v>nein</v>
      </c>
    </row>
    <row r="605" spans="1:7" hidden="1" x14ac:dyDescent="0.25">
      <c r="A605" t="s">
        <v>653</v>
      </c>
      <c r="B605" t="s">
        <v>654</v>
      </c>
      <c r="C605" t="s">
        <v>8454</v>
      </c>
      <c r="D605" s="13">
        <v>2265</v>
      </c>
      <c r="E605" t="s">
        <v>9102</v>
      </c>
      <c r="F605" t="str">
        <f>IF(ISERROR(VLOOKUP(Transaktionen[[#This Row],[Transaktionen]],BTT[Verwendete Transaktion (Pflichtauswahl)],1,FALSE)),"nein","ja")</f>
        <v>nein</v>
      </c>
    </row>
    <row r="606" spans="1:7" hidden="1" x14ac:dyDescent="0.25">
      <c r="A606" t="s">
        <v>655</v>
      </c>
      <c r="B606" t="s">
        <v>656</v>
      </c>
      <c r="C606" t="s">
        <v>8454</v>
      </c>
      <c r="D606" s="13">
        <v>2</v>
      </c>
      <c r="E606" t="s">
        <v>9102</v>
      </c>
      <c r="F606" t="str">
        <f>IF(ISERROR(VLOOKUP(Transaktionen[[#This Row],[Transaktionen]],BTT[Verwendete Transaktion (Pflichtauswahl)],1,FALSE)),"nein","ja")</f>
        <v>nein</v>
      </c>
    </row>
    <row r="607" spans="1:7" hidden="1" x14ac:dyDescent="0.25">
      <c r="A607" t="s">
        <v>657</v>
      </c>
      <c r="B607" t="s">
        <v>658</v>
      </c>
      <c r="C607" t="s">
        <v>8454</v>
      </c>
      <c r="D607" s="13">
        <v>159</v>
      </c>
      <c r="E607" t="s">
        <v>9102</v>
      </c>
      <c r="F607" t="str">
        <f>IF(ISERROR(VLOOKUP(Transaktionen[[#This Row],[Transaktionen]],BTT[Verwendete Transaktion (Pflichtauswahl)],1,FALSE)),"nein","ja")</f>
        <v>nein</v>
      </c>
    </row>
    <row r="608" spans="1:7" hidden="1" x14ac:dyDescent="0.25">
      <c r="A608" t="s">
        <v>659</v>
      </c>
      <c r="B608" t="s">
        <v>660</v>
      </c>
      <c r="C608" t="s">
        <v>8454</v>
      </c>
      <c r="D608" s="13">
        <v>2</v>
      </c>
      <c r="E608" t="s">
        <v>9102</v>
      </c>
      <c r="F608" t="str">
        <f>IF(ISERROR(VLOOKUP(Transaktionen[[#This Row],[Transaktionen]],BTT[Verwendete Transaktion (Pflichtauswahl)],1,FALSE)),"nein","ja")</f>
        <v>nein</v>
      </c>
    </row>
    <row r="609" spans="1:7" hidden="1" x14ac:dyDescent="0.25">
      <c r="A609" t="s">
        <v>661</v>
      </c>
      <c r="B609" t="s">
        <v>662</v>
      </c>
      <c r="C609" t="s">
        <v>8454</v>
      </c>
      <c r="D609" s="13">
        <v>1066</v>
      </c>
      <c r="E609" t="s">
        <v>9102</v>
      </c>
      <c r="F609" t="str">
        <f>IF(ISERROR(VLOOKUP(Transaktionen[[#This Row],[Transaktionen]],BTT[Verwendete Transaktion (Pflichtauswahl)],1,FALSE)),"nein","ja")</f>
        <v>nein</v>
      </c>
    </row>
    <row r="610" spans="1:7" hidden="1" x14ac:dyDescent="0.25">
      <c r="A610" t="s">
        <v>663</v>
      </c>
      <c r="B610" t="s">
        <v>664</v>
      </c>
      <c r="C610" t="s">
        <v>8454</v>
      </c>
      <c r="D610" s="13">
        <v>994</v>
      </c>
      <c r="E610" t="s">
        <v>9102</v>
      </c>
      <c r="F610" t="str">
        <f>IF(ISERROR(VLOOKUP(Transaktionen[[#This Row],[Transaktionen]],BTT[Verwendete Transaktion (Pflichtauswahl)],1,FALSE)),"nein","ja")</f>
        <v>nein</v>
      </c>
    </row>
    <row r="611" spans="1:7" hidden="1" x14ac:dyDescent="0.25">
      <c r="A611" t="s">
        <v>6646</v>
      </c>
      <c r="B611" t="s">
        <v>7722</v>
      </c>
      <c r="C611" t="s">
        <v>8454</v>
      </c>
      <c r="D611" s="13" t="s">
        <v>576</v>
      </c>
      <c r="E611" t="s">
        <v>576</v>
      </c>
      <c r="F611" t="str">
        <f>IF(ISERROR(VLOOKUP(Transaktionen[[#This Row],[Transaktionen]],BTT[Verwendete Transaktion (Pflichtauswahl)],1,FALSE)),"nein","ja")</f>
        <v>nein</v>
      </c>
      <c r="G611" t="s">
        <v>9516</v>
      </c>
    </row>
    <row r="612" spans="1:7" hidden="1" x14ac:dyDescent="0.25">
      <c r="A612" t="s">
        <v>665</v>
      </c>
      <c r="B612" t="s">
        <v>666</v>
      </c>
      <c r="C612" t="s">
        <v>8454</v>
      </c>
      <c r="D612" s="13">
        <v>6</v>
      </c>
      <c r="E612" t="s">
        <v>9102</v>
      </c>
      <c r="F612" t="str">
        <f>IF(ISERROR(VLOOKUP(Transaktionen[[#This Row],[Transaktionen]],BTT[Verwendete Transaktion (Pflichtauswahl)],1,FALSE)),"nein","ja")</f>
        <v>nein</v>
      </c>
    </row>
    <row r="613" spans="1:7" hidden="1" x14ac:dyDescent="0.25">
      <c r="A613" t="s">
        <v>6647</v>
      </c>
      <c r="B613" t="s">
        <v>2907</v>
      </c>
      <c r="C613" t="s">
        <v>8454</v>
      </c>
      <c r="D613" s="13" t="s">
        <v>576</v>
      </c>
      <c r="E613" t="s">
        <v>576</v>
      </c>
      <c r="F613" t="str">
        <f>IF(ISERROR(VLOOKUP(Transaktionen[[#This Row],[Transaktionen]],BTT[Verwendete Transaktion (Pflichtauswahl)],1,FALSE)),"nein","ja")</f>
        <v>nein</v>
      </c>
      <c r="G613" t="s">
        <v>9516</v>
      </c>
    </row>
    <row r="614" spans="1:7" hidden="1" x14ac:dyDescent="0.25">
      <c r="A614" t="s">
        <v>667</v>
      </c>
      <c r="B614" t="s">
        <v>668</v>
      </c>
      <c r="C614" t="s">
        <v>8454</v>
      </c>
      <c r="D614" s="13">
        <v>126</v>
      </c>
      <c r="E614" t="s">
        <v>9102</v>
      </c>
      <c r="F614" t="str">
        <f>IF(ISERROR(VLOOKUP(Transaktionen[[#This Row],[Transaktionen]],BTT[Verwendete Transaktion (Pflichtauswahl)],1,FALSE)),"nein","ja")</f>
        <v>ja</v>
      </c>
    </row>
    <row r="615" spans="1:7" hidden="1" x14ac:dyDescent="0.25">
      <c r="A615" t="s">
        <v>669</v>
      </c>
      <c r="B615" t="s">
        <v>670</v>
      </c>
      <c r="C615" t="s">
        <v>8454</v>
      </c>
      <c r="D615" s="13">
        <v>6968</v>
      </c>
      <c r="E615" t="s">
        <v>9102</v>
      </c>
      <c r="F615" t="str">
        <f>IF(ISERROR(VLOOKUP(Transaktionen[[#This Row],[Transaktionen]],BTT[Verwendete Transaktion (Pflichtauswahl)],1,FALSE)),"nein","ja")</f>
        <v>ja</v>
      </c>
    </row>
    <row r="616" spans="1:7" hidden="1" x14ac:dyDescent="0.25">
      <c r="A616" t="s">
        <v>6648</v>
      </c>
      <c r="B616" t="s">
        <v>670</v>
      </c>
      <c r="C616" t="s">
        <v>8454</v>
      </c>
      <c r="D616" s="13">
        <v>2</v>
      </c>
      <c r="E616" t="s">
        <v>576</v>
      </c>
      <c r="F616" t="str">
        <f>IF(ISERROR(VLOOKUP(Transaktionen[[#This Row],[Transaktionen]],BTT[Verwendete Transaktion (Pflichtauswahl)],1,FALSE)),"nein","ja")</f>
        <v>ja</v>
      </c>
    </row>
    <row r="617" spans="1:7" hidden="1" x14ac:dyDescent="0.25">
      <c r="A617" t="s">
        <v>671</v>
      </c>
      <c r="B617" t="s">
        <v>672</v>
      </c>
      <c r="C617" t="s">
        <v>8454</v>
      </c>
      <c r="D617" s="13">
        <v>50</v>
      </c>
      <c r="E617" t="s">
        <v>9102</v>
      </c>
      <c r="F617" t="str">
        <f>IF(ISERROR(VLOOKUP(Transaktionen[[#This Row],[Transaktionen]],BTT[Verwendete Transaktion (Pflichtauswahl)],1,FALSE)),"nein","ja")</f>
        <v>ja</v>
      </c>
    </row>
    <row r="618" spans="1:7" hidden="1" x14ac:dyDescent="0.25">
      <c r="A618" t="s">
        <v>673</v>
      </c>
      <c r="B618" t="s">
        <v>674</v>
      </c>
      <c r="C618" t="s">
        <v>8454</v>
      </c>
      <c r="D618" s="13">
        <v>14588</v>
      </c>
      <c r="E618" t="s">
        <v>9102</v>
      </c>
      <c r="F618" t="str">
        <f>IF(ISERROR(VLOOKUP(Transaktionen[[#This Row],[Transaktionen]],BTT[Verwendete Transaktion (Pflichtauswahl)],1,FALSE)),"nein","ja")</f>
        <v>ja</v>
      </c>
    </row>
    <row r="619" spans="1:7" hidden="1" x14ac:dyDescent="0.25">
      <c r="A619" t="s">
        <v>6649</v>
      </c>
      <c r="B619" t="s">
        <v>3143</v>
      </c>
      <c r="C619" t="s">
        <v>8454</v>
      </c>
      <c r="D619" s="13">
        <v>2</v>
      </c>
      <c r="E619" t="s">
        <v>576</v>
      </c>
      <c r="F619" t="str">
        <f>IF(ISERROR(VLOOKUP(Transaktionen[[#This Row],[Transaktionen]],BTT[Verwendete Transaktion (Pflichtauswahl)],1,FALSE)),"nein","ja")</f>
        <v>ja</v>
      </c>
    </row>
    <row r="620" spans="1:7" hidden="1" x14ac:dyDescent="0.25">
      <c r="A620" t="s">
        <v>675</v>
      </c>
      <c r="B620" t="s">
        <v>676</v>
      </c>
      <c r="C620" t="s">
        <v>8454</v>
      </c>
      <c r="D620" s="13">
        <v>7422</v>
      </c>
      <c r="E620" t="s">
        <v>9102</v>
      </c>
      <c r="F620" t="str">
        <f>IF(ISERROR(VLOOKUP(Transaktionen[[#This Row],[Transaktionen]],BTT[Verwendete Transaktion (Pflichtauswahl)],1,FALSE)),"nein","ja")</f>
        <v>ja</v>
      </c>
    </row>
    <row r="621" spans="1:7" hidden="1" x14ac:dyDescent="0.25">
      <c r="A621" t="s">
        <v>6650</v>
      </c>
      <c r="B621" t="s">
        <v>3147</v>
      </c>
      <c r="C621" t="s">
        <v>8454</v>
      </c>
      <c r="D621" s="13">
        <v>14</v>
      </c>
      <c r="E621" t="s">
        <v>9102</v>
      </c>
      <c r="F621" t="str">
        <f>IF(ISERROR(VLOOKUP(Transaktionen[[#This Row],[Transaktionen]],BTT[Verwendete Transaktion (Pflichtauswahl)],1,FALSE)),"nein","ja")</f>
        <v>ja</v>
      </c>
    </row>
    <row r="622" spans="1:7" hidden="1" x14ac:dyDescent="0.25">
      <c r="A622" t="s">
        <v>677</v>
      </c>
      <c r="B622" t="s">
        <v>678</v>
      </c>
      <c r="C622" t="s">
        <v>8454</v>
      </c>
      <c r="D622" s="13">
        <v>15464</v>
      </c>
      <c r="E622" t="s">
        <v>9102</v>
      </c>
      <c r="F622" t="str">
        <f>IF(ISERROR(VLOOKUP(Transaktionen[[#This Row],[Transaktionen]],BTT[Verwendete Transaktion (Pflichtauswahl)],1,FALSE)),"nein","ja")</f>
        <v>ja</v>
      </c>
    </row>
    <row r="623" spans="1:7" hidden="1" x14ac:dyDescent="0.25">
      <c r="A623" t="s">
        <v>679</v>
      </c>
      <c r="B623" t="s">
        <v>680</v>
      </c>
      <c r="C623" t="s">
        <v>8454</v>
      </c>
      <c r="D623" s="13">
        <v>1306</v>
      </c>
      <c r="E623" t="s">
        <v>9102</v>
      </c>
      <c r="F623" t="str">
        <f>IF(ISERROR(VLOOKUP(Transaktionen[[#This Row],[Transaktionen]],BTT[Verwendete Transaktion (Pflichtauswahl)],1,FALSE)),"nein","ja")</f>
        <v>ja</v>
      </c>
    </row>
    <row r="624" spans="1:7" hidden="1" x14ac:dyDescent="0.25">
      <c r="A624" t="s">
        <v>681</v>
      </c>
      <c r="B624" t="s">
        <v>682</v>
      </c>
      <c r="C624" t="s">
        <v>8454</v>
      </c>
      <c r="D624" s="13">
        <v>1078</v>
      </c>
      <c r="E624" t="s">
        <v>9102</v>
      </c>
      <c r="F624" t="str">
        <f>IF(ISERROR(VLOOKUP(Transaktionen[[#This Row],[Transaktionen]],BTT[Verwendete Transaktion (Pflichtauswahl)],1,FALSE)),"nein","ja")</f>
        <v>ja</v>
      </c>
    </row>
    <row r="625" spans="1:6" hidden="1" x14ac:dyDescent="0.25">
      <c r="A625" t="s">
        <v>683</v>
      </c>
      <c r="B625" t="s">
        <v>684</v>
      </c>
      <c r="C625" t="s">
        <v>8454</v>
      </c>
      <c r="D625" s="13">
        <v>614</v>
      </c>
      <c r="E625" t="s">
        <v>9102</v>
      </c>
      <c r="F625" t="str">
        <f>IF(ISERROR(VLOOKUP(Transaktionen[[#This Row],[Transaktionen]],BTT[Verwendete Transaktion (Pflichtauswahl)],1,FALSE)),"nein","ja")</f>
        <v>ja</v>
      </c>
    </row>
    <row r="626" spans="1:6" hidden="1" x14ac:dyDescent="0.25">
      <c r="A626" t="s">
        <v>6651</v>
      </c>
      <c r="B626" t="s">
        <v>3169</v>
      </c>
      <c r="C626" t="s">
        <v>8454</v>
      </c>
      <c r="D626" s="13" t="s">
        <v>576</v>
      </c>
      <c r="E626" t="s">
        <v>576</v>
      </c>
      <c r="F626" t="str">
        <f>IF(ISERROR(VLOOKUP(Transaktionen[[#This Row],[Transaktionen]],BTT[Verwendete Transaktion (Pflichtauswahl)],1,FALSE)),"nein","ja")</f>
        <v>ja</v>
      </c>
    </row>
    <row r="627" spans="1:6" hidden="1" x14ac:dyDescent="0.25">
      <c r="A627" t="s">
        <v>685</v>
      </c>
      <c r="B627" t="s">
        <v>686</v>
      </c>
      <c r="C627" t="s">
        <v>8454</v>
      </c>
      <c r="D627" s="13">
        <v>570</v>
      </c>
      <c r="E627" t="s">
        <v>9102</v>
      </c>
      <c r="F627" t="str">
        <f>IF(ISERROR(VLOOKUP(Transaktionen[[#This Row],[Transaktionen]],BTT[Verwendete Transaktion (Pflichtauswahl)],1,FALSE)),"nein","ja")</f>
        <v>ja</v>
      </c>
    </row>
    <row r="628" spans="1:6" hidden="1" x14ac:dyDescent="0.25">
      <c r="A628" t="s">
        <v>6652</v>
      </c>
      <c r="B628" t="s">
        <v>3176</v>
      </c>
      <c r="C628" t="s">
        <v>8454</v>
      </c>
      <c r="D628" s="13">
        <v>3</v>
      </c>
      <c r="E628" t="s">
        <v>576</v>
      </c>
      <c r="F628" t="str">
        <f>IF(ISERROR(VLOOKUP(Transaktionen[[#This Row],[Transaktionen]],BTT[Verwendete Transaktion (Pflichtauswahl)],1,FALSE)),"nein","ja")</f>
        <v>ja</v>
      </c>
    </row>
    <row r="629" spans="1:6" hidden="1" x14ac:dyDescent="0.25">
      <c r="A629" t="s">
        <v>687</v>
      </c>
      <c r="B629" t="s">
        <v>688</v>
      </c>
      <c r="C629" t="s">
        <v>8454</v>
      </c>
      <c r="D629" s="13">
        <v>157</v>
      </c>
      <c r="E629" t="s">
        <v>9102</v>
      </c>
      <c r="F629" t="str">
        <f>IF(ISERROR(VLOOKUP(Transaktionen[[#This Row],[Transaktionen]],BTT[Verwendete Transaktion (Pflichtauswahl)],1,FALSE)),"nein","ja")</f>
        <v>ja</v>
      </c>
    </row>
    <row r="630" spans="1:6" hidden="1" x14ac:dyDescent="0.25">
      <c r="A630" t="s">
        <v>6653</v>
      </c>
      <c r="B630" t="s">
        <v>3183</v>
      </c>
      <c r="C630" t="s">
        <v>8454</v>
      </c>
      <c r="D630" s="13" t="s">
        <v>576</v>
      </c>
      <c r="E630" t="s">
        <v>576</v>
      </c>
      <c r="F630" t="str">
        <f>IF(ISERROR(VLOOKUP(Transaktionen[[#This Row],[Transaktionen]],BTT[Verwendete Transaktion (Pflichtauswahl)],1,FALSE)),"nein","ja")</f>
        <v>ja</v>
      </c>
    </row>
    <row r="631" spans="1:6" hidden="1" x14ac:dyDescent="0.25">
      <c r="A631" t="s">
        <v>6654</v>
      </c>
      <c r="B631" t="s">
        <v>3193</v>
      </c>
      <c r="C631" t="s">
        <v>8454</v>
      </c>
      <c r="D631" s="13">
        <v>9</v>
      </c>
      <c r="E631" t="s">
        <v>9102</v>
      </c>
      <c r="F631" t="str">
        <f>IF(ISERROR(VLOOKUP(Transaktionen[[#This Row],[Transaktionen]],BTT[Verwendete Transaktion (Pflichtauswahl)],1,FALSE)),"nein","ja")</f>
        <v>ja</v>
      </c>
    </row>
    <row r="632" spans="1:6" hidden="1" x14ac:dyDescent="0.25">
      <c r="A632" t="s">
        <v>6655</v>
      </c>
      <c r="B632" t="s">
        <v>690</v>
      </c>
      <c r="C632" t="s">
        <v>8454</v>
      </c>
      <c r="D632" s="13" t="s">
        <v>576</v>
      </c>
      <c r="E632" t="s">
        <v>576</v>
      </c>
      <c r="F632" t="str">
        <f>IF(ISERROR(VLOOKUP(Transaktionen[[#This Row],[Transaktionen]],BTT[Verwendete Transaktion (Pflichtauswahl)],1,FALSE)),"nein","ja")</f>
        <v>ja</v>
      </c>
    </row>
    <row r="633" spans="1:6" hidden="1" x14ac:dyDescent="0.25">
      <c r="A633" t="s">
        <v>689</v>
      </c>
      <c r="B633" t="s">
        <v>690</v>
      </c>
      <c r="C633" t="s">
        <v>8454</v>
      </c>
      <c r="D633" s="13">
        <v>389</v>
      </c>
      <c r="E633" t="s">
        <v>9102</v>
      </c>
      <c r="F633" t="str">
        <f>IF(ISERROR(VLOOKUP(Transaktionen[[#This Row],[Transaktionen]],BTT[Verwendete Transaktion (Pflichtauswahl)],1,FALSE)),"nein","ja")</f>
        <v>ja</v>
      </c>
    </row>
    <row r="634" spans="1:6" hidden="1" x14ac:dyDescent="0.25">
      <c r="A634" t="s">
        <v>691</v>
      </c>
      <c r="B634" t="s">
        <v>692</v>
      </c>
      <c r="C634" t="s">
        <v>8454</v>
      </c>
      <c r="D634" s="13">
        <v>31</v>
      </c>
      <c r="E634" t="s">
        <v>9102</v>
      </c>
      <c r="F634" t="str">
        <f>IF(ISERROR(VLOOKUP(Transaktionen[[#This Row],[Transaktionen]],BTT[Verwendete Transaktion (Pflichtauswahl)],1,FALSE)),"nein","ja")</f>
        <v>ja</v>
      </c>
    </row>
    <row r="635" spans="1:6" hidden="1" x14ac:dyDescent="0.25">
      <c r="A635" t="s">
        <v>693</v>
      </c>
      <c r="B635" t="s">
        <v>694</v>
      </c>
      <c r="C635" t="s">
        <v>8454</v>
      </c>
      <c r="D635" s="13">
        <v>438</v>
      </c>
      <c r="E635" t="s">
        <v>9102</v>
      </c>
      <c r="F635" t="str">
        <f>IF(ISERROR(VLOOKUP(Transaktionen[[#This Row],[Transaktionen]],BTT[Verwendete Transaktion (Pflichtauswahl)],1,FALSE)),"nein","ja")</f>
        <v>ja</v>
      </c>
    </row>
    <row r="636" spans="1:6" hidden="1" x14ac:dyDescent="0.25">
      <c r="A636" t="s">
        <v>6656</v>
      </c>
      <c r="B636" t="s">
        <v>3246</v>
      </c>
      <c r="C636" t="s">
        <v>8454</v>
      </c>
      <c r="D636" s="13">
        <v>58</v>
      </c>
      <c r="E636" t="s">
        <v>576</v>
      </c>
      <c r="F636" t="str">
        <f>IF(ISERROR(VLOOKUP(Transaktionen[[#This Row],[Transaktionen]],BTT[Verwendete Transaktion (Pflichtauswahl)],1,FALSE)),"nein","ja")</f>
        <v>ja</v>
      </c>
    </row>
    <row r="637" spans="1:6" hidden="1" x14ac:dyDescent="0.25">
      <c r="A637" t="s">
        <v>6657</v>
      </c>
      <c r="B637" t="s">
        <v>3260</v>
      </c>
      <c r="C637" t="s">
        <v>8454</v>
      </c>
      <c r="D637" s="13" t="s">
        <v>576</v>
      </c>
      <c r="E637" t="s">
        <v>576</v>
      </c>
      <c r="F637" t="str">
        <f>IF(ISERROR(VLOOKUP(Transaktionen[[#This Row],[Transaktionen]],BTT[Verwendete Transaktion (Pflichtauswahl)],1,FALSE)),"nein","ja")</f>
        <v>ja</v>
      </c>
    </row>
    <row r="638" spans="1:6" hidden="1" x14ac:dyDescent="0.25">
      <c r="A638" t="s">
        <v>695</v>
      </c>
      <c r="B638" t="s">
        <v>696</v>
      </c>
      <c r="C638" t="s">
        <v>8454</v>
      </c>
      <c r="D638" s="13">
        <v>1407</v>
      </c>
      <c r="E638" t="s">
        <v>9102</v>
      </c>
      <c r="F638" s="10" t="str">
        <f>IF(ISERROR(VLOOKUP(Transaktionen[[#This Row],[Transaktionen]],BTT[Verwendete Transaktion (Pflichtauswahl)],1,FALSE)),"nein","ja")</f>
        <v>ja</v>
      </c>
    </row>
    <row r="639" spans="1:6" hidden="1" x14ac:dyDescent="0.25">
      <c r="A639" t="s">
        <v>9114</v>
      </c>
      <c r="B639" t="s">
        <v>3315</v>
      </c>
      <c r="C639" t="s">
        <v>8454</v>
      </c>
      <c r="D639" s="13">
        <v>2200</v>
      </c>
      <c r="E639" t="s">
        <v>9102</v>
      </c>
      <c r="F639" t="str">
        <f>IF(ISERROR(VLOOKUP(Transaktionen[[#This Row],[Transaktionen]],BTT[Verwendete Transaktion (Pflichtauswahl)],1,FALSE)),"nein","ja")</f>
        <v>nein</v>
      </c>
    </row>
    <row r="640" spans="1:6" hidden="1" x14ac:dyDescent="0.25">
      <c r="A640" t="s">
        <v>697</v>
      </c>
      <c r="B640" t="s">
        <v>698</v>
      </c>
      <c r="C640" t="s">
        <v>8454</v>
      </c>
      <c r="D640" s="13">
        <v>4</v>
      </c>
      <c r="E640" t="s">
        <v>9102</v>
      </c>
      <c r="F640" t="str">
        <f>IF(ISERROR(VLOOKUP(Transaktionen[[#This Row],[Transaktionen]],BTT[Verwendete Transaktion (Pflichtauswahl)],1,FALSE)),"nein","ja")</f>
        <v>ja</v>
      </c>
    </row>
    <row r="641" spans="1:7" hidden="1" x14ac:dyDescent="0.25">
      <c r="A641" t="s">
        <v>6658</v>
      </c>
      <c r="B641" t="s">
        <v>7723</v>
      </c>
      <c r="C641" t="s">
        <v>8454</v>
      </c>
      <c r="D641" s="13" t="s">
        <v>576</v>
      </c>
      <c r="E641" t="s">
        <v>576</v>
      </c>
      <c r="F641" t="str">
        <f>IF(ISERROR(VLOOKUP(Transaktionen[[#This Row],[Transaktionen]],BTT[Verwendete Transaktion (Pflichtauswahl)],1,FALSE)),"nein","ja")</f>
        <v>ja</v>
      </c>
    </row>
    <row r="642" spans="1:7" hidden="1" x14ac:dyDescent="0.25">
      <c r="A642" t="s">
        <v>6659</v>
      </c>
      <c r="B642" t="s">
        <v>3332</v>
      </c>
      <c r="C642" t="s">
        <v>8454</v>
      </c>
      <c r="D642" s="13">
        <v>2</v>
      </c>
      <c r="E642" t="s">
        <v>576</v>
      </c>
      <c r="F642" t="str">
        <f>IF(ISERROR(VLOOKUP(Transaktionen[[#This Row],[Transaktionen]],BTT[Verwendete Transaktion (Pflichtauswahl)],1,FALSE)),"nein","ja")</f>
        <v>ja</v>
      </c>
    </row>
    <row r="643" spans="1:7" hidden="1" x14ac:dyDescent="0.25">
      <c r="A643" t="s">
        <v>699</v>
      </c>
      <c r="B643" t="s">
        <v>700</v>
      </c>
      <c r="C643" t="s">
        <v>8454</v>
      </c>
      <c r="D643" s="13">
        <v>590</v>
      </c>
      <c r="E643" t="s">
        <v>9102</v>
      </c>
      <c r="F643" t="str">
        <f>IF(ISERROR(VLOOKUP(Transaktionen[[#This Row],[Transaktionen]],BTT[Verwendete Transaktion (Pflichtauswahl)],1,FALSE)),"nein","ja")</f>
        <v>ja</v>
      </c>
    </row>
    <row r="644" spans="1:7" hidden="1" x14ac:dyDescent="0.25">
      <c r="A644" t="s">
        <v>701</v>
      </c>
      <c r="B644" t="s">
        <v>702</v>
      </c>
      <c r="C644" t="s">
        <v>8454</v>
      </c>
      <c r="D644" s="13">
        <v>39</v>
      </c>
      <c r="E644" t="s">
        <v>9102</v>
      </c>
      <c r="F644" t="str">
        <f>IF(ISERROR(VLOOKUP(Transaktionen[[#This Row],[Transaktionen]],BTT[Verwendete Transaktion (Pflichtauswahl)],1,FALSE)),"nein","ja")</f>
        <v>ja</v>
      </c>
    </row>
    <row r="645" spans="1:7" x14ac:dyDescent="0.25">
      <c r="A645" t="s">
        <v>6660</v>
      </c>
      <c r="B645" t="s">
        <v>3384</v>
      </c>
      <c r="C645" t="s">
        <v>8454</v>
      </c>
      <c r="D645" s="13" t="s">
        <v>576</v>
      </c>
      <c r="E645" t="s">
        <v>576</v>
      </c>
      <c r="F645" t="str">
        <f>IF(ISERROR(VLOOKUP(Transaktionen[[#This Row],[Transaktionen]],BTT[Verwendete Transaktion (Pflichtauswahl)],1,FALSE)),"nein","ja")</f>
        <v>nein</v>
      </c>
      <c r="G645" t="s">
        <v>9516</v>
      </c>
    </row>
    <row r="646" spans="1:7" hidden="1" x14ac:dyDescent="0.25">
      <c r="A646" t="s">
        <v>703</v>
      </c>
      <c r="B646" t="s">
        <v>704</v>
      </c>
      <c r="C646" t="s">
        <v>8454</v>
      </c>
      <c r="D646" s="13">
        <v>60</v>
      </c>
      <c r="E646" t="s">
        <v>9102</v>
      </c>
      <c r="F646" t="str">
        <f>IF(ISERROR(VLOOKUP(Transaktionen[[#This Row],[Transaktionen]],BTT[Verwendete Transaktion (Pflichtauswahl)],1,FALSE)),"nein","ja")</f>
        <v>nein</v>
      </c>
    </row>
    <row r="647" spans="1:7" hidden="1" x14ac:dyDescent="0.25">
      <c r="A647" t="s">
        <v>6661</v>
      </c>
      <c r="B647" t="s">
        <v>7724</v>
      </c>
      <c r="C647" t="s">
        <v>8454</v>
      </c>
      <c r="D647" s="13" t="s">
        <v>576</v>
      </c>
      <c r="E647" t="s">
        <v>576</v>
      </c>
      <c r="F647" t="str">
        <f>IF(ISERROR(VLOOKUP(Transaktionen[[#This Row],[Transaktionen]],BTT[Verwendete Transaktion (Pflichtauswahl)],1,FALSE)),"nein","ja")</f>
        <v>nein</v>
      </c>
      <c r="G647" t="s">
        <v>9516</v>
      </c>
    </row>
    <row r="648" spans="1:7" hidden="1" x14ac:dyDescent="0.25">
      <c r="A648" t="s">
        <v>6662</v>
      </c>
      <c r="B648" t="s">
        <v>7725</v>
      </c>
      <c r="C648" t="s">
        <v>8454</v>
      </c>
      <c r="D648" s="13">
        <v>10</v>
      </c>
      <c r="E648" t="s">
        <v>576</v>
      </c>
      <c r="F648" t="str">
        <f>IF(ISERROR(VLOOKUP(Transaktionen[[#This Row],[Transaktionen]],BTT[Verwendete Transaktion (Pflichtauswahl)],1,FALSE)),"nein","ja")</f>
        <v>nein</v>
      </c>
    </row>
    <row r="649" spans="1:7" hidden="1" x14ac:dyDescent="0.25">
      <c r="A649" t="s">
        <v>705</v>
      </c>
      <c r="B649" t="s">
        <v>706</v>
      </c>
      <c r="C649" t="s">
        <v>8454</v>
      </c>
      <c r="D649" s="13" t="s">
        <v>576</v>
      </c>
      <c r="E649" t="s">
        <v>576</v>
      </c>
      <c r="F649" t="str">
        <f>IF(ISERROR(VLOOKUP(Transaktionen[[#This Row],[Transaktionen]],BTT[Verwendete Transaktion (Pflichtauswahl)],1,FALSE)),"nein","ja")</f>
        <v>nein</v>
      </c>
      <c r="G649" t="s">
        <v>9516</v>
      </c>
    </row>
    <row r="650" spans="1:7" hidden="1" x14ac:dyDescent="0.25">
      <c r="A650" t="s">
        <v>707</v>
      </c>
      <c r="B650" t="s">
        <v>708</v>
      </c>
      <c r="C650" t="s">
        <v>6087</v>
      </c>
      <c r="D650" s="13">
        <v>933539</v>
      </c>
      <c r="E650" t="s">
        <v>9102</v>
      </c>
      <c r="F650" t="str">
        <f>IF(ISERROR(VLOOKUP(Transaktionen[[#This Row],[Transaktionen]],BTT[Verwendete Transaktion (Pflichtauswahl)],1,FALSE)),"nein","ja")</f>
        <v>nein</v>
      </c>
    </row>
    <row r="651" spans="1:7" hidden="1" x14ac:dyDescent="0.25">
      <c r="A651" t="s">
        <v>711</v>
      </c>
      <c r="B651" t="s">
        <v>712</v>
      </c>
      <c r="C651" t="s">
        <v>6087</v>
      </c>
      <c r="D651" s="13">
        <v>561</v>
      </c>
      <c r="E651" t="s">
        <v>9102</v>
      </c>
      <c r="F651" t="str">
        <f>IF(ISERROR(VLOOKUP(Transaktionen[[#This Row],[Transaktionen]],BTT[Verwendete Transaktion (Pflichtauswahl)],1,FALSE)),"nein","ja")</f>
        <v>nein</v>
      </c>
      <c r="G651" t="s">
        <v>9077</v>
      </c>
    </row>
    <row r="652" spans="1:7" hidden="1" x14ac:dyDescent="0.25">
      <c r="A652" t="s">
        <v>709</v>
      </c>
      <c r="B652" t="s">
        <v>710</v>
      </c>
      <c r="C652" t="s">
        <v>6087</v>
      </c>
      <c r="D652" s="13">
        <v>114</v>
      </c>
      <c r="E652" t="s">
        <v>9102</v>
      </c>
      <c r="F652" s="10" t="str">
        <f>IF(ISERROR(VLOOKUP(Transaktionen[[#This Row],[Transaktionen]],BTT[Verwendete Transaktion (Pflichtauswahl)],1,FALSE)),"nein","ja")</f>
        <v>nein</v>
      </c>
      <c r="G652" t="s">
        <v>9074</v>
      </c>
    </row>
    <row r="653" spans="1:7" hidden="1" x14ac:dyDescent="0.25">
      <c r="A653" t="s">
        <v>9115</v>
      </c>
      <c r="B653" t="s">
        <v>9116</v>
      </c>
      <c r="C653" t="s">
        <v>6087</v>
      </c>
      <c r="D653" s="13">
        <v>12</v>
      </c>
      <c r="E653" t="s">
        <v>9102</v>
      </c>
      <c r="F653" t="str">
        <f>IF(ISERROR(VLOOKUP(Transaktionen[[#This Row],[Transaktionen]],BTT[Verwendete Transaktion (Pflichtauswahl)],1,FALSE)),"nein","ja")</f>
        <v>nein</v>
      </c>
      <c r="G653" t="s">
        <v>9060</v>
      </c>
    </row>
    <row r="654" spans="1:7" hidden="1" x14ac:dyDescent="0.25">
      <c r="A654" t="s">
        <v>713</v>
      </c>
      <c r="B654" t="s">
        <v>714</v>
      </c>
      <c r="C654" t="s">
        <v>6087</v>
      </c>
      <c r="D654" s="13">
        <v>2</v>
      </c>
      <c r="E654" t="s">
        <v>9102</v>
      </c>
      <c r="F654" s="10" t="str">
        <f>IF(ISERROR(VLOOKUP(Transaktionen[[#This Row],[Transaktionen]],BTT[Verwendete Transaktion (Pflichtauswahl)],1,FALSE)),"nein","ja")</f>
        <v>nein</v>
      </c>
      <c r="G654" t="s">
        <v>9348</v>
      </c>
    </row>
    <row r="655" spans="1:7" hidden="1" x14ac:dyDescent="0.25">
      <c r="A655" t="s">
        <v>9117</v>
      </c>
      <c r="B655" t="s">
        <v>9118</v>
      </c>
      <c r="C655" t="s">
        <v>6087</v>
      </c>
      <c r="D655" s="13">
        <v>6</v>
      </c>
      <c r="E655" t="s">
        <v>9102</v>
      </c>
      <c r="F655" s="10" t="str">
        <f>IF(ISERROR(VLOOKUP(Transaktionen[[#This Row],[Transaktionen]],BTT[Verwendete Transaktion (Pflichtauswahl)],1,FALSE)),"nein","ja")</f>
        <v>nein</v>
      </c>
      <c r="G655" t="s">
        <v>9060</v>
      </c>
    </row>
    <row r="656" spans="1:7" hidden="1" x14ac:dyDescent="0.25">
      <c r="A656" t="s">
        <v>9119</v>
      </c>
      <c r="B656" t="s">
        <v>9120</v>
      </c>
      <c r="C656" t="s">
        <v>6087</v>
      </c>
      <c r="D656" s="13">
        <v>66</v>
      </c>
      <c r="E656" t="s">
        <v>9102</v>
      </c>
      <c r="F656" t="str">
        <f>IF(ISERROR(VLOOKUP(Transaktionen[[#This Row],[Transaktionen]],BTT[Verwendete Transaktion (Pflichtauswahl)],1,FALSE)),"nein","ja")</f>
        <v>nein</v>
      </c>
      <c r="G656" t="s">
        <v>9060</v>
      </c>
    </row>
    <row r="657" spans="1:7" hidden="1" x14ac:dyDescent="0.25">
      <c r="A657" t="s">
        <v>737</v>
      </c>
      <c r="B657" t="s">
        <v>738</v>
      </c>
      <c r="C657" t="s">
        <v>8454</v>
      </c>
      <c r="D657" s="13">
        <v>25</v>
      </c>
      <c r="E657" t="s">
        <v>9102</v>
      </c>
      <c r="F657" t="str">
        <f>IF(ISERROR(VLOOKUP(Transaktionen[[#This Row],[Transaktionen]],BTT[Verwendete Transaktion (Pflichtauswahl)],1,FALSE)),"nein","ja")</f>
        <v>nein</v>
      </c>
    </row>
    <row r="658" spans="1:7" hidden="1" x14ac:dyDescent="0.25">
      <c r="A658" t="s">
        <v>739</v>
      </c>
      <c r="B658" t="s">
        <v>740</v>
      </c>
      <c r="C658" t="s">
        <v>8454</v>
      </c>
      <c r="D658" s="13">
        <v>66</v>
      </c>
      <c r="E658" t="s">
        <v>9102</v>
      </c>
      <c r="F658" t="str">
        <f>IF(ISERROR(VLOOKUP(Transaktionen[[#This Row],[Transaktionen]],BTT[Verwendete Transaktion (Pflichtauswahl)],1,FALSE)),"nein","ja")</f>
        <v>nein</v>
      </c>
    </row>
    <row r="659" spans="1:7" hidden="1" x14ac:dyDescent="0.25">
      <c r="A659" t="s">
        <v>6669</v>
      </c>
      <c r="B659" t="s">
        <v>7732</v>
      </c>
      <c r="C659" t="s">
        <v>8454</v>
      </c>
      <c r="D659" s="13" t="s">
        <v>576</v>
      </c>
      <c r="E659" t="s">
        <v>576</v>
      </c>
      <c r="F659" s="10" t="str">
        <f>IF(ISERROR(VLOOKUP(Transaktionen[[#This Row],[Transaktionen]],BTT[Verwendete Transaktion (Pflichtauswahl)],1,FALSE)),"nein","ja")</f>
        <v>nein</v>
      </c>
      <c r="G659" t="s">
        <v>9516</v>
      </c>
    </row>
    <row r="660" spans="1:7" hidden="1" x14ac:dyDescent="0.25">
      <c r="A660" t="s">
        <v>9121</v>
      </c>
      <c r="B660" t="s">
        <v>9122</v>
      </c>
      <c r="C660" t="s">
        <v>8454</v>
      </c>
      <c r="D660" s="13">
        <v>24</v>
      </c>
      <c r="E660" t="s">
        <v>9102</v>
      </c>
      <c r="F660" s="10" t="str">
        <f>IF(ISERROR(VLOOKUP(Transaktionen[[#This Row],[Transaktionen]],BTT[Verwendete Transaktion (Pflichtauswahl)],1,FALSE)),"nein","ja")</f>
        <v>nein</v>
      </c>
    </row>
    <row r="661" spans="1:7" hidden="1" x14ac:dyDescent="0.25">
      <c r="A661" t="s">
        <v>9123</v>
      </c>
      <c r="B661" t="s">
        <v>9124</v>
      </c>
      <c r="C661" t="s">
        <v>8454</v>
      </c>
      <c r="D661" s="13">
        <v>48</v>
      </c>
      <c r="E661" t="s">
        <v>9102</v>
      </c>
      <c r="F661" t="str">
        <f>IF(ISERROR(VLOOKUP(Transaktionen[[#This Row],[Transaktionen]],BTT[Verwendete Transaktion (Pflichtauswahl)],1,FALSE)),"nein","ja")</f>
        <v>nein</v>
      </c>
    </row>
    <row r="662" spans="1:7" hidden="1" x14ac:dyDescent="0.25">
      <c r="A662" t="s">
        <v>715</v>
      </c>
      <c r="B662" t="s">
        <v>716</v>
      </c>
      <c r="C662" t="s">
        <v>8454</v>
      </c>
      <c r="D662" s="13">
        <v>12</v>
      </c>
      <c r="E662" t="s">
        <v>9102</v>
      </c>
      <c r="F662" t="str">
        <f>IF(ISERROR(VLOOKUP(Transaktionen[[#This Row],[Transaktionen]],BTT[Verwendete Transaktion (Pflichtauswahl)],1,FALSE)),"nein","ja")</f>
        <v>nein</v>
      </c>
    </row>
    <row r="663" spans="1:7" hidden="1" x14ac:dyDescent="0.25">
      <c r="A663" t="s">
        <v>6663</v>
      </c>
      <c r="B663" t="s">
        <v>7726</v>
      </c>
      <c r="C663" t="s">
        <v>8454</v>
      </c>
      <c r="D663" s="13">
        <v>72</v>
      </c>
      <c r="E663" t="s">
        <v>576</v>
      </c>
      <c r="F663" t="str">
        <f>IF(ISERROR(VLOOKUP(Transaktionen[[#This Row],[Transaktionen]],BTT[Verwendete Transaktion (Pflichtauswahl)],1,FALSE)),"nein","ja")</f>
        <v>nein</v>
      </c>
    </row>
    <row r="664" spans="1:7" hidden="1" x14ac:dyDescent="0.25">
      <c r="A664" t="s">
        <v>717</v>
      </c>
      <c r="B664" t="s">
        <v>718</v>
      </c>
      <c r="C664" t="s">
        <v>8454</v>
      </c>
      <c r="D664" s="13">
        <v>818</v>
      </c>
      <c r="E664" t="s">
        <v>9102</v>
      </c>
      <c r="F664" t="str">
        <f>IF(ISERROR(VLOOKUP(Transaktionen[[#This Row],[Transaktionen]],BTT[Verwendete Transaktion (Pflichtauswahl)],1,FALSE)),"nein","ja")</f>
        <v>nein</v>
      </c>
    </row>
    <row r="665" spans="1:7" hidden="1" x14ac:dyDescent="0.25">
      <c r="A665" t="s">
        <v>6664</v>
      </c>
      <c r="B665" t="s">
        <v>7727</v>
      </c>
      <c r="C665" t="s">
        <v>8454</v>
      </c>
      <c r="D665" s="13">
        <v>24</v>
      </c>
      <c r="E665" t="s">
        <v>576</v>
      </c>
      <c r="F665" t="str">
        <f>IF(ISERROR(VLOOKUP(Transaktionen[[#This Row],[Transaktionen]],BTT[Verwendete Transaktion (Pflichtauswahl)],1,FALSE)),"nein","ja")</f>
        <v>nein</v>
      </c>
    </row>
    <row r="666" spans="1:7" hidden="1" x14ac:dyDescent="0.25">
      <c r="A666" t="s">
        <v>719</v>
      </c>
      <c r="B666" t="s">
        <v>720</v>
      </c>
      <c r="C666" t="s">
        <v>8454</v>
      </c>
      <c r="D666" s="13">
        <v>24</v>
      </c>
      <c r="E666" t="s">
        <v>9102</v>
      </c>
      <c r="F666" t="str">
        <f>IF(ISERROR(VLOOKUP(Transaktionen[[#This Row],[Transaktionen]],BTT[Verwendete Transaktion (Pflichtauswahl)],1,FALSE)),"nein","ja")</f>
        <v>nein</v>
      </c>
    </row>
    <row r="667" spans="1:7" hidden="1" x14ac:dyDescent="0.25">
      <c r="A667" t="s">
        <v>721</v>
      </c>
      <c r="B667" t="s">
        <v>722</v>
      </c>
      <c r="C667" t="s">
        <v>8454</v>
      </c>
      <c r="D667" s="13">
        <v>3246</v>
      </c>
      <c r="E667" t="s">
        <v>9102</v>
      </c>
      <c r="F667" t="str">
        <f>IF(ISERROR(VLOOKUP(Transaktionen[[#This Row],[Transaktionen]],BTT[Verwendete Transaktion (Pflichtauswahl)],1,FALSE)),"nein","ja")</f>
        <v>nein</v>
      </c>
    </row>
    <row r="668" spans="1:7" hidden="1" x14ac:dyDescent="0.25">
      <c r="A668" t="s">
        <v>723</v>
      </c>
      <c r="B668" t="s">
        <v>724</v>
      </c>
      <c r="C668" t="s">
        <v>8454</v>
      </c>
      <c r="D668" s="13">
        <v>894</v>
      </c>
      <c r="E668" t="s">
        <v>9102</v>
      </c>
      <c r="F668" t="str">
        <f>IF(ISERROR(VLOOKUP(Transaktionen[[#This Row],[Transaktionen]],BTT[Verwendete Transaktion (Pflichtauswahl)],1,FALSE)),"nein","ja")</f>
        <v>nein</v>
      </c>
    </row>
    <row r="669" spans="1:7" hidden="1" x14ac:dyDescent="0.25">
      <c r="A669" t="s">
        <v>725</v>
      </c>
      <c r="B669" t="s">
        <v>726</v>
      </c>
      <c r="C669" t="s">
        <v>8454</v>
      </c>
      <c r="D669" s="13">
        <v>7</v>
      </c>
      <c r="E669" t="s">
        <v>9102</v>
      </c>
      <c r="F669" t="str">
        <f>IF(ISERROR(VLOOKUP(Transaktionen[[#This Row],[Transaktionen]],BTT[Verwendete Transaktion (Pflichtauswahl)],1,FALSE)),"nein","ja")</f>
        <v>nein</v>
      </c>
    </row>
    <row r="670" spans="1:7" hidden="1" x14ac:dyDescent="0.25">
      <c r="A670" t="s">
        <v>727</v>
      </c>
      <c r="B670" t="s">
        <v>728</v>
      </c>
      <c r="C670" t="s">
        <v>8454</v>
      </c>
      <c r="D670" s="13">
        <v>18</v>
      </c>
      <c r="E670" t="s">
        <v>9102</v>
      </c>
      <c r="F670" t="str">
        <f>IF(ISERROR(VLOOKUP(Transaktionen[[#This Row],[Transaktionen]],BTT[Verwendete Transaktion (Pflichtauswahl)],1,FALSE)),"nein","ja")</f>
        <v>nein</v>
      </c>
    </row>
    <row r="671" spans="1:7" hidden="1" x14ac:dyDescent="0.25">
      <c r="A671" t="s">
        <v>6666</v>
      </c>
      <c r="B671" t="s">
        <v>7729</v>
      </c>
      <c r="C671" t="s">
        <v>8454</v>
      </c>
      <c r="D671" s="13" t="s">
        <v>576</v>
      </c>
      <c r="E671" t="s">
        <v>576</v>
      </c>
      <c r="F671" t="str">
        <f>IF(ISERROR(VLOOKUP(Transaktionen[[#This Row],[Transaktionen]],BTT[Verwendete Transaktion (Pflichtauswahl)],1,FALSE)),"nein","ja")</f>
        <v>nein</v>
      </c>
      <c r="G671" t="s">
        <v>9516</v>
      </c>
    </row>
    <row r="672" spans="1:7" hidden="1" x14ac:dyDescent="0.25">
      <c r="A672" t="s">
        <v>733</v>
      </c>
      <c r="B672" t="s">
        <v>734</v>
      </c>
      <c r="C672" t="s">
        <v>8454</v>
      </c>
      <c r="D672" s="13">
        <v>4742</v>
      </c>
      <c r="E672" t="s">
        <v>9102</v>
      </c>
      <c r="F672" t="str">
        <f>IF(ISERROR(VLOOKUP(Transaktionen[[#This Row],[Transaktionen]],BTT[Verwendete Transaktion (Pflichtauswahl)],1,FALSE)),"nein","ja")</f>
        <v>nein</v>
      </c>
    </row>
    <row r="673" spans="1:7" hidden="1" x14ac:dyDescent="0.25">
      <c r="A673" t="s">
        <v>6667</v>
      </c>
      <c r="B673" t="s">
        <v>7730</v>
      </c>
      <c r="C673" t="s">
        <v>8454</v>
      </c>
      <c r="D673" s="13" t="s">
        <v>576</v>
      </c>
      <c r="E673" t="s">
        <v>576</v>
      </c>
      <c r="F673" t="str">
        <f>IF(ISERROR(VLOOKUP(Transaktionen[[#This Row],[Transaktionen]],BTT[Verwendete Transaktion (Pflichtauswahl)],1,FALSE)),"nein","ja")</f>
        <v>nein</v>
      </c>
      <c r="G673" t="s">
        <v>9516</v>
      </c>
    </row>
    <row r="674" spans="1:7" hidden="1" x14ac:dyDescent="0.25">
      <c r="A674" t="s">
        <v>735</v>
      </c>
      <c r="B674" t="s">
        <v>736</v>
      </c>
      <c r="C674" t="s">
        <v>8454</v>
      </c>
      <c r="D674" s="13">
        <v>16</v>
      </c>
      <c r="E674" t="s">
        <v>9102</v>
      </c>
      <c r="F674" s="10" t="str">
        <f>IF(ISERROR(VLOOKUP(Transaktionen[[#This Row],[Transaktionen]],BTT[Verwendete Transaktion (Pflichtauswahl)],1,FALSE)),"nein","ja")</f>
        <v>nein</v>
      </c>
    </row>
    <row r="675" spans="1:7" hidden="1" x14ac:dyDescent="0.25">
      <c r="A675" t="s">
        <v>9125</v>
      </c>
      <c r="B675" t="s">
        <v>9126</v>
      </c>
      <c r="C675" t="s">
        <v>8454</v>
      </c>
      <c r="D675" s="13">
        <v>48</v>
      </c>
      <c r="E675" t="s">
        <v>9102</v>
      </c>
      <c r="F675" t="str">
        <f>IF(ISERROR(VLOOKUP(Transaktionen[[#This Row],[Transaktionen]],BTT[Verwendete Transaktion (Pflichtauswahl)],1,FALSE)),"nein","ja")</f>
        <v>nein</v>
      </c>
    </row>
    <row r="676" spans="1:7" hidden="1" x14ac:dyDescent="0.25">
      <c r="A676" t="s">
        <v>731</v>
      </c>
      <c r="B676" t="s">
        <v>732</v>
      </c>
      <c r="C676" t="s">
        <v>8454</v>
      </c>
      <c r="D676" s="13">
        <v>50</v>
      </c>
      <c r="E676" t="s">
        <v>576</v>
      </c>
      <c r="F676" t="str">
        <f>IF(ISERROR(VLOOKUP(Transaktionen[[#This Row],[Transaktionen]],BTT[Verwendete Transaktion (Pflichtauswahl)],1,FALSE)),"nein","ja")</f>
        <v>nein</v>
      </c>
    </row>
    <row r="677" spans="1:7" hidden="1" x14ac:dyDescent="0.25">
      <c r="A677" t="s">
        <v>6665</v>
      </c>
      <c r="B677" t="s">
        <v>7728</v>
      </c>
      <c r="C677" t="s">
        <v>8454</v>
      </c>
      <c r="D677" s="13" t="s">
        <v>576</v>
      </c>
      <c r="E677" t="s">
        <v>576</v>
      </c>
      <c r="F677" t="str">
        <f>IF(ISERROR(VLOOKUP(Transaktionen[[#This Row],[Transaktionen]],BTT[Verwendete Transaktion (Pflichtauswahl)],1,FALSE)),"nein","ja")</f>
        <v>nein</v>
      </c>
      <c r="G677" t="s">
        <v>9516</v>
      </c>
    </row>
    <row r="678" spans="1:7" hidden="1" x14ac:dyDescent="0.25">
      <c r="A678" t="s">
        <v>729</v>
      </c>
      <c r="B678" t="s">
        <v>730</v>
      </c>
      <c r="C678" t="s">
        <v>8454</v>
      </c>
      <c r="D678" s="13">
        <v>288</v>
      </c>
      <c r="E678" t="s">
        <v>9102</v>
      </c>
      <c r="F678" t="str">
        <f>IF(ISERROR(VLOOKUP(Transaktionen[[#This Row],[Transaktionen]],BTT[Verwendete Transaktion (Pflichtauswahl)],1,FALSE)),"nein","ja")</f>
        <v>nein</v>
      </c>
    </row>
    <row r="679" spans="1:7" hidden="1" x14ac:dyDescent="0.25">
      <c r="A679" t="s">
        <v>6668</v>
      </c>
      <c r="B679" t="s">
        <v>7731</v>
      </c>
      <c r="C679" t="s">
        <v>8454</v>
      </c>
      <c r="D679" s="13" t="s">
        <v>576</v>
      </c>
      <c r="E679" t="s">
        <v>576</v>
      </c>
      <c r="F679" t="str">
        <f>IF(ISERROR(VLOOKUP(Transaktionen[[#This Row],[Transaktionen]],BTT[Verwendete Transaktion (Pflichtauswahl)],1,FALSE)),"nein","ja")</f>
        <v>nein</v>
      </c>
      <c r="G679" t="s">
        <v>9516</v>
      </c>
    </row>
    <row r="680" spans="1:7" hidden="1" x14ac:dyDescent="0.25">
      <c r="A680" t="s">
        <v>6670</v>
      </c>
      <c r="B680" t="s">
        <v>7733</v>
      </c>
      <c r="C680" t="s">
        <v>8454</v>
      </c>
      <c r="D680" s="13">
        <v>6</v>
      </c>
      <c r="E680" t="s">
        <v>576</v>
      </c>
      <c r="F680" t="str">
        <f>IF(ISERROR(VLOOKUP(Transaktionen[[#This Row],[Transaktionen]],BTT[Verwendete Transaktion (Pflichtauswahl)],1,FALSE)),"nein","ja")</f>
        <v>nein</v>
      </c>
    </row>
    <row r="681" spans="1:7" hidden="1" x14ac:dyDescent="0.25">
      <c r="A681" t="s">
        <v>741</v>
      </c>
      <c r="B681" t="s">
        <v>742</v>
      </c>
      <c r="C681" t="s">
        <v>8454</v>
      </c>
      <c r="D681" s="13" t="s">
        <v>576</v>
      </c>
      <c r="E681" t="s">
        <v>576</v>
      </c>
      <c r="F681" t="str">
        <f>IF(ISERROR(VLOOKUP(Transaktionen[[#This Row],[Transaktionen]],BTT[Verwendete Transaktion (Pflichtauswahl)],1,FALSE)),"nein","ja")</f>
        <v>nein</v>
      </c>
      <c r="G681" t="s">
        <v>9516</v>
      </c>
    </row>
    <row r="682" spans="1:7" hidden="1" x14ac:dyDescent="0.25">
      <c r="A682" t="s">
        <v>6671</v>
      </c>
      <c r="B682" t="s">
        <v>7734</v>
      </c>
      <c r="C682" t="s">
        <v>8454</v>
      </c>
      <c r="D682" s="13">
        <v>108</v>
      </c>
      <c r="E682" t="s">
        <v>576</v>
      </c>
      <c r="F682" s="10" t="str">
        <f>IF(ISERROR(VLOOKUP(Transaktionen[[#This Row],[Transaktionen]],BTT[Verwendete Transaktion (Pflichtauswahl)],1,FALSE)),"nein","ja")</f>
        <v>nein</v>
      </c>
    </row>
    <row r="683" spans="1:7" hidden="1" x14ac:dyDescent="0.25">
      <c r="A683" t="s">
        <v>9127</v>
      </c>
      <c r="B683" t="s">
        <v>9128</v>
      </c>
      <c r="C683" t="s">
        <v>8454</v>
      </c>
      <c r="D683" s="13">
        <v>12</v>
      </c>
      <c r="E683" t="s">
        <v>9102</v>
      </c>
      <c r="F683" t="str">
        <f>IF(ISERROR(VLOOKUP(Transaktionen[[#This Row],[Transaktionen]],BTT[Verwendete Transaktion (Pflichtauswahl)],1,FALSE)),"nein","ja")</f>
        <v>nein</v>
      </c>
    </row>
    <row r="684" spans="1:7" hidden="1" x14ac:dyDescent="0.25">
      <c r="A684" t="s">
        <v>743</v>
      </c>
      <c r="B684" t="s">
        <v>744</v>
      </c>
      <c r="C684" t="s">
        <v>8454</v>
      </c>
      <c r="D684" s="13" t="s">
        <v>576</v>
      </c>
      <c r="E684" t="s">
        <v>576</v>
      </c>
      <c r="F684" t="str">
        <f>IF(ISERROR(VLOOKUP(Transaktionen[[#This Row],[Transaktionen]],BTT[Verwendete Transaktion (Pflichtauswahl)],1,FALSE)),"nein","ja")</f>
        <v>nein</v>
      </c>
      <c r="G684" t="s">
        <v>9516</v>
      </c>
    </row>
    <row r="685" spans="1:7" hidden="1" x14ac:dyDescent="0.25">
      <c r="A685" t="s">
        <v>745</v>
      </c>
      <c r="B685" t="s">
        <v>746</v>
      </c>
      <c r="C685" t="s">
        <v>8454</v>
      </c>
      <c r="D685" s="13">
        <v>180</v>
      </c>
      <c r="E685" t="s">
        <v>9102</v>
      </c>
      <c r="F685" t="str">
        <f>IF(ISERROR(VLOOKUP(Transaktionen[[#This Row],[Transaktionen]],BTT[Verwendete Transaktion (Pflichtauswahl)],1,FALSE)),"nein","ja")</f>
        <v>nein</v>
      </c>
    </row>
    <row r="686" spans="1:7" hidden="1" x14ac:dyDescent="0.25">
      <c r="A686" t="s">
        <v>747</v>
      </c>
      <c r="B686" t="s">
        <v>748</v>
      </c>
      <c r="C686" t="s">
        <v>8454</v>
      </c>
      <c r="D686" s="13">
        <v>5995</v>
      </c>
      <c r="E686" t="s">
        <v>9102</v>
      </c>
      <c r="F686" t="str">
        <f>IF(ISERROR(VLOOKUP(Transaktionen[[#This Row],[Transaktionen]],BTT[Verwendete Transaktion (Pflichtauswahl)],1,FALSE)),"nein","ja")</f>
        <v>nein</v>
      </c>
    </row>
    <row r="687" spans="1:7" hidden="1" x14ac:dyDescent="0.25">
      <c r="A687" t="s">
        <v>6672</v>
      </c>
      <c r="B687" t="s">
        <v>7735</v>
      </c>
      <c r="C687" t="s">
        <v>8454</v>
      </c>
      <c r="D687" s="13">
        <v>360</v>
      </c>
      <c r="E687" t="s">
        <v>9102</v>
      </c>
      <c r="F687" t="str">
        <f>IF(ISERROR(VLOOKUP(Transaktionen[[#This Row],[Transaktionen]],BTT[Verwendete Transaktion (Pflichtauswahl)],1,FALSE)),"nein","ja")</f>
        <v>nein</v>
      </c>
    </row>
    <row r="688" spans="1:7" hidden="1" x14ac:dyDescent="0.25">
      <c r="A688" t="s">
        <v>749</v>
      </c>
      <c r="B688" t="s">
        <v>750</v>
      </c>
      <c r="C688" t="s">
        <v>8454</v>
      </c>
      <c r="D688" s="13">
        <v>212</v>
      </c>
      <c r="E688" t="s">
        <v>9102</v>
      </c>
      <c r="F688" t="str">
        <f>IF(ISERROR(VLOOKUP(Transaktionen[[#This Row],[Transaktionen]],BTT[Verwendete Transaktion (Pflichtauswahl)],1,FALSE)),"nein","ja")</f>
        <v>nein</v>
      </c>
    </row>
    <row r="689" spans="1:7" hidden="1" x14ac:dyDescent="0.25">
      <c r="A689" t="s">
        <v>751</v>
      </c>
      <c r="B689" t="s">
        <v>752</v>
      </c>
      <c r="C689" t="s">
        <v>8454</v>
      </c>
      <c r="D689" s="13">
        <v>252</v>
      </c>
      <c r="E689" t="s">
        <v>9102</v>
      </c>
      <c r="F689" t="str">
        <f>IF(ISERROR(VLOOKUP(Transaktionen[[#This Row],[Transaktionen]],BTT[Verwendete Transaktion (Pflichtauswahl)],1,FALSE)),"nein","ja")</f>
        <v>nein</v>
      </c>
    </row>
    <row r="690" spans="1:7" hidden="1" x14ac:dyDescent="0.25">
      <c r="A690" t="s">
        <v>753</v>
      </c>
      <c r="B690" t="s">
        <v>754</v>
      </c>
      <c r="C690" t="s">
        <v>8454</v>
      </c>
      <c r="D690" s="13">
        <v>60</v>
      </c>
      <c r="E690" t="s">
        <v>576</v>
      </c>
      <c r="F690" t="str">
        <f>IF(ISERROR(VLOOKUP(Transaktionen[[#This Row],[Transaktionen]],BTT[Verwendete Transaktion (Pflichtauswahl)],1,FALSE)),"nein","ja")</f>
        <v>nein</v>
      </c>
    </row>
    <row r="691" spans="1:7" hidden="1" x14ac:dyDescent="0.25">
      <c r="A691" t="s">
        <v>755</v>
      </c>
      <c r="B691" t="s">
        <v>756</v>
      </c>
      <c r="C691" t="s">
        <v>8454</v>
      </c>
      <c r="D691" s="13">
        <v>36</v>
      </c>
      <c r="E691" t="s">
        <v>9102</v>
      </c>
      <c r="F691" t="str">
        <f>IF(ISERROR(VLOOKUP(Transaktionen[[#This Row],[Transaktionen]],BTT[Verwendete Transaktion (Pflichtauswahl)],1,FALSE)),"nein","ja")</f>
        <v>nein</v>
      </c>
    </row>
    <row r="692" spans="1:7" hidden="1" x14ac:dyDescent="0.25">
      <c r="A692" t="s">
        <v>759</v>
      </c>
      <c r="B692" t="s">
        <v>760</v>
      </c>
      <c r="C692" t="s">
        <v>8454</v>
      </c>
      <c r="D692" s="13">
        <v>8</v>
      </c>
      <c r="E692" t="s">
        <v>9102</v>
      </c>
      <c r="F692" t="str">
        <f>IF(ISERROR(VLOOKUP(Transaktionen[[#This Row],[Transaktionen]],BTT[Verwendete Transaktion (Pflichtauswahl)],1,FALSE)),"nein","ja")</f>
        <v>nein</v>
      </c>
    </row>
    <row r="693" spans="1:7" hidden="1" x14ac:dyDescent="0.25">
      <c r="A693" t="s">
        <v>761</v>
      </c>
      <c r="B693" t="s">
        <v>762</v>
      </c>
      <c r="C693" t="s">
        <v>8454</v>
      </c>
      <c r="D693" s="13">
        <v>2</v>
      </c>
      <c r="E693" t="s">
        <v>9102</v>
      </c>
      <c r="F693" t="str">
        <f>IF(ISERROR(VLOOKUP(Transaktionen[[#This Row],[Transaktionen]],BTT[Verwendete Transaktion (Pflichtauswahl)],1,FALSE)),"nein","ja")</f>
        <v>nein</v>
      </c>
    </row>
    <row r="694" spans="1:7" hidden="1" x14ac:dyDescent="0.25">
      <c r="A694" t="s">
        <v>6673</v>
      </c>
      <c r="B694" t="s">
        <v>7736</v>
      </c>
      <c r="C694" t="s">
        <v>8454</v>
      </c>
      <c r="D694" s="13" t="s">
        <v>576</v>
      </c>
      <c r="E694" t="s">
        <v>576</v>
      </c>
      <c r="F694" t="str">
        <f>IF(ISERROR(VLOOKUP(Transaktionen[[#This Row],[Transaktionen]],BTT[Verwendete Transaktion (Pflichtauswahl)],1,FALSE)),"nein","ja")</f>
        <v>nein</v>
      </c>
      <c r="G694" t="s">
        <v>9516</v>
      </c>
    </row>
    <row r="695" spans="1:7" hidden="1" x14ac:dyDescent="0.25">
      <c r="A695" t="s">
        <v>6674</v>
      </c>
      <c r="B695" t="s">
        <v>7737</v>
      </c>
      <c r="C695" t="s">
        <v>8454</v>
      </c>
      <c r="D695" s="13">
        <v>2</v>
      </c>
      <c r="E695" t="s">
        <v>9102</v>
      </c>
      <c r="F695" t="str">
        <f>IF(ISERROR(VLOOKUP(Transaktionen[[#This Row],[Transaktionen]],BTT[Verwendete Transaktion (Pflichtauswahl)],1,FALSE)),"nein","ja")</f>
        <v>nein</v>
      </c>
    </row>
    <row r="696" spans="1:7" hidden="1" x14ac:dyDescent="0.25">
      <c r="A696" t="s">
        <v>6675</v>
      </c>
      <c r="B696" t="s">
        <v>7738</v>
      </c>
      <c r="C696" t="s">
        <v>8454</v>
      </c>
      <c r="D696" s="13" t="s">
        <v>576</v>
      </c>
      <c r="E696" t="s">
        <v>576</v>
      </c>
      <c r="F696" t="str">
        <f>IF(ISERROR(VLOOKUP(Transaktionen[[#This Row],[Transaktionen]],BTT[Verwendete Transaktion (Pflichtauswahl)],1,FALSE)),"nein","ja")</f>
        <v>nein</v>
      </c>
      <c r="G696" t="s">
        <v>9516</v>
      </c>
    </row>
    <row r="697" spans="1:7" hidden="1" x14ac:dyDescent="0.25">
      <c r="A697" t="s">
        <v>757</v>
      </c>
      <c r="B697" t="s">
        <v>758</v>
      </c>
      <c r="C697" t="s">
        <v>8454</v>
      </c>
      <c r="D697" s="13">
        <v>42</v>
      </c>
      <c r="E697" t="s">
        <v>9102</v>
      </c>
      <c r="F697" t="str">
        <f>IF(ISERROR(VLOOKUP(Transaktionen[[#This Row],[Transaktionen]],BTT[Verwendete Transaktion (Pflichtauswahl)],1,FALSE)),"nein","ja")</f>
        <v>nein</v>
      </c>
    </row>
    <row r="698" spans="1:7" hidden="1" x14ac:dyDescent="0.25">
      <c r="A698" t="s">
        <v>6676</v>
      </c>
      <c r="B698" t="s">
        <v>7739</v>
      </c>
      <c r="C698" t="s">
        <v>8454</v>
      </c>
      <c r="D698" s="13">
        <v>128</v>
      </c>
      <c r="E698" t="s">
        <v>576</v>
      </c>
      <c r="F698" t="str">
        <f>IF(ISERROR(VLOOKUP(Transaktionen[[#This Row],[Transaktionen]],BTT[Verwendete Transaktion (Pflichtauswahl)],1,FALSE)),"nein","ja")</f>
        <v>nein</v>
      </c>
    </row>
    <row r="699" spans="1:7" hidden="1" x14ac:dyDescent="0.25">
      <c r="A699" t="s">
        <v>6677</v>
      </c>
      <c r="B699" t="s">
        <v>7740</v>
      </c>
      <c r="C699" t="s">
        <v>8454</v>
      </c>
      <c r="D699" s="13" t="s">
        <v>576</v>
      </c>
      <c r="E699" t="s">
        <v>576</v>
      </c>
      <c r="F699" t="str">
        <f>IF(ISERROR(VLOOKUP(Transaktionen[[#This Row],[Transaktionen]],BTT[Verwendete Transaktion (Pflichtauswahl)],1,FALSE)),"nein","ja")</f>
        <v>nein</v>
      </c>
      <c r="G699" t="s">
        <v>9516</v>
      </c>
    </row>
    <row r="700" spans="1:7" hidden="1" x14ac:dyDescent="0.25">
      <c r="A700" t="s">
        <v>6678</v>
      </c>
      <c r="B700" t="s">
        <v>7741</v>
      </c>
      <c r="C700" t="s">
        <v>8454</v>
      </c>
      <c r="D700" s="13" t="s">
        <v>576</v>
      </c>
      <c r="E700" t="s">
        <v>576</v>
      </c>
      <c r="F700" t="str">
        <f>IF(ISERROR(VLOOKUP(Transaktionen[[#This Row],[Transaktionen]],BTT[Verwendete Transaktion (Pflichtauswahl)],1,FALSE)),"nein","ja")</f>
        <v>nein</v>
      </c>
      <c r="G700" t="s">
        <v>9516</v>
      </c>
    </row>
    <row r="701" spans="1:7" hidden="1" x14ac:dyDescent="0.25">
      <c r="A701" t="s">
        <v>763</v>
      </c>
      <c r="B701" t="s">
        <v>764</v>
      </c>
      <c r="C701" t="s">
        <v>8454</v>
      </c>
      <c r="D701" s="13">
        <v>6726</v>
      </c>
      <c r="E701" t="s">
        <v>9102</v>
      </c>
      <c r="F701" t="str">
        <f>IF(ISERROR(VLOOKUP(Transaktionen[[#This Row],[Transaktionen]],BTT[Verwendete Transaktion (Pflichtauswahl)],1,FALSE)),"nein","ja")</f>
        <v>nein</v>
      </c>
    </row>
    <row r="702" spans="1:7" hidden="1" x14ac:dyDescent="0.25">
      <c r="A702" t="s">
        <v>6681</v>
      </c>
      <c r="B702" t="s">
        <v>7744</v>
      </c>
      <c r="C702" t="s">
        <v>8454</v>
      </c>
      <c r="D702" s="13" t="s">
        <v>576</v>
      </c>
      <c r="E702" t="s">
        <v>576</v>
      </c>
      <c r="F702" t="str">
        <f>IF(ISERROR(VLOOKUP(Transaktionen[[#This Row],[Transaktionen]],BTT[Verwendete Transaktion (Pflichtauswahl)],1,FALSE)),"nein","ja")</f>
        <v>nein</v>
      </c>
      <c r="G702" t="s">
        <v>9516</v>
      </c>
    </row>
    <row r="703" spans="1:7" hidden="1" x14ac:dyDescent="0.25">
      <c r="A703" t="s">
        <v>6679</v>
      </c>
      <c r="B703" t="s">
        <v>7742</v>
      </c>
      <c r="C703" t="s">
        <v>8454</v>
      </c>
      <c r="D703" s="13">
        <v>12</v>
      </c>
      <c r="E703" t="s">
        <v>9102</v>
      </c>
      <c r="F703" t="str">
        <f>IF(ISERROR(VLOOKUP(Transaktionen[[#This Row],[Transaktionen]],BTT[Verwendete Transaktion (Pflichtauswahl)],1,FALSE)),"nein","ja")</f>
        <v>nein</v>
      </c>
    </row>
    <row r="704" spans="1:7" hidden="1" x14ac:dyDescent="0.25">
      <c r="A704" t="s">
        <v>6680</v>
      </c>
      <c r="B704" t="s">
        <v>7743</v>
      </c>
      <c r="C704" t="s">
        <v>8454</v>
      </c>
      <c r="D704" s="13" t="s">
        <v>576</v>
      </c>
      <c r="E704" t="s">
        <v>576</v>
      </c>
      <c r="F704" t="str">
        <f>IF(ISERROR(VLOOKUP(Transaktionen[[#This Row],[Transaktionen]],BTT[Verwendete Transaktion (Pflichtauswahl)],1,FALSE)),"nein","ja")</f>
        <v>nein</v>
      </c>
      <c r="G704" t="s">
        <v>9516</v>
      </c>
    </row>
    <row r="705" spans="1:7" hidden="1" x14ac:dyDescent="0.25">
      <c r="A705" t="s">
        <v>765</v>
      </c>
      <c r="B705" t="s">
        <v>766</v>
      </c>
      <c r="C705" t="s">
        <v>8454</v>
      </c>
      <c r="D705" s="13">
        <v>30</v>
      </c>
      <c r="E705" t="s">
        <v>9102</v>
      </c>
      <c r="F705" t="str">
        <f>IF(ISERROR(VLOOKUP(Transaktionen[[#This Row],[Transaktionen]],BTT[Verwendete Transaktion (Pflichtauswahl)],1,FALSE)),"nein","ja")</f>
        <v>nein</v>
      </c>
    </row>
    <row r="706" spans="1:7" hidden="1" x14ac:dyDescent="0.25">
      <c r="A706" t="s">
        <v>6682</v>
      </c>
      <c r="B706" t="s">
        <v>7745</v>
      </c>
      <c r="C706" t="s">
        <v>8454</v>
      </c>
      <c r="D706" s="13">
        <v>2</v>
      </c>
      <c r="E706" t="s">
        <v>576</v>
      </c>
      <c r="F706" t="str">
        <f>IF(ISERROR(VLOOKUP(Transaktionen[[#This Row],[Transaktionen]],BTT[Verwendete Transaktion (Pflichtauswahl)],1,FALSE)),"nein","ja")</f>
        <v>nein</v>
      </c>
    </row>
    <row r="707" spans="1:7" hidden="1" x14ac:dyDescent="0.25">
      <c r="A707" t="s">
        <v>6685</v>
      </c>
      <c r="B707" t="s">
        <v>7748</v>
      </c>
      <c r="C707" t="s">
        <v>8454</v>
      </c>
      <c r="D707" s="13">
        <v>11040</v>
      </c>
      <c r="E707" t="s">
        <v>576</v>
      </c>
      <c r="F707" t="str">
        <f>IF(ISERROR(VLOOKUP(Transaktionen[[#This Row],[Transaktionen]],BTT[Verwendete Transaktion (Pflichtauswahl)],1,FALSE)),"nein","ja")</f>
        <v>nein</v>
      </c>
    </row>
    <row r="708" spans="1:7" hidden="1" x14ac:dyDescent="0.25">
      <c r="A708" t="s">
        <v>6686</v>
      </c>
      <c r="B708" t="s">
        <v>7749</v>
      </c>
      <c r="C708" t="s">
        <v>8454</v>
      </c>
      <c r="D708" s="13">
        <v>24</v>
      </c>
      <c r="E708" t="s">
        <v>576</v>
      </c>
      <c r="F708" t="str">
        <f>IF(ISERROR(VLOOKUP(Transaktionen[[#This Row],[Transaktionen]],BTT[Verwendete Transaktion (Pflichtauswahl)],1,FALSE)),"nein","ja")</f>
        <v>nein</v>
      </c>
    </row>
    <row r="709" spans="1:7" hidden="1" x14ac:dyDescent="0.25">
      <c r="A709" t="s">
        <v>767</v>
      </c>
      <c r="B709" t="s">
        <v>768</v>
      </c>
      <c r="C709" t="s">
        <v>8454</v>
      </c>
      <c r="D709" s="13">
        <v>48</v>
      </c>
      <c r="E709" t="s">
        <v>9102</v>
      </c>
      <c r="F709" t="str">
        <f>IF(ISERROR(VLOOKUP(Transaktionen[[#This Row],[Transaktionen]],BTT[Verwendete Transaktion (Pflichtauswahl)],1,FALSE)),"nein","ja")</f>
        <v>nein</v>
      </c>
    </row>
    <row r="710" spans="1:7" hidden="1" x14ac:dyDescent="0.25">
      <c r="A710" t="s">
        <v>6683</v>
      </c>
      <c r="B710" t="s">
        <v>7746</v>
      </c>
      <c r="C710" t="s">
        <v>8454</v>
      </c>
      <c r="D710" s="13" t="s">
        <v>576</v>
      </c>
      <c r="E710" t="s">
        <v>576</v>
      </c>
      <c r="F710" t="str">
        <f>IF(ISERROR(VLOOKUP(Transaktionen[[#This Row],[Transaktionen]],BTT[Verwendete Transaktion (Pflichtauswahl)],1,FALSE)),"nein","ja")</f>
        <v>nein</v>
      </c>
      <c r="G710" t="s">
        <v>9516</v>
      </c>
    </row>
    <row r="711" spans="1:7" hidden="1" x14ac:dyDescent="0.25">
      <c r="A711" t="s">
        <v>6684</v>
      </c>
      <c r="B711" t="s">
        <v>7747</v>
      </c>
      <c r="C711" t="s">
        <v>8454</v>
      </c>
      <c r="D711" s="13">
        <v>12</v>
      </c>
      <c r="E711" t="s">
        <v>576</v>
      </c>
      <c r="F711" t="str">
        <f>IF(ISERROR(VLOOKUP(Transaktionen[[#This Row],[Transaktionen]],BTT[Verwendete Transaktion (Pflichtauswahl)],1,FALSE)),"nein","ja")</f>
        <v>nein</v>
      </c>
    </row>
    <row r="712" spans="1:7" hidden="1" x14ac:dyDescent="0.25">
      <c r="A712" t="s">
        <v>769</v>
      </c>
      <c r="B712" t="s">
        <v>770</v>
      </c>
      <c r="C712" t="s">
        <v>8454</v>
      </c>
      <c r="D712" s="13">
        <v>1132</v>
      </c>
      <c r="E712" t="s">
        <v>9102</v>
      </c>
      <c r="F712" t="str">
        <f>IF(ISERROR(VLOOKUP(Transaktionen[[#This Row],[Transaktionen]],BTT[Verwendete Transaktion (Pflichtauswahl)],1,FALSE)),"nein","ja")</f>
        <v>nein</v>
      </c>
    </row>
    <row r="713" spans="1:7" hidden="1" x14ac:dyDescent="0.25">
      <c r="A713" t="s">
        <v>6687</v>
      </c>
      <c r="B713" t="s">
        <v>7750</v>
      </c>
      <c r="C713" t="s">
        <v>8454</v>
      </c>
      <c r="D713" s="13">
        <v>48</v>
      </c>
      <c r="E713" t="s">
        <v>9102</v>
      </c>
      <c r="F713" t="str">
        <f>IF(ISERROR(VLOOKUP(Transaktionen[[#This Row],[Transaktionen]],BTT[Verwendete Transaktion (Pflichtauswahl)],1,FALSE)),"nein","ja")</f>
        <v>nein</v>
      </c>
    </row>
    <row r="714" spans="1:7" hidden="1" x14ac:dyDescent="0.25">
      <c r="A714" t="s">
        <v>6688</v>
      </c>
      <c r="B714" t="s">
        <v>7751</v>
      </c>
      <c r="C714" t="s">
        <v>8454</v>
      </c>
      <c r="D714" s="13">
        <v>12</v>
      </c>
      <c r="E714" t="s">
        <v>9102</v>
      </c>
      <c r="F714" t="str">
        <f>IF(ISERROR(VLOOKUP(Transaktionen[[#This Row],[Transaktionen]],BTT[Verwendete Transaktion (Pflichtauswahl)],1,FALSE)),"nein","ja")</f>
        <v>nein</v>
      </c>
    </row>
    <row r="715" spans="1:7" hidden="1" x14ac:dyDescent="0.25">
      <c r="A715" t="s">
        <v>6689</v>
      </c>
      <c r="B715" t="s">
        <v>7752</v>
      </c>
      <c r="C715" t="s">
        <v>8454</v>
      </c>
      <c r="D715" s="13" t="s">
        <v>576</v>
      </c>
      <c r="E715" t="s">
        <v>576</v>
      </c>
      <c r="F715" t="str">
        <f>IF(ISERROR(VLOOKUP(Transaktionen[[#This Row],[Transaktionen]],BTT[Verwendete Transaktion (Pflichtauswahl)],1,FALSE)),"nein","ja")</f>
        <v>nein</v>
      </c>
      <c r="G715" t="s">
        <v>9516</v>
      </c>
    </row>
    <row r="716" spans="1:7" hidden="1" x14ac:dyDescent="0.25">
      <c r="A716" t="s">
        <v>771</v>
      </c>
      <c r="B716" t="s">
        <v>772</v>
      </c>
      <c r="C716" t="s">
        <v>8454</v>
      </c>
      <c r="D716" s="13" t="s">
        <v>576</v>
      </c>
      <c r="E716" t="s">
        <v>576</v>
      </c>
      <c r="F716" t="str">
        <f>IF(ISERROR(VLOOKUP(Transaktionen[[#This Row],[Transaktionen]],BTT[Verwendete Transaktion (Pflichtauswahl)],1,FALSE)),"nein","ja")</f>
        <v>nein</v>
      </c>
      <c r="G716" t="s">
        <v>9516</v>
      </c>
    </row>
    <row r="717" spans="1:7" hidden="1" x14ac:dyDescent="0.25">
      <c r="A717" t="s">
        <v>6690</v>
      </c>
      <c r="B717" t="s">
        <v>7753</v>
      </c>
      <c r="C717" t="s">
        <v>8454</v>
      </c>
      <c r="D717" s="13">
        <v>12</v>
      </c>
      <c r="E717" t="s">
        <v>9102</v>
      </c>
      <c r="F717" t="str">
        <f>IF(ISERROR(VLOOKUP(Transaktionen[[#This Row],[Transaktionen]],BTT[Verwendete Transaktion (Pflichtauswahl)],1,FALSE)),"nein","ja")</f>
        <v>nein</v>
      </c>
    </row>
    <row r="718" spans="1:7" hidden="1" x14ac:dyDescent="0.25">
      <c r="A718" t="s">
        <v>6691</v>
      </c>
      <c r="B718" t="s">
        <v>7754</v>
      </c>
      <c r="C718" t="s">
        <v>8454</v>
      </c>
      <c r="D718" s="13">
        <v>48</v>
      </c>
      <c r="E718" t="s">
        <v>576</v>
      </c>
      <c r="F718" t="str">
        <f>IF(ISERROR(VLOOKUP(Transaktionen[[#This Row],[Transaktionen]],BTT[Verwendete Transaktion (Pflichtauswahl)],1,FALSE)),"nein","ja")</f>
        <v>nein</v>
      </c>
    </row>
    <row r="719" spans="1:7" hidden="1" x14ac:dyDescent="0.25">
      <c r="A719" t="s">
        <v>773</v>
      </c>
      <c r="B719" t="s">
        <v>774</v>
      </c>
      <c r="C719" t="s">
        <v>8454</v>
      </c>
      <c r="D719" s="13">
        <v>22</v>
      </c>
      <c r="E719" t="s">
        <v>9102</v>
      </c>
      <c r="F719" t="str">
        <f>IF(ISERROR(VLOOKUP(Transaktionen[[#This Row],[Transaktionen]],BTT[Verwendete Transaktion (Pflichtauswahl)],1,FALSE)),"nein","ja")</f>
        <v>nein</v>
      </c>
    </row>
    <row r="720" spans="1:7" hidden="1" x14ac:dyDescent="0.25">
      <c r="A720" t="s">
        <v>775</v>
      </c>
      <c r="B720" t="s">
        <v>776</v>
      </c>
      <c r="C720" t="s">
        <v>8454</v>
      </c>
      <c r="D720" s="13">
        <v>6</v>
      </c>
      <c r="E720" t="s">
        <v>9102</v>
      </c>
      <c r="F720" t="str">
        <f>IF(ISERROR(VLOOKUP(Transaktionen[[#This Row],[Transaktionen]],BTT[Verwendete Transaktion (Pflichtauswahl)],1,FALSE)),"nein","ja")</f>
        <v>nein</v>
      </c>
    </row>
    <row r="721" spans="1:7" hidden="1" x14ac:dyDescent="0.25">
      <c r="A721" t="s">
        <v>6692</v>
      </c>
      <c r="B721" t="s">
        <v>7755</v>
      </c>
      <c r="C721" t="s">
        <v>8454</v>
      </c>
      <c r="D721" s="13" t="s">
        <v>576</v>
      </c>
      <c r="E721" t="s">
        <v>576</v>
      </c>
      <c r="F721" t="str">
        <f>IF(ISERROR(VLOOKUP(Transaktionen[[#This Row],[Transaktionen]],BTT[Verwendete Transaktion (Pflichtauswahl)],1,FALSE)),"nein","ja")</f>
        <v>nein</v>
      </c>
      <c r="G721" t="s">
        <v>9516</v>
      </c>
    </row>
    <row r="722" spans="1:7" hidden="1" x14ac:dyDescent="0.25">
      <c r="A722" t="s">
        <v>777</v>
      </c>
      <c r="B722" t="s">
        <v>778</v>
      </c>
      <c r="C722" t="s">
        <v>8454</v>
      </c>
      <c r="D722" s="13">
        <v>140997</v>
      </c>
      <c r="E722" t="s">
        <v>9102</v>
      </c>
      <c r="F722" t="str">
        <f>IF(ISERROR(VLOOKUP(Transaktionen[[#This Row],[Transaktionen]],BTT[Verwendete Transaktion (Pflichtauswahl)],1,FALSE)),"nein","ja")</f>
        <v>nein</v>
      </c>
    </row>
    <row r="723" spans="1:7" hidden="1" x14ac:dyDescent="0.25">
      <c r="A723" t="s">
        <v>779</v>
      </c>
      <c r="B723" t="s">
        <v>780</v>
      </c>
      <c r="C723" t="s">
        <v>8454</v>
      </c>
      <c r="D723" s="13">
        <v>52222</v>
      </c>
      <c r="E723" t="s">
        <v>9102</v>
      </c>
      <c r="F723" t="str">
        <f>IF(ISERROR(VLOOKUP(Transaktionen[[#This Row],[Transaktionen]],BTT[Verwendete Transaktion (Pflichtauswahl)],1,FALSE)),"nein","ja")</f>
        <v>nein</v>
      </c>
    </row>
    <row r="724" spans="1:7" hidden="1" x14ac:dyDescent="0.25">
      <c r="A724" t="s">
        <v>781</v>
      </c>
      <c r="B724" t="s">
        <v>782</v>
      </c>
      <c r="C724" t="s">
        <v>8454</v>
      </c>
      <c r="D724" s="13">
        <v>96</v>
      </c>
      <c r="E724" t="s">
        <v>9102</v>
      </c>
      <c r="F724" t="str">
        <f>IF(ISERROR(VLOOKUP(Transaktionen[[#This Row],[Transaktionen]],BTT[Verwendete Transaktion (Pflichtauswahl)],1,FALSE)),"nein","ja")</f>
        <v>nein</v>
      </c>
    </row>
    <row r="725" spans="1:7" hidden="1" x14ac:dyDescent="0.25">
      <c r="A725" t="s">
        <v>783</v>
      </c>
      <c r="B725" t="s">
        <v>784</v>
      </c>
      <c r="C725" t="s">
        <v>8454</v>
      </c>
      <c r="D725" s="13">
        <v>8283</v>
      </c>
      <c r="E725" t="s">
        <v>9102</v>
      </c>
      <c r="F725" t="str">
        <f>IF(ISERROR(VLOOKUP(Transaktionen[[#This Row],[Transaktionen]],BTT[Verwendete Transaktion (Pflichtauswahl)],1,FALSE)),"nein","ja")</f>
        <v>nein</v>
      </c>
    </row>
    <row r="726" spans="1:7" hidden="1" x14ac:dyDescent="0.25">
      <c r="A726" t="s">
        <v>787</v>
      </c>
      <c r="B726" t="s">
        <v>788</v>
      </c>
      <c r="C726" t="s">
        <v>8454</v>
      </c>
      <c r="D726" s="13">
        <v>96</v>
      </c>
      <c r="E726" t="s">
        <v>9102</v>
      </c>
      <c r="F726" t="str">
        <f>IF(ISERROR(VLOOKUP(Transaktionen[[#This Row],[Transaktionen]],BTT[Verwendete Transaktion (Pflichtauswahl)],1,FALSE)),"nein","ja")</f>
        <v>nein</v>
      </c>
    </row>
    <row r="727" spans="1:7" hidden="1" x14ac:dyDescent="0.25">
      <c r="A727" t="s">
        <v>785</v>
      </c>
      <c r="B727" t="s">
        <v>786</v>
      </c>
      <c r="C727" t="s">
        <v>8454</v>
      </c>
      <c r="D727" s="13">
        <v>582</v>
      </c>
      <c r="E727" t="s">
        <v>576</v>
      </c>
      <c r="F727" t="str">
        <f>IF(ISERROR(VLOOKUP(Transaktionen[[#This Row],[Transaktionen]],BTT[Verwendete Transaktion (Pflichtauswahl)],1,FALSE)),"nein","ja")</f>
        <v>nein</v>
      </c>
    </row>
    <row r="728" spans="1:7" hidden="1" x14ac:dyDescent="0.25">
      <c r="A728" t="s">
        <v>789</v>
      </c>
      <c r="B728" t="s">
        <v>790</v>
      </c>
      <c r="C728" t="s">
        <v>8454</v>
      </c>
      <c r="D728" s="13">
        <v>1582</v>
      </c>
      <c r="E728" t="s">
        <v>9102</v>
      </c>
      <c r="F728" t="str">
        <f>IF(ISERROR(VLOOKUP(Transaktionen[[#This Row],[Transaktionen]],BTT[Verwendete Transaktion (Pflichtauswahl)],1,FALSE)),"nein","ja")</f>
        <v>nein</v>
      </c>
    </row>
    <row r="729" spans="1:7" hidden="1" x14ac:dyDescent="0.25">
      <c r="A729" t="s">
        <v>791</v>
      </c>
      <c r="B729" t="s">
        <v>792</v>
      </c>
      <c r="C729" t="s">
        <v>8454</v>
      </c>
      <c r="D729" s="13">
        <v>123</v>
      </c>
      <c r="E729" t="s">
        <v>576</v>
      </c>
      <c r="F729" s="10" t="str">
        <f>IF(ISERROR(VLOOKUP(Transaktionen[[#This Row],[Transaktionen]],BTT[Verwendete Transaktion (Pflichtauswahl)],1,FALSE)),"nein","ja")</f>
        <v>nein</v>
      </c>
    </row>
    <row r="730" spans="1:7" hidden="1" x14ac:dyDescent="0.25">
      <c r="A730" t="s">
        <v>9129</v>
      </c>
      <c r="B730" t="s">
        <v>9130</v>
      </c>
      <c r="C730" t="s">
        <v>8454</v>
      </c>
      <c r="D730" s="13">
        <v>4</v>
      </c>
      <c r="E730" t="s">
        <v>9102</v>
      </c>
      <c r="F730" t="str">
        <f>IF(ISERROR(VLOOKUP(Transaktionen[[#This Row],[Transaktionen]],BTT[Verwendete Transaktion (Pflichtauswahl)],1,FALSE)),"nein","ja")</f>
        <v>nein</v>
      </c>
    </row>
    <row r="731" spans="1:7" hidden="1" x14ac:dyDescent="0.25">
      <c r="A731" t="s">
        <v>793</v>
      </c>
      <c r="B731" t="s">
        <v>794</v>
      </c>
      <c r="C731" t="s">
        <v>8454</v>
      </c>
      <c r="D731" s="13">
        <v>3926</v>
      </c>
      <c r="E731" t="s">
        <v>9102</v>
      </c>
      <c r="F731" t="str">
        <f>IF(ISERROR(VLOOKUP(Transaktionen[[#This Row],[Transaktionen]],BTT[Verwendete Transaktion (Pflichtauswahl)],1,FALSE)),"nein","ja")</f>
        <v>nein</v>
      </c>
    </row>
    <row r="732" spans="1:7" hidden="1" x14ac:dyDescent="0.25">
      <c r="A732" t="s">
        <v>6693</v>
      </c>
      <c r="B732" t="s">
        <v>7756</v>
      </c>
      <c r="C732" t="s">
        <v>8454</v>
      </c>
      <c r="D732" s="13" t="s">
        <v>576</v>
      </c>
      <c r="E732" t="s">
        <v>576</v>
      </c>
      <c r="F732" t="str">
        <f>IF(ISERROR(VLOOKUP(Transaktionen[[#This Row],[Transaktionen]],BTT[Verwendete Transaktion (Pflichtauswahl)],1,FALSE)),"nein","ja")</f>
        <v>nein</v>
      </c>
      <c r="G732" t="s">
        <v>9516</v>
      </c>
    </row>
    <row r="733" spans="1:7" hidden="1" x14ac:dyDescent="0.25">
      <c r="A733" t="s">
        <v>795</v>
      </c>
      <c r="B733" t="s">
        <v>796</v>
      </c>
      <c r="C733" t="s">
        <v>8454</v>
      </c>
      <c r="D733" s="13">
        <v>16</v>
      </c>
      <c r="E733" t="s">
        <v>576</v>
      </c>
      <c r="F733" t="str">
        <f>IF(ISERROR(VLOOKUP(Transaktionen[[#This Row],[Transaktionen]],BTT[Verwendete Transaktion (Pflichtauswahl)],1,FALSE)),"nein","ja")</f>
        <v>nein</v>
      </c>
    </row>
    <row r="734" spans="1:7" hidden="1" x14ac:dyDescent="0.25">
      <c r="A734" t="s">
        <v>6694</v>
      </c>
      <c r="B734" t="s">
        <v>7757</v>
      </c>
      <c r="C734" t="s">
        <v>8454</v>
      </c>
      <c r="D734" s="13">
        <v>330</v>
      </c>
      <c r="E734" t="s">
        <v>576</v>
      </c>
      <c r="F734" t="str">
        <f>IF(ISERROR(VLOOKUP(Transaktionen[[#This Row],[Transaktionen]],BTT[Verwendete Transaktion (Pflichtauswahl)],1,FALSE)),"nein","ja")</f>
        <v>nein</v>
      </c>
    </row>
    <row r="735" spans="1:7" hidden="1" x14ac:dyDescent="0.25">
      <c r="A735" t="s">
        <v>797</v>
      </c>
      <c r="B735" t="s">
        <v>798</v>
      </c>
      <c r="C735" t="s">
        <v>8454</v>
      </c>
      <c r="D735" s="13">
        <v>2</v>
      </c>
      <c r="E735" t="s">
        <v>576</v>
      </c>
      <c r="F735" t="str">
        <f>IF(ISERROR(VLOOKUP(Transaktionen[[#This Row],[Transaktionen]],BTT[Verwendete Transaktion (Pflichtauswahl)],1,FALSE)),"nein","ja")</f>
        <v>nein</v>
      </c>
    </row>
    <row r="736" spans="1:7" hidden="1" x14ac:dyDescent="0.25">
      <c r="A736" t="s">
        <v>6695</v>
      </c>
      <c r="B736" t="s">
        <v>7758</v>
      </c>
      <c r="C736" t="s">
        <v>8454</v>
      </c>
      <c r="D736" s="13" t="s">
        <v>576</v>
      </c>
      <c r="E736" t="s">
        <v>576</v>
      </c>
      <c r="F736" t="str">
        <f>IF(ISERROR(VLOOKUP(Transaktionen[[#This Row],[Transaktionen]],BTT[Verwendete Transaktion (Pflichtauswahl)],1,FALSE)),"nein","ja")</f>
        <v>nein</v>
      </c>
      <c r="G736" t="s">
        <v>9516</v>
      </c>
    </row>
    <row r="737" spans="1:7" hidden="1" x14ac:dyDescent="0.25">
      <c r="A737" t="s">
        <v>6696</v>
      </c>
      <c r="B737" t="s">
        <v>7759</v>
      </c>
      <c r="C737" t="s">
        <v>8454</v>
      </c>
      <c r="D737" s="13">
        <v>312</v>
      </c>
      <c r="E737" t="s">
        <v>9102</v>
      </c>
      <c r="F737" t="str">
        <f>IF(ISERROR(VLOOKUP(Transaktionen[[#This Row],[Transaktionen]],BTT[Verwendete Transaktion (Pflichtauswahl)],1,FALSE)),"nein","ja")</f>
        <v>nein</v>
      </c>
    </row>
    <row r="738" spans="1:7" hidden="1" x14ac:dyDescent="0.25">
      <c r="A738" t="s">
        <v>799</v>
      </c>
      <c r="B738" t="s">
        <v>800</v>
      </c>
      <c r="C738" t="s">
        <v>8454</v>
      </c>
      <c r="D738" s="13">
        <v>14</v>
      </c>
      <c r="E738" t="s">
        <v>9102</v>
      </c>
      <c r="F738" t="str">
        <f>IF(ISERROR(VLOOKUP(Transaktionen[[#This Row],[Transaktionen]],BTT[Verwendete Transaktion (Pflichtauswahl)],1,FALSE)),"nein","ja")</f>
        <v>nein</v>
      </c>
    </row>
    <row r="739" spans="1:7" hidden="1" x14ac:dyDescent="0.25">
      <c r="A739" t="s">
        <v>6697</v>
      </c>
      <c r="B739" t="s">
        <v>7760</v>
      </c>
      <c r="C739" t="s">
        <v>8454</v>
      </c>
      <c r="D739" s="13" t="s">
        <v>576</v>
      </c>
      <c r="E739" t="s">
        <v>576</v>
      </c>
      <c r="F739" t="str">
        <f>IF(ISERROR(VLOOKUP(Transaktionen[[#This Row],[Transaktionen]],BTT[Verwendete Transaktion (Pflichtauswahl)],1,FALSE)),"nein","ja")</f>
        <v>nein</v>
      </c>
      <c r="G739" t="s">
        <v>9516</v>
      </c>
    </row>
    <row r="740" spans="1:7" hidden="1" x14ac:dyDescent="0.25">
      <c r="A740" t="s">
        <v>803</v>
      </c>
      <c r="B740" t="s">
        <v>804</v>
      </c>
      <c r="C740" t="s">
        <v>8454</v>
      </c>
      <c r="D740" s="13">
        <v>408</v>
      </c>
      <c r="E740" t="s">
        <v>9102</v>
      </c>
      <c r="F740" t="str">
        <f>IF(ISERROR(VLOOKUP(Transaktionen[[#This Row],[Transaktionen]],BTT[Verwendete Transaktion (Pflichtauswahl)],1,FALSE)),"nein","ja")</f>
        <v>nein</v>
      </c>
    </row>
    <row r="741" spans="1:7" hidden="1" x14ac:dyDescent="0.25">
      <c r="A741" t="s">
        <v>6698</v>
      </c>
      <c r="B741" t="s">
        <v>7761</v>
      </c>
      <c r="C741" t="s">
        <v>8454</v>
      </c>
      <c r="D741" s="13">
        <v>108</v>
      </c>
      <c r="E741" t="s">
        <v>9102</v>
      </c>
      <c r="F741" t="str">
        <f>IF(ISERROR(VLOOKUP(Transaktionen[[#This Row],[Transaktionen]],BTT[Verwendete Transaktion (Pflichtauswahl)],1,FALSE)),"nein","ja")</f>
        <v>nein</v>
      </c>
    </row>
    <row r="742" spans="1:7" hidden="1" x14ac:dyDescent="0.25">
      <c r="A742" t="s">
        <v>801</v>
      </c>
      <c r="B742" t="s">
        <v>802</v>
      </c>
      <c r="C742" t="s">
        <v>8454</v>
      </c>
      <c r="D742" s="13">
        <v>1260</v>
      </c>
      <c r="E742" t="s">
        <v>9102</v>
      </c>
      <c r="F742" t="str">
        <f>IF(ISERROR(VLOOKUP(Transaktionen[[#This Row],[Transaktionen]],BTT[Verwendete Transaktion (Pflichtauswahl)],1,FALSE)),"nein","ja")</f>
        <v>nein</v>
      </c>
    </row>
    <row r="743" spans="1:7" hidden="1" x14ac:dyDescent="0.25">
      <c r="A743" t="s">
        <v>805</v>
      </c>
      <c r="B743" t="s">
        <v>806</v>
      </c>
      <c r="C743" t="s">
        <v>8454</v>
      </c>
      <c r="D743" s="13">
        <v>1552</v>
      </c>
      <c r="E743" t="s">
        <v>9102</v>
      </c>
      <c r="F743" t="str">
        <f>IF(ISERROR(VLOOKUP(Transaktionen[[#This Row],[Transaktionen]],BTT[Verwendete Transaktion (Pflichtauswahl)],1,FALSE)),"nein","ja")</f>
        <v>nein</v>
      </c>
    </row>
    <row r="744" spans="1:7" hidden="1" x14ac:dyDescent="0.25">
      <c r="A744" t="s">
        <v>807</v>
      </c>
      <c r="B744" t="s">
        <v>808</v>
      </c>
      <c r="C744" t="s">
        <v>8454</v>
      </c>
      <c r="D744" s="13">
        <v>347</v>
      </c>
      <c r="E744" t="s">
        <v>9102</v>
      </c>
      <c r="F744" t="str">
        <f>IF(ISERROR(VLOOKUP(Transaktionen[[#This Row],[Transaktionen]],BTT[Verwendete Transaktion (Pflichtauswahl)],1,FALSE)),"nein","ja")</f>
        <v>nein</v>
      </c>
    </row>
    <row r="745" spans="1:7" hidden="1" x14ac:dyDescent="0.25">
      <c r="A745" t="s">
        <v>809</v>
      </c>
      <c r="B745" t="s">
        <v>810</v>
      </c>
      <c r="C745" t="s">
        <v>8454</v>
      </c>
      <c r="D745" s="13">
        <v>150</v>
      </c>
      <c r="E745" t="s">
        <v>9102</v>
      </c>
      <c r="F745" t="str">
        <f>IF(ISERROR(VLOOKUP(Transaktionen[[#This Row],[Transaktionen]],BTT[Verwendete Transaktion (Pflichtauswahl)],1,FALSE)),"nein","ja")</f>
        <v>nein</v>
      </c>
    </row>
    <row r="746" spans="1:7" hidden="1" x14ac:dyDescent="0.25">
      <c r="A746" t="s">
        <v>811</v>
      </c>
      <c r="B746" t="s">
        <v>812</v>
      </c>
      <c r="C746" t="s">
        <v>8454</v>
      </c>
      <c r="D746" s="13">
        <v>445</v>
      </c>
      <c r="E746" t="s">
        <v>9102</v>
      </c>
      <c r="F746" s="10" t="str">
        <f>IF(ISERROR(VLOOKUP(Transaktionen[[#This Row],[Transaktionen]],BTT[Verwendete Transaktion (Pflichtauswahl)],1,FALSE)),"nein","ja")</f>
        <v>nein</v>
      </c>
    </row>
    <row r="747" spans="1:7" hidden="1" x14ac:dyDescent="0.25">
      <c r="A747" t="s">
        <v>9131</v>
      </c>
      <c r="B747" t="s">
        <v>9132</v>
      </c>
      <c r="C747" t="s">
        <v>8454</v>
      </c>
      <c r="D747" s="13">
        <v>18</v>
      </c>
      <c r="E747" t="s">
        <v>9102</v>
      </c>
      <c r="F747" t="str">
        <f>IF(ISERROR(VLOOKUP(Transaktionen[[#This Row],[Transaktionen]],BTT[Verwendete Transaktion (Pflichtauswahl)],1,FALSE)),"nein","ja")</f>
        <v>nein</v>
      </c>
    </row>
    <row r="748" spans="1:7" hidden="1" x14ac:dyDescent="0.25">
      <c r="A748" t="s">
        <v>813</v>
      </c>
      <c r="B748" t="s">
        <v>814</v>
      </c>
      <c r="C748" t="s">
        <v>8454</v>
      </c>
      <c r="D748" s="13">
        <v>333</v>
      </c>
      <c r="E748" t="s">
        <v>9102</v>
      </c>
      <c r="F748" s="10" t="str">
        <f>IF(ISERROR(VLOOKUP(Transaktionen[[#This Row],[Transaktionen]],BTT[Verwendete Transaktion (Pflichtauswahl)],1,FALSE)),"nein","ja")</f>
        <v>nein</v>
      </c>
    </row>
    <row r="749" spans="1:7" hidden="1" x14ac:dyDescent="0.25">
      <c r="A749" t="s">
        <v>9133</v>
      </c>
      <c r="B749" t="s">
        <v>9134</v>
      </c>
      <c r="C749" t="s">
        <v>8454</v>
      </c>
      <c r="D749" s="13">
        <v>20</v>
      </c>
      <c r="E749" t="s">
        <v>9102</v>
      </c>
      <c r="F749" t="str">
        <f>IF(ISERROR(VLOOKUP(Transaktionen[[#This Row],[Transaktionen]],BTT[Verwendete Transaktion (Pflichtauswahl)],1,FALSE)),"nein","ja")</f>
        <v>nein</v>
      </c>
    </row>
    <row r="750" spans="1:7" hidden="1" x14ac:dyDescent="0.25">
      <c r="A750" t="s">
        <v>6699</v>
      </c>
      <c r="B750" t="s">
        <v>7762</v>
      </c>
      <c r="C750" t="s">
        <v>8454</v>
      </c>
      <c r="D750" s="13">
        <v>2</v>
      </c>
      <c r="E750" t="s">
        <v>9102</v>
      </c>
      <c r="F750" s="10" t="str">
        <f>IF(ISERROR(VLOOKUP(Transaktionen[[#This Row],[Transaktionen]],BTT[Verwendete Transaktion (Pflichtauswahl)],1,FALSE)),"nein","ja")</f>
        <v>nein</v>
      </c>
    </row>
    <row r="751" spans="1:7" hidden="1" x14ac:dyDescent="0.25">
      <c r="A751" t="s">
        <v>9135</v>
      </c>
      <c r="B751" t="s">
        <v>9136</v>
      </c>
      <c r="C751" t="s">
        <v>8454</v>
      </c>
      <c r="D751" s="13">
        <v>2</v>
      </c>
      <c r="E751" t="s">
        <v>9102</v>
      </c>
      <c r="F751" s="10" t="str">
        <f>IF(ISERROR(VLOOKUP(Transaktionen[[#This Row],[Transaktionen]],BTT[Verwendete Transaktion (Pflichtauswahl)],1,FALSE)),"nein","ja")</f>
        <v>nein</v>
      </c>
    </row>
    <row r="752" spans="1:7" hidden="1" x14ac:dyDescent="0.25">
      <c r="A752" t="s">
        <v>9137</v>
      </c>
      <c r="B752" t="s">
        <v>9138</v>
      </c>
      <c r="C752" t="s">
        <v>8454</v>
      </c>
      <c r="D752" s="13">
        <v>76</v>
      </c>
      <c r="E752" t="s">
        <v>9102</v>
      </c>
      <c r="F752" s="10" t="str">
        <f>IF(ISERROR(VLOOKUP(Transaktionen[[#This Row],[Transaktionen]],BTT[Verwendete Transaktion (Pflichtauswahl)],1,FALSE)),"nein","ja")</f>
        <v>nein</v>
      </c>
    </row>
    <row r="753" spans="1:7" hidden="1" x14ac:dyDescent="0.25">
      <c r="A753" t="s">
        <v>9139</v>
      </c>
      <c r="B753" t="s">
        <v>9140</v>
      </c>
      <c r="C753" t="s">
        <v>8454</v>
      </c>
      <c r="D753" s="13">
        <v>48</v>
      </c>
      <c r="E753" t="s">
        <v>9102</v>
      </c>
      <c r="F753" t="str">
        <f>IF(ISERROR(VLOOKUP(Transaktionen[[#This Row],[Transaktionen]],BTT[Verwendete Transaktion (Pflichtauswahl)],1,FALSE)),"nein","ja")</f>
        <v>nein</v>
      </c>
    </row>
    <row r="754" spans="1:7" hidden="1" x14ac:dyDescent="0.25">
      <c r="A754" t="s">
        <v>6700</v>
      </c>
      <c r="B754" t="s">
        <v>7763</v>
      </c>
      <c r="C754" t="s">
        <v>8454</v>
      </c>
      <c r="D754" s="13">
        <v>24</v>
      </c>
      <c r="E754" t="s">
        <v>9102</v>
      </c>
      <c r="F754" t="str">
        <f>IF(ISERROR(VLOOKUP(Transaktionen[[#This Row],[Transaktionen]],BTT[Verwendete Transaktion (Pflichtauswahl)],1,FALSE)),"nein","ja")</f>
        <v>nein</v>
      </c>
    </row>
    <row r="755" spans="1:7" hidden="1" x14ac:dyDescent="0.25">
      <c r="A755" t="s">
        <v>815</v>
      </c>
      <c r="B755" t="s">
        <v>816</v>
      </c>
      <c r="C755" t="s">
        <v>8454</v>
      </c>
      <c r="D755" s="13">
        <v>766</v>
      </c>
      <c r="E755" t="s">
        <v>9102</v>
      </c>
      <c r="F755" t="str">
        <f>IF(ISERROR(VLOOKUP(Transaktionen[[#This Row],[Transaktionen]],BTT[Verwendete Transaktion (Pflichtauswahl)],1,FALSE)),"nein","ja")</f>
        <v>nein</v>
      </c>
    </row>
    <row r="756" spans="1:7" hidden="1" x14ac:dyDescent="0.25">
      <c r="A756" t="s">
        <v>817</v>
      </c>
      <c r="B756" t="s">
        <v>818</v>
      </c>
      <c r="C756" t="s">
        <v>8454</v>
      </c>
      <c r="D756" s="13">
        <v>336</v>
      </c>
      <c r="E756" t="s">
        <v>9102</v>
      </c>
      <c r="F756" s="10" t="str">
        <f>IF(ISERROR(VLOOKUP(Transaktionen[[#This Row],[Transaktionen]],BTT[Verwendete Transaktion (Pflichtauswahl)],1,FALSE)),"nein","ja")</f>
        <v>nein</v>
      </c>
    </row>
    <row r="757" spans="1:7" hidden="1" x14ac:dyDescent="0.25">
      <c r="A757" t="s">
        <v>9141</v>
      </c>
      <c r="B757" t="s">
        <v>9142</v>
      </c>
      <c r="C757" t="s">
        <v>8454</v>
      </c>
      <c r="D757" s="13">
        <v>194</v>
      </c>
      <c r="E757" t="s">
        <v>9102</v>
      </c>
      <c r="F757" t="str">
        <f>IF(ISERROR(VLOOKUP(Transaktionen[[#This Row],[Transaktionen]],BTT[Verwendete Transaktion (Pflichtauswahl)],1,FALSE)),"nein","ja")</f>
        <v>nein</v>
      </c>
    </row>
    <row r="758" spans="1:7" hidden="1" x14ac:dyDescent="0.25">
      <c r="A758" t="s">
        <v>6701</v>
      </c>
      <c r="B758" t="s">
        <v>840</v>
      </c>
      <c r="C758" t="s">
        <v>8454</v>
      </c>
      <c r="D758" s="13">
        <v>4</v>
      </c>
      <c r="E758" t="s">
        <v>9102</v>
      </c>
      <c r="F758" t="str">
        <f>IF(ISERROR(VLOOKUP(Transaktionen[[#This Row],[Transaktionen]],BTT[Verwendete Transaktion (Pflichtauswahl)],1,FALSE)),"nein","ja")</f>
        <v>nein</v>
      </c>
    </row>
    <row r="759" spans="1:7" hidden="1" x14ac:dyDescent="0.25">
      <c r="A759" t="s">
        <v>819</v>
      </c>
      <c r="B759" t="s">
        <v>820</v>
      </c>
      <c r="C759" t="s">
        <v>8454</v>
      </c>
      <c r="D759" s="13">
        <v>27</v>
      </c>
      <c r="E759" t="s">
        <v>9102</v>
      </c>
      <c r="F759" t="str">
        <f>IF(ISERROR(VLOOKUP(Transaktionen[[#This Row],[Transaktionen]],BTT[Verwendete Transaktion (Pflichtauswahl)],1,FALSE)),"nein","ja")</f>
        <v>nein</v>
      </c>
    </row>
    <row r="760" spans="1:7" hidden="1" x14ac:dyDescent="0.25">
      <c r="A760" t="s">
        <v>821</v>
      </c>
      <c r="B760" t="s">
        <v>822</v>
      </c>
      <c r="C760" t="s">
        <v>8454</v>
      </c>
      <c r="D760" s="13">
        <v>2</v>
      </c>
      <c r="E760" t="s">
        <v>9102</v>
      </c>
      <c r="F760" t="str">
        <f>IF(ISERROR(VLOOKUP(Transaktionen[[#This Row],[Transaktionen]],BTT[Verwendete Transaktion (Pflichtauswahl)],1,FALSE)),"nein","ja")</f>
        <v>nein</v>
      </c>
    </row>
    <row r="761" spans="1:7" hidden="1" x14ac:dyDescent="0.25">
      <c r="A761" t="s">
        <v>6702</v>
      </c>
      <c r="B761" t="s">
        <v>7764</v>
      </c>
      <c r="C761" t="s">
        <v>8454</v>
      </c>
      <c r="D761" s="13">
        <v>38</v>
      </c>
      <c r="E761" t="s">
        <v>9102</v>
      </c>
      <c r="F761" t="str">
        <f>IF(ISERROR(VLOOKUP(Transaktionen[[#This Row],[Transaktionen]],BTT[Verwendete Transaktion (Pflichtauswahl)],1,FALSE)),"nein","ja")</f>
        <v>nein</v>
      </c>
    </row>
    <row r="762" spans="1:7" hidden="1" x14ac:dyDescent="0.25">
      <c r="A762" t="s">
        <v>6703</v>
      </c>
      <c r="B762" t="s">
        <v>7765</v>
      </c>
      <c r="C762" t="s">
        <v>8454</v>
      </c>
      <c r="D762" s="13">
        <v>54</v>
      </c>
      <c r="E762" t="s">
        <v>9102</v>
      </c>
      <c r="F762" t="str">
        <f>IF(ISERROR(VLOOKUP(Transaktionen[[#This Row],[Transaktionen]],BTT[Verwendete Transaktion (Pflichtauswahl)],1,FALSE)),"nein","ja")</f>
        <v>nein</v>
      </c>
    </row>
    <row r="763" spans="1:7" hidden="1" x14ac:dyDescent="0.25">
      <c r="A763" t="s">
        <v>823</v>
      </c>
      <c r="B763" t="s">
        <v>824</v>
      </c>
      <c r="C763" t="s">
        <v>8454</v>
      </c>
      <c r="D763" s="13">
        <v>51</v>
      </c>
      <c r="E763" t="s">
        <v>9102</v>
      </c>
      <c r="F763" t="str">
        <f>IF(ISERROR(VLOOKUP(Transaktionen[[#This Row],[Transaktionen]],BTT[Verwendete Transaktion (Pflichtauswahl)],1,FALSE)),"nein","ja")</f>
        <v>nein</v>
      </c>
    </row>
    <row r="764" spans="1:7" hidden="1" x14ac:dyDescent="0.25">
      <c r="A764" t="s">
        <v>825</v>
      </c>
      <c r="B764" t="s">
        <v>826</v>
      </c>
      <c r="C764" t="s">
        <v>8454</v>
      </c>
      <c r="D764" s="13">
        <v>80</v>
      </c>
      <c r="E764" t="s">
        <v>9102</v>
      </c>
      <c r="F764" t="str">
        <f>IF(ISERROR(VLOOKUP(Transaktionen[[#This Row],[Transaktionen]],BTT[Verwendete Transaktion (Pflichtauswahl)],1,FALSE)),"nein","ja")</f>
        <v>nein</v>
      </c>
    </row>
    <row r="765" spans="1:7" hidden="1" x14ac:dyDescent="0.25">
      <c r="A765" t="s">
        <v>827</v>
      </c>
      <c r="B765" t="s">
        <v>828</v>
      </c>
      <c r="C765" t="s">
        <v>8454</v>
      </c>
      <c r="D765" s="13">
        <v>2</v>
      </c>
      <c r="E765" t="s">
        <v>9102</v>
      </c>
      <c r="F765" t="str">
        <f>IF(ISERROR(VLOOKUP(Transaktionen[[#This Row],[Transaktionen]],BTT[Verwendete Transaktion (Pflichtauswahl)],1,FALSE)),"nein","ja")</f>
        <v>nein</v>
      </c>
    </row>
    <row r="766" spans="1:7" hidden="1" x14ac:dyDescent="0.25">
      <c r="A766" t="s">
        <v>829</v>
      </c>
      <c r="B766" t="s">
        <v>830</v>
      </c>
      <c r="C766" t="s">
        <v>8454</v>
      </c>
      <c r="D766" s="13">
        <v>807536</v>
      </c>
      <c r="E766" t="s">
        <v>9102</v>
      </c>
      <c r="F766" t="str">
        <f>IF(ISERROR(VLOOKUP(Transaktionen[[#This Row],[Transaktionen]],BTT[Verwendete Transaktion (Pflichtauswahl)],1,FALSE)),"nein","ja")</f>
        <v>nein</v>
      </c>
    </row>
    <row r="767" spans="1:7" hidden="1" x14ac:dyDescent="0.25">
      <c r="A767" t="s">
        <v>831</v>
      </c>
      <c r="B767" t="s">
        <v>832</v>
      </c>
      <c r="C767" t="s">
        <v>8454</v>
      </c>
      <c r="D767" s="13">
        <v>303</v>
      </c>
      <c r="E767" t="s">
        <v>9102</v>
      </c>
      <c r="F767" t="str">
        <f>IF(ISERROR(VLOOKUP(Transaktionen[[#This Row],[Transaktionen]],BTT[Verwendete Transaktion (Pflichtauswahl)],1,FALSE)),"nein","ja")</f>
        <v>nein</v>
      </c>
    </row>
    <row r="768" spans="1:7" hidden="1" x14ac:dyDescent="0.25">
      <c r="A768" t="s">
        <v>6704</v>
      </c>
      <c r="B768" t="s">
        <v>7766</v>
      </c>
      <c r="C768" t="s">
        <v>8454</v>
      </c>
      <c r="D768" s="13" t="s">
        <v>576</v>
      </c>
      <c r="E768" t="s">
        <v>576</v>
      </c>
      <c r="F768" t="str">
        <f>IF(ISERROR(VLOOKUP(Transaktionen[[#This Row],[Transaktionen]],BTT[Verwendete Transaktion (Pflichtauswahl)],1,FALSE)),"nein","ja")</f>
        <v>nein</v>
      </c>
      <c r="G768" t="s">
        <v>9516</v>
      </c>
    </row>
    <row r="769" spans="1:7" hidden="1" x14ac:dyDescent="0.25">
      <c r="A769" t="s">
        <v>6705</v>
      </c>
      <c r="B769" t="s">
        <v>7767</v>
      </c>
      <c r="C769" t="s">
        <v>8454</v>
      </c>
      <c r="D769" s="13" t="s">
        <v>576</v>
      </c>
      <c r="E769" t="s">
        <v>576</v>
      </c>
      <c r="F769" t="str">
        <f>IF(ISERROR(VLOOKUP(Transaktionen[[#This Row],[Transaktionen]],BTT[Verwendete Transaktion (Pflichtauswahl)],1,FALSE)),"nein","ja")</f>
        <v>nein</v>
      </c>
      <c r="G769" t="s">
        <v>9516</v>
      </c>
    </row>
    <row r="770" spans="1:7" hidden="1" x14ac:dyDescent="0.25">
      <c r="A770" t="s">
        <v>833</v>
      </c>
      <c r="B770" t="s">
        <v>834</v>
      </c>
      <c r="C770" t="s">
        <v>8454</v>
      </c>
      <c r="D770" s="13">
        <v>23</v>
      </c>
      <c r="E770" t="s">
        <v>9102</v>
      </c>
      <c r="F770" t="str">
        <f>IF(ISERROR(VLOOKUP(Transaktionen[[#This Row],[Transaktionen]],BTT[Verwendete Transaktion (Pflichtauswahl)],1,FALSE)),"nein","ja")</f>
        <v>nein</v>
      </c>
    </row>
    <row r="771" spans="1:7" hidden="1" x14ac:dyDescent="0.25">
      <c r="A771" t="s">
        <v>6706</v>
      </c>
      <c r="B771" t="s">
        <v>7768</v>
      </c>
      <c r="C771" t="s">
        <v>8454</v>
      </c>
      <c r="D771" s="13" t="s">
        <v>576</v>
      </c>
      <c r="E771" t="s">
        <v>576</v>
      </c>
      <c r="F771" t="str">
        <f>IF(ISERROR(VLOOKUP(Transaktionen[[#This Row],[Transaktionen]],BTT[Verwendete Transaktion (Pflichtauswahl)],1,FALSE)),"nein","ja")</f>
        <v>nein</v>
      </c>
      <c r="G771" t="s">
        <v>9516</v>
      </c>
    </row>
    <row r="772" spans="1:7" hidden="1" x14ac:dyDescent="0.25">
      <c r="A772" t="s">
        <v>6707</v>
      </c>
      <c r="B772" t="s">
        <v>7769</v>
      </c>
      <c r="C772" t="s">
        <v>8454</v>
      </c>
      <c r="D772" s="13" t="s">
        <v>576</v>
      </c>
      <c r="E772" t="s">
        <v>576</v>
      </c>
      <c r="F772" t="str">
        <f>IF(ISERROR(VLOOKUP(Transaktionen[[#This Row],[Transaktionen]],BTT[Verwendete Transaktion (Pflichtauswahl)],1,FALSE)),"nein","ja")</f>
        <v>nein</v>
      </c>
      <c r="G772" t="s">
        <v>9516</v>
      </c>
    </row>
    <row r="773" spans="1:7" hidden="1" x14ac:dyDescent="0.25">
      <c r="A773" t="s">
        <v>6708</v>
      </c>
      <c r="B773" t="s">
        <v>7770</v>
      </c>
      <c r="C773" t="s">
        <v>8454</v>
      </c>
      <c r="D773" s="13">
        <v>12</v>
      </c>
      <c r="E773" t="s">
        <v>9102</v>
      </c>
      <c r="F773" t="str">
        <f>IF(ISERROR(VLOOKUP(Transaktionen[[#This Row],[Transaktionen]],BTT[Verwendete Transaktion (Pflichtauswahl)],1,FALSE)),"nein","ja")</f>
        <v>nein</v>
      </c>
    </row>
    <row r="774" spans="1:7" hidden="1" x14ac:dyDescent="0.25">
      <c r="A774" t="s">
        <v>6709</v>
      </c>
      <c r="B774" t="s">
        <v>7771</v>
      </c>
      <c r="C774" t="s">
        <v>8454</v>
      </c>
      <c r="D774" s="13" t="s">
        <v>576</v>
      </c>
      <c r="E774" t="s">
        <v>576</v>
      </c>
      <c r="F774" t="str">
        <f>IF(ISERROR(VLOOKUP(Transaktionen[[#This Row],[Transaktionen]],BTT[Verwendete Transaktion (Pflichtauswahl)],1,FALSE)),"nein","ja")</f>
        <v>nein</v>
      </c>
      <c r="G774" t="s">
        <v>9516</v>
      </c>
    </row>
    <row r="775" spans="1:7" hidden="1" x14ac:dyDescent="0.25">
      <c r="A775" t="s">
        <v>6710</v>
      </c>
      <c r="B775" t="s">
        <v>7772</v>
      </c>
      <c r="C775" t="s">
        <v>8454</v>
      </c>
      <c r="D775" s="13">
        <v>72</v>
      </c>
      <c r="E775" t="s">
        <v>9102</v>
      </c>
      <c r="F775" t="str">
        <f>IF(ISERROR(VLOOKUP(Transaktionen[[#This Row],[Transaktionen]],BTT[Verwendete Transaktion (Pflichtauswahl)],1,FALSE)),"nein","ja")</f>
        <v>nein</v>
      </c>
    </row>
    <row r="776" spans="1:7" hidden="1" x14ac:dyDescent="0.25">
      <c r="A776" t="s">
        <v>6711</v>
      </c>
      <c r="B776" t="s">
        <v>7773</v>
      </c>
      <c r="C776" t="s">
        <v>8454</v>
      </c>
      <c r="D776" s="13">
        <v>24</v>
      </c>
      <c r="E776" t="s">
        <v>9102</v>
      </c>
      <c r="F776" s="10" t="str">
        <f>IF(ISERROR(VLOOKUP(Transaktionen[[#This Row],[Transaktionen]],BTT[Verwendete Transaktion (Pflichtauswahl)],1,FALSE)),"nein","ja")</f>
        <v>nein</v>
      </c>
    </row>
    <row r="777" spans="1:7" hidden="1" x14ac:dyDescent="0.25">
      <c r="A777" t="s">
        <v>9143</v>
      </c>
      <c r="B777" t="s">
        <v>9144</v>
      </c>
      <c r="C777" t="s">
        <v>8454</v>
      </c>
      <c r="D777" s="13">
        <v>60</v>
      </c>
      <c r="E777" t="s">
        <v>9102</v>
      </c>
      <c r="F777" s="10" t="str">
        <f>IF(ISERROR(VLOOKUP(Transaktionen[[#This Row],[Transaktionen]],BTT[Verwendete Transaktion (Pflichtauswahl)],1,FALSE)),"nein","ja")</f>
        <v>nein</v>
      </c>
    </row>
    <row r="778" spans="1:7" hidden="1" x14ac:dyDescent="0.25">
      <c r="A778" t="s">
        <v>9145</v>
      </c>
      <c r="B778" t="s">
        <v>9146</v>
      </c>
      <c r="C778" t="s">
        <v>8454</v>
      </c>
      <c r="D778" s="13">
        <v>36</v>
      </c>
      <c r="E778" t="s">
        <v>9102</v>
      </c>
      <c r="F778" s="10" t="str">
        <f>IF(ISERROR(VLOOKUP(Transaktionen[[#This Row],[Transaktionen]],BTT[Verwendete Transaktion (Pflichtauswahl)],1,FALSE)),"nein","ja")</f>
        <v>nein</v>
      </c>
    </row>
    <row r="779" spans="1:7" hidden="1" x14ac:dyDescent="0.25">
      <c r="A779" t="s">
        <v>9147</v>
      </c>
      <c r="B779" t="s">
        <v>9148</v>
      </c>
      <c r="C779" t="s">
        <v>8454</v>
      </c>
      <c r="D779" s="13">
        <v>12</v>
      </c>
      <c r="E779" t="s">
        <v>9102</v>
      </c>
      <c r="F779" t="str">
        <f>IF(ISERROR(VLOOKUP(Transaktionen[[#This Row],[Transaktionen]],BTT[Verwendete Transaktion (Pflichtauswahl)],1,FALSE)),"nein","ja")</f>
        <v>nein</v>
      </c>
    </row>
    <row r="780" spans="1:7" hidden="1" x14ac:dyDescent="0.25">
      <c r="A780" t="s">
        <v>6712</v>
      </c>
      <c r="B780" t="s">
        <v>7774</v>
      </c>
      <c r="C780" t="s">
        <v>8454</v>
      </c>
      <c r="D780" s="13" t="s">
        <v>576</v>
      </c>
      <c r="E780" t="s">
        <v>576</v>
      </c>
      <c r="F780" t="str">
        <f>IF(ISERROR(VLOOKUP(Transaktionen[[#This Row],[Transaktionen]],BTT[Verwendete Transaktion (Pflichtauswahl)],1,FALSE)),"nein","ja")</f>
        <v>nein</v>
      </c>
      <c r="G780" t="s">
        <v>9516</v>
      </c>
    </row>
    <row r="781" spans="1:7" hidden="1" x14ac:dyDescent="0.25">
      <c r="A781" t="s">
        <v>835</v>
      </c>
      <c r="B781" t="s">
        <v>836</v>
      </c>
      <c r="C781" t="s">
        <v>8454</v>
      </c>
      <c r="D781" s="13">
        <v>12</v>
      </c>
      <c r="E781" t="s">
        <v>9102</v>
      </c>
      <c r="F781" t="str">
        <f>IF(ISERROR(VLOOKUP(Transaktionen[[#This Row],[Transaktionen]],BTT[Verwendete Transaktion (Pflichtauswahl)],1,FALSE)),"nein","ja")</f>
        <v>nein</v>
      </c>
    </row>
    <row r="782" spans="1:7" hidden="1" x14ac:dyDescent="0.25">
      <c r="A782" t="s">
        <v>6713</v>
      </c>
      <c r="B782" t="s">
        <v>7775</v>
      </c>
      <c r="C782" t="s">
        <v>8454</v>
      </c>
      <c r="D782" s="13">
        <v>12</v>
      </c>
      <c r="E782" t="s">
        <v>9102</v>
      </c>
      <c r="F782" t="str">
        <f>IF(ISERROR(VLOOKUP(Transaktionen[[#This Row],[Transaktionen]],BTT[Verwendete Transaktion (Pflichtauswahl)],1,FALSE)),"nein","ja")</f>
        <v>nein</v>
      </c>
    </row>
    <row r="783" spans="1:7" hidden="1" x14ac:dyDescent="0.25">
      <c r="A783" t="s">
        <v>6714</v>
      </c>
      <c r="B783" t="s">
        <v>7776</v>
      </c>
      <c r="C783" t="s">
        <v>8454</v>
      </c>
      <c r="D783" s="13" t="s">
        <v>576</v>
      </c>
      <c r="E783" t="s">
        <v>576</v>
      </c>
      <c r="F783" t="str">
        <f>IF(ISERROR(VLOOKUP(Transaktionen[[#This Row],[Transaktionen]],BTT[Verwendete Transaktion (Pflichtauswahl)],1,FALSE)),"nein","ja")</f>
        <v>nein</v>
      </c>
      <c r="G783" t="s">
        <v>9516</v>
      </c>
    </row>
    <row r="784" spans="1:7" hidden="1" x14ac:dyDescent="0.25">
      <c r="A784" t="s">
        <v>837</v>
      </c>
      <c r="B784" t="s">
        <v>838</v>
      </c>
      <c r="C784" t="s">
        <v>8454</v>
      </c>
      <c r="D784" s="13">
        <v>19313</v>
      </c>
      <c r="E784" t="s">
        <v>9102</v>
      </c>
      <c r="F784" t="str">
        <f>IF(ISERROR(VLOOKUP(Transaktionen[[#This Row],[Transaktionen]],BTT[Verwendete Transaktion (Pflichtauswahl)],1,FALSE)),"nein","ja")</f>
        <v>nein</v>
      </c>
    </row>
    <row r="785" spans="1:7" hidden="1" x14ac:dyDescent="0.25">
      <c r="A785" t="s">
        <v>6715</v>
      </c>
      <c r="B785" t="s">
        <v>7777</v>
      </c>
      <c r="C785" t="s">
        <v>8454</v>
      </c>
      <c r="D785" s="13" t="s">
        <v>576</v>
      </c>
      <c r="E785" t="s">
        <v>576</v>
      </c>
      <c r="F785" t="str">
        <f>IF(ISERROR(VLOOKUP(Transaktionen[[#This Row],[Transaktionen]],BTT[Verwendete Transaktion (Pflichtauswahl)],1,FALSE)),"nein","ja")</f>
        <v>nein</v>
      </c>
      <c r="G785" t="s">
        <v>9516</v>
      </c>
    </row>
    <row r="786" spans="1:7" hidden="1" x14ac:dyDescent="0.25">
      <c r="A786" t="s">
        <v>839</v>
      </c>
      <c r="B786" t="s">
        <v>840</v>
      </c>
      <c r="C786" t="s">
        <v>8454</v>
      </c>
      <c r="D786" s="13">
        <v>4</v>
      </c>
      <c r="E786" t="s">
        <v>9102</v>
      </c>
      <c r="F786" t="str">
        <f>IF(ISERROR(VLOOKUP(Transaktionen[[#This Row],[Transaktionen]],BTT[Verwendete Transaktion (Pflichtauswahl)],1,FALSE)),"nein","ja")</f>
        <v>nein</v>
      </c>
    </row>
    <row r="787" spans="1:7" hidden="1" x14ac:dyDescent="0.25">
      <c r="A787" t="s">
        <v>843</v>
      </c>
      <c r="B787" t="s">
        <v>844</v>
      </c>
      <c r="C787" t="s">
        <v>8454</v>
      </c>
      <c r="D787" s="13">
        <v>2</v>
      </c>
      <c r="E787" t="s">
        <v>576</v>
      </c>
      <c r="F787" t="str">
        <f>IF(ISERROR(VLOOKUP(Transaktionen[[#This Row],[Transaktionen]],BTT[Verwendete Transaktion (Pflichtauswahl)],1,FALSE)),"nein","ja")</f>
        <v>nein</v>
      </c>
    </row>
    <row r="788" spans="1:7" hidden="1" x14ac:dyDescent="0.25">
      <c r="A788" t="s">
        <v>845</v>
      </c>
      <c r="B788" t="s">
        <v>846</v>
      </c>
      <c r="C788" t="s">
        <v>8454</v>
      </c>
      <c r="D788" s="13">
        <v>13</v>
      </c>
      <c r="E788" t="s">
        <v>9102</v>
      </c>
      <c r="F788" t="str">
        <f>IF(ISERROR(VLOOKUP(Transaktionen[[#This Row],[Transaktionen]],BTT[Verwendete Transaktion (Pflichtauswahl)],1,FALSE)),"nein","ja")</f>
        <v>nein</v>
      </c>
    </row>
    <row r="789" spans="1:7" hidden="1" x14ac:dyDescent="0.25">
      <c r="A789" t="s">
        <v>847</v>
      </c>
      <c r="B789" t="s">
        <v>848</v>
      </c>
      <c r="C789" t="s">
        <v>8454</v>
      </c>
      <c r="D789" s="13">
        <v>24</v>
      </c>
      <c r="E789" t="s">
        <v>9102</v>
      </c>
      <c r="F789" t="str">
        <f>IF(ISERROR(VLOOKUP(Transaktionen[[#This Row],[Transaktionen]],BTT[Verwendete Transaktion (Pflichtauswahl)],1,FALSE)),"nein","ja")</f>
        <v>nein</v>
      </c>
    </row>
    <row r="790" spans="1:7" hidden="1" x14ac:dyDescent="0.25">
      <c r="A790" t="s">
        <v>6716</v>
      </c>
      <c r="B790" t="s">
        <v>7778</v>
      </c>
      <c r="C790" t="s">
        <v>8454</v>
      </c>
      <c r="D790" s="13" t="s">
        <v>576</v>
      </c>
      <c r="E790" t="s">
        <v>576</v>
      </c>
      <c r="F790" t="str">
        <f>IF(ISERROR(VLOOKUP(Transaktionen[[#This Row],[Transaktionen]],BTT[Verwendete Transaktion (Pflichtauswahl)],1,FALSE)),"nein","ja")</f>
        <v>nein</v>
      </c>
      <c r="G790" t="s">
        <v>9516</v>
      </c>
    </row>
    <row r="791" spans="1:7" hidden="1" x14ac:dyDescent="0.25">
      <c r="A791" t="s">
        <v>849</v>
      </c>
      <c r="B791" t="s">
        <v>850</v>
      </c>
      <c r="C791" t="s">
        <v>8454</v>
      </c>
      <c r="D791" s="13">
        <v>368</v>
      </c>
      <c r="E791" t="s">
        <v>9102</v>
      </c>
      <c r="F791" t="str">
        <f>IF(ISERROR(VLOOKUP(Transaktionen[[#This Row],[Transaktionen]],BTT[Verwendete Transaktion (Pflichtauswahl)],1,FALSE)),"nein","ja")</f>
        <v>nein</v>
      </c>
    </row>
    <row r="792" spans="1:7" hidden="1" x14ac:dyDescent="0.25">
      <c r="A792" t="s">
        <v>851</v>
      </c>
      <c r="B792" t="s">
        <v>852</v>
      </c>
      <c r="C792" t="s">
        <v>8454</v>
      </c>
      <c r="D792" s="13">
        <v>138</v>
      </c>
      <c r="E792" t="s">
        <v>9102</v>
      </c>
      <c r="F792" t="str">
        <f>IF(ISERROR(VLOOKUP(Transaktionen[[#This Row],[Transaktionen]],BTT[Verwendete Transaktion (Pflichtauswahl)],1,FALSE)),"nein","ja")</f>
        <v>nein</v>
      </c>
    </row>
    <row r="793" spans="1:7" hidden="1" x14ac:dyDescent="0.25">
      <c r="A793" t="s">
        <v>853</v>
      </c>
      <c r="B793" t="s">
        <v>854</v>
      </c>
      <c r="C793" t="s">
        <v>8454</v>
      </c>
      <c r="D793" s="13" t="s">
        <v>576</v>
      </c>
      <c r="E793" t="s">
        <v>576</v>
      </c>
      <c r="F793" t="str">
        <f>IF(ISERROR(VLOOKUP(Transaktionen[[#This Row],[Transaktionen]],BTT[Verwendete Transaktion (Pflichtauswahl)],1,FALSE)),"nein","ja")</f>
        <v>nein</v>
      </c>
      <c r="G793" t="s">
        <v>9516</v>
      </c>
    </row>
    <row r="794" spans="1:7" hidden="1" x14ac:dyDescent="0.25">
      <c r="A794" t="s">
        <v>855</v>
      </c>
      <c r="B794" t="s">
        <v>856</v>
      </c>
      <c r="C794" t="s">
        <v>8454</v>
      </c>
      <c r="D794" s="13">
        <v>345</v>
      </c>
      <c r="E794" t="s">
        <v>9102</v>
      </c>
      <c r="F794" t="str">
        <f>IF(ISERROR(VLOOKUP(Transaktionen[[#This Row],[Transaktionen]],BTT[Verwendete Transaktion (Pflichtauswahl)],1,FALSE)),"nein","ja")</f>
        <v>nein</v>
      </c>
    </row>
    <row r="795" spans="1:7" hidden="1" x14ac:dyDescent="0.25">
      <c r="A795" t="s">
        <v>6717</v>
      </c>
      <c r="B795" t="s">
        <v>7779</v>
      </c>
      <c r="C795" t="s">
        <v>8454</v>
      </c>
      <c r="D795" s="13" t="s">
        <v>576</v>
      </c>
      <c r="E795" t="s">
        <v>576</v>
      </c>
      <c r="F795" t="str">
        <f>IF(ISERROR(VLOOKUP(Transaktionen[[#This Row],[Transaktionen]],BTT[Verwendete Transaktion (Pflichtauswahl)],1,FALSE)),"nein","ja")</f>
        <v>nein</v>
      </c>
      <c r="G795" t="s">
        <v>9516</v>
      </c>
    </row>
    <row r="796" spans="1:7" hidden="1" x14ac:dyDescent="0.25">
      <c r="A796" t="s">
        <v>857</v>
      </c>
      <c r="B796" t="s">
        <v>858</v>
      </c>
      <c r="C796" t="s">
        <v>8454</v>
      </c>
      <c r="D796" s="13">
        <v>171</v>
      </c>
      <c r="E796" t="s">
        <v>9102</v>
      </c>
      <c r="F796" t="str">
        <f>IF(ISERROR(VLOOKUP(Transaktionen[[#This Row],[Transaktionen]],BTT[Verwendete Transaktion (Pflichtauswahl)],1,FALSE)),"nein","ja")</f>
        <v>nein</v>
      </c>
    </row>
    <row r="797" spans="1:7" hidden="1" x14ac:dyDescent="0.25">
      <c r="A797" t="s">
        <v>859</v>
      </c>
      <c r="B797" t="s">
        <v>860</v>
      </c>
      <c r="C797" t="s">
        <v>8454</v>
      </c>
      <c r="D797" s="13">
        <v>2197</v>
      </c>
      <c r="E797" t="s">
        <v>9102</v>
      </c>
      <c r="F797" t="str">
        <f>IF(ISERROR(VLOOKUP(Transaktionen[[#This Row],[Transaktionen]],BTT[Verwendete Transaktion (Pflichtauswahl)],1,FALSE)),"nein","ja")</f>
        <v>nein</v>
      </c>
    </row>
    <row r="798" spans="1:7" hidden="1" x14ac:dyDescent="0.25">
      <c r="A798" t="s">
        <v>861</v>
      </c>
      <c r="B798" t="s">
        <v>862</v>
      </c>
      <c r="C798" t="s">
        <v>8454</v>
      </c>
      <c r="D798" s="13">
        <v>24</v>
      </c>
      <c r="E798" t="s">
        <v>9102</v>
      </c>
      <c r="F798" t="str">
        <f>IF(ISERROR(VLOOKUP(Transaktionen[[#This Row],[Transaktionen]],BTT[Verwendete Transaktion (Pflichtauswahl)],1,FALSE)),"nein","ja")</f>
        <v>nein</v>
      </c>
    </row>
    <row r="799" spans="1:7" hidden="1" x14ac:dyDescent="0.25">
      <c r="A799" t="s">
        <v>863</v>
      </c>
      <c r="B799" t="s">
        <v>864</v>
      </c>
      <c r="C799" t="s">
        <v>8454</v>
      </c>
      <c r="D799" s="13">
        <v>2777</v>
      </c>
      <c r="E799" t="s">
        <v>9102</v>
      </c>
      <c r="F799" t="str">
        <f>IF(ISERROR(VLOOKUP(Transaktionen[[#This Row],[Transaktionen]],BTT[Verwendete Transaktion (Pflichtauswahl)],1,FALSE)),"nein","ja")</f>
        <v>nein</v>
      </c>
    </row>
    <row r="800" spans="1:7" hidden="1" x14ac:dyDescent="0.25">
      <c r="A800" t="s">
        <v>865</v>
      </c>
      <c r="B800" t="s">
        <v>866</v>
      </c>
      <c r="C800" t="s">
        <v>8454</v>
      </c>
      <c r="D800" s="13">
        <v>618</v>
      </c>
      <c r="E800" t="s">
        <v>9102</v>
      </c>
      <c r="F800" t="str">
        <f>IF(ISERROR(VLOOKUP(Transaktionen[[#This Row],[Transaktionen]],BTT[Verwendete Transaktion (Pflichtauswahl)],1,FALSE)),"nein","ja")</f>
        <v>nein</v>
      </c>
    </row>
    <row r="801" spans="1:7" hidden="1" x14ac:dyDescent="0.25">
      <c r="A801" t="s">
        <v>867</v>
      </c>
      <c r="B801" t="s">
        <v>868</v>
      </c>
      <c r="C801" t="s">
        <v>8454</v>
      </c>
      <c r="D801" s="13">
        <v>28080</v>
      </c>
      <c r="E801" t="s">
        <v>9102</v>
      </c>
      <c r="F801" t="str">
        <f>IF(ISERROR(VLOOKUP(Transaktionen[[#This Row],[Transaktionen]],BTT[Verwendete Transaktion (Pflichtauswahl)],1,FALSE)),"nein","ja")</f>
        <v>nein</v>
      </c>
    </row>
    <row r="802" spans="1:7" hidden="1" x14ac:dyDescent="0.25">
      <c r="A802" t="s">
        <v>869</v>
      </c>
      <c r="B802" t="s">
        <v>870</v>
      </c>
      <c r="C802" t="s">
        <v>8454</v>
      </c>
      <c r="D802" s="13">
        <v>161</v>
      </c>
      <c r="E802" t="s">
        <v>9102</v>
      </c>
      <c r="F802" t="str">
        <f>IF(ISERROR(VLOOKUP(Transaktionen[[#This Row],[Transaktionen]],BTT[Verwendete Transaktion (Pflichtauswahl)],1,FALSE)),"nein","ja")</f>
        <v>nein</v>
      </c>
    </row>
    <row r="803" spans="1:7" hidden="1" x14ac:dyDescent="0.25">
      <c r="A803" t="s">
        <v>871</v>
      </c>
      <c r="B803" t="s">
        <v>872</v>
      </c>
      <c r="C803" t="s">
        <v>8454</v>
      </c>
      <c r="D803" s="13">
        <v>12</v>
      </c>
      <c r="E803" t="s">
        <v>9102</v>
      </c>
      <c r="F803" t="str">
        <f>IF(ISERROR(VLOOKUP(Transaktionen[[#This Row],[Transaktionen]],BTT[Verwendete Transaktion (Pflichtauswahl)],1,FALSE)),"nein","ja")</f>
        <v>nein</v>
      </c>
    </row>
    <row r="804" spans="1:7" hidden="1" x14ac:dyDescent="0.25">
      <c r="A804" t="s">
        <v>873</v>
      </c>
      <c r="B804" t="s">
        <v>874</v>
      </c>
      <c r="C804" t="s">
        <v>8454</v>
      </c>
      <c r="D804" s="13">
        <v>7329</v>
      </c>
      <c r="E804" t="s">
        <v>9102</v>
      </c>
      <c r="F804" t="str">
        <f>IF(ISERROR(VLOOKUP(Transaktionen[[#This Row],[Transaktionen]],BTT[Verwendete Transaktion (Pflichtauswahl)],1,FALSE)),"nein","ja")</f>
        <v>nein</v>
      </c>
    </row>
    <row r="805" spans="1:7" hidden="1" x14ac:dyDescent="0.25">
      <c r="A805" t="s">
        <v>875</v>
      </c>
      <c r="B805" t="s">
        <v>876</v>
      </c>
      <c r="C805" t="s">
        <v>8454</v>
      </c>
      <c r="D805" s="13">
        <v>4204</v>
      </c>
      <c r="E805" t="s">
        <v>9102</v>
      </c>
      <c r="F805" t="str">
        <f>IF(ISERROR(VLOOKUP(Transaktionen[[#This Row],[Transaktionen]],BTT[Verwendete Transaktion (Pflichtauswahl)],1,FALSE)),"nein","ja")</f>
        <v>nein</v>
      </c>
    </row>
    <row r="806" spans="1:7" hidden="1" x14ac:dyDescent="0.25">
      <c r="A806" t="s">
        <v>877</v>
      </c>
      <c r="B806" t="s">
        <v>878</v>
      </c>
      <c r="C806" t="s">
        <v>8454</v>
      </c>
      <c r="D806" s="13">
        <v>490</v>
      </c>
      <c r="E806" t="s">
        <v>9102</v>
      </c>
      <c r="F806" t="str">
        <f>IF(ISERROR(VLOOKUP(Transaktionen[[#This Row],[Transaktionen]],BTT[Verwendete Transaktion (Pflichtauswahl)],1,FALSE)),"nein","ja")</f>
        <v>nein</v>
      </c>
    </row>
    <row r="807" spans="1:7" hidden="1" x14ac:dyDescent="0.25">
      <c r="A807" t="s">
        <v>883</v>
      </c>
      <c r="B807" t="s">
        <v>884</v>
      </c>
      <c r="C807" t="s">
        <v>8454</v>
      </c>
      <c r="D807" s="13">
        <v>218</v>
      </c>
      <c r="E807" t="s">
        <v>9102</v>
      </c>
      <c r="F807" t="str">
        <f>IF(ISERROR(VLOOKUP(Transaktionen[[#This Row],[Transaktionen]],BTT[Verwendete Transaktion (Pflichtauswahl)],1,FALSE)),"nein","ja")</f>
        <v>nein</v>
      </c>
    </row>
    <row r="808" spans="1:7" hidden="1" x14ac:dyDescent="0.25">
      <c r="A808" t="s">
        <v>879</v>
      </c>
      <c r="B808" t="s">
        <v>880</v>
      </c>
      <c r="C808" t="s">
        <v>8454</v>
      </c>
      <c r="D808" s="13">
        <v>36</v>
      </c>
      <c r="E808" t="s">
        <v>9102</v>
      </c>
      <c r="F808" t="str">
        <f>IF(ISERROR(VLOOKUP(Transaktionen[[#This Row],[Transaktionen]],BTT[Verwendete Transaktion (Pflichtauswahl)],1,FALSE)),"nein","ja")</f>
        <v>nein</v>
      </c>
    </row>
    <row r="809" spans="1:7" hidden="1" x14ac:dyDescent="0.25">
      <c r="A809" t="s">
        <v>881</v>
      </c>
      <c r="B809" t="s">
        <v>882</v>
      </c>
      <c r="C809" t="s">
        <v>8454</v>
      </c>
      <c r="D809" s="13">
        <v>111</v>
      </c>
      <c r="E809" t="s">
        <v>9102</v>
      </c>
      <c r="F809" t="str">
        <f>IF(ISERROR(VLOOKUP(Transaktionen[[#This Row],[Transaktionen]],BTT[Verwendete Transaktion (Pflichtauswahl)],1,FALSE)),"nein","ja")</f>
        <v>nein</v>
      </c>
    </row>
    <row r="810" spans="1:7" hidden="1" x14ac:dyDescent="0.25">
      <c r="A810" t="s">
        <v>6719</v>
      </c>
      <c r="B810" t="s">
        <v>7781</v>
      </c>
      <c r="C810" t="s">
        <v>8454</v>
      </c>
      <c r="D810" s="13" t="s">
        <v>576</v>
      </c>
      <c r="E810" t="s">
        <v>576</v>
      </c>
      <c r="F810" t="str">
        <f>IF(ISERROR(VLOOKUP(Transaktionen[[#This Row],[Transaktionen]],BTT[Verwendete Transaktion (Pflichtauswahl)],1,FALSE)),"nein","ja")</f>
        <v>nein</v>
      </c>
      <c r="G810" t="s">
        <v>9516</v>
      </c>
    </row>
    <row r="811" spans="1:7" hidden="1" x14ac:dyDescent="0.25">
      <c r="A811" t="s">
        <v>6718</v>
      </c>
      <c r="B811" t="s">
        <v>7780</v>
      </c>
      <c r="C811" t="s">
        <v>8454</v>
      </c>
      <c r="D811" s="13">
        <v>1</v>
      </c>
      <c r="E811" t="s">
        <v>576</v>
      </c>
      <c r="F811" t="str">
        <f>IF(ISERROR(VLOOKUP(Transaktionen[[#This Row],[Transaktionen]],BTT[Verwendete Transaktion (Pflichtauswahl)],1,FALSE)),"nein","ja")</f>
        <v>nein</v>
      </c>
    </row>
    <row r="812" spans="1:7" hidden="1" x14ac:dyDescent="0.25">
      <c r="A812" t="s">
        <v>841</v>
      </c>
      <c r="B812" t="s">
        <v>842</v>
      </c>
      <c r="C812" t="s">
        <v>8454</v>
      </c>
      <c r="D812" s="13">
        <v>12</v>
      </c>
      <c r="E812" t="s">
        <v>9102</v>
      </c>
      <c r="F812" t="str">
        <f>IF(ISERROR(VLOOKUP(Transaktionen[[#This Row],[Transaktionen]],BTT[Verwendete Transaktion (Pflichtauswahl)],1,FALSE)),"nein","ja")</f>
        <v>nein</v>
      </c>
    </row>
    <row r="813" spans="1:7" hidden="1" x14ac:dyDescent="0.25">
      <c r="A813" t="s">
        <v>6720</v>
      </c>
      <c r="B813" t="s">
        <v>7782</v>
      </c>
      <c r="C813" t="s">
        <v>8454</v>
      </c>
      <c r="D813" s="13">
        <v>272</v>
      </c>
      <c r="E813" t="s">
        <v>9102</v>
      </c>
      <c r="F813" t="str">
        <f>IF(ISERROR(VLOOKUP(Transaktionen[[#This Row],[Transaktionen]],BTT[Verwendete Transaktion (Pflichtauswahl)],1,FALSE)),"nein","ja")</f>
        <v>nein</v>
      </c>
    </row>
    <row r="814" spans="1:7" hidden="1" x14ac:dyDescent="0.25">
      <c r="A814" t="s">
        <v>6721</v>
      </c>
      <c r="B814" t="s">
        <v>7783</v>
      </c>
      <c r="C814" t="s">
        <v>8454</v>
      </c>
      <c r="D814" s="13" t="s">
        <v>576</v>
      </c>
      <c r="E814" t="s">
        <v>576</v>
      </c>
      <c r="F814" t="str">
        <f>IF(ISERROR(VLOOKUP(Transaktionen[[#This Row],[Transaktionen]],BTT[Verwendete Transaktion (Pflichtauswahl)],1,FALSE)),"nein","ja")</f>
        <v>nein</v>
      </c>
      <c r="G814" t="s">
        <v>9516</v>
      </c>
    </row>
    <row r="815" spans="1:7" hidden="1" x14ac:dyDescent="0.25">
      <c r="A815" t="s">
        <v>6722</v>
      </c>
      <c r="B815" t="s">
        <v>7784</v>
      </c>
      <c r="C815" t="s">
        <v>8454</v>
      </c>
      <c r="D815" s="13">
        <v>360</v>
      </c>
      <c r="E815" t="s">
        <v>9102</v>
      </c>
      <c r="F815" t="str">
        <f>IF(ISERROR(VLOOKUP(Transaktionen[[#This Row],[Transaktionen]],BTT[Verwendete Transaktion (Pflichtauswahl)],1,FALSE)),"nein","ja")</f>
        <v>nein</v>
      </c>
    </row>
    <row r="816" spans="1:7" hidden="1" x14ac:dyDescent="0.25">
      <c r="A816" t="s">
        <v>885</v>
      </c>
      <c r="B816" t="s">
        <v>886</v>
      </c>
      <c r="C816" t="s">
        <v>8454</v>
      </c>
      <c r="D816" s="13">
        <v>389</v>
      </c>
      <c r="E816" t="s">
        <v>9102</v>
      </c>
      <c r="F816" t="str">
        <f>IF(ISERROR(VLOOKUP(Transaktionen[[#This Row],[Transaktionen]],BTT[Verwendete Transaktion (Pflichtauswahl)],1,FALSE)),"nein","ja")</f>
        <v>nein</v>
      </c>
    </row>
    <row r="817" spans="1:7" hidden="1" x14ac:dyDescent="0.25">
      <c r="A817" t="s">
        <v>887</v>
      </c>
      <c r="B817" t="s">
        <v>888</v>
      </c>
      <c r="C817" t="s">
        <v>8454</v>
      </c>
      <c r="D817" s="13">
        <v>1</v>
      </c>
      <c r="E817" t="s">
        <v>9102</v>
      </c>
      <c r="F817" t="str">
        <f>IF(ISERROR(VLOOKUP(Transaktionen[[#This Row],[Transaktionen]],BTT[Verwendete Transaktion (Pflichtauswahl)],1,FALSE)),"nein","ja")</f>
        <v>nein</v>
      </c>
    </row>
    <row r="818" spans="1:7" hidden="1" x14ac:dyDescent="0.25">
      <c r="A818" t="s">
        <v>889</v>
      </c>
      <c r="B818" t="s">
        <v>890</v>
      </c>
      <c r="C818" t="s">
        <v>8454</v>
      </c>
      <c r="D818" s="13">
        <v>626</v>
      </c>
      <c r="E818" t="s">
        <v>9102</v>
      </c>
      <c r="F818" t="str">
        <f>IF(ISERROR(VLOOKUP(Transaktionen[[#This Row],[Transaktionen]],BTT[Verwendete Transaktion (Pflichtauswahl)],1,FALSE)),"nein","ja")</f>
        <v>nein</v>
      </c>
    </row>
    <row r="819" spans="1:7" hidden="1" x14ac:dyDescent="0.25">
      <c r="A819" t="s">
        <v>6723</v>
      </c>
      <c r="B819" t="s">
        <v>7785</v>
      </c>
      <c r="C819" t="s">
        <v>8454</v>
      </c>
      <c r="D819" s="13" t="s">
        <v>576</v>
      </c>
      <c r="E819" t="s">
        <v>576</v>
      </c>
      <c r="F819" t="str">
        <f>IF(ISERROR(VLOOKUP(Transaktionen[[#This Row],[Transaktionen]],BTT[Verwendete Transaktion (Pflichtauswahl)],1,FALSE)),"nein","ja")</f>
        <v>nein</v>
      </c>
      <c r="G819" t="s">
        <v>9516</v>
      </c>
    </row>
    <row r="820" spans="1:7" hidden="1" x14ac:dyDescent="0.25">
      <c r="A820" t="s">
        <v>891</v>
      </c>
      <c r="B820" t="s">
        <v>892</v>
      </c>
      <c r="C820" t="s">
        <v>8454</v>
      </c>
      <c r="D820" s="13">
        <v>26</v>
      </c>
      <c r="E820" t="s">
        <v>9102</v>
      </c>
      <c r="F820" t="str">
        <f>IF(ISERROR(VLOOKUP(Transaktionen[[#This Row],[Transaktionen]],BTT[Verwendete Transaktion (Pflichtauswahl)],1,FALSE)),"nein","ja")</f>
        <v>nein</v>
      </c>
    </row>
    <row r="821" spans="1:7" hidden="1" x14ac:dyDescent="0.25">
      <c r="A821" t="s">
        <v>893</v>
      </c>
      <c r="B821" t="s">
        <v>894</v>
      </c>
      <c r="C821" t="s">
        <v>8454</v>
      </c>
      <c r="D821" s="13">
        <v>1032</v>
      </c>
      <c r="E821" t="s">
        <v>9102</v>
      </c>
      <c r="F821" t="str">
        <f>IF(ISERROR(VLOOKUP(Transaktionen[[#This Row],[Transaktionen]],BTT[Verwendete Transaktion (Pflichtauswahl)],1,FALSE)),"nein","ja")</f>
        <v>nein</v>
      </c>
    </row>
    <row r="822" spans="1:7" hidden="1" x14ac:dyDescent="0.25">
      <c r="A822" t="s">
        <v>895</v>
      </c>
      <c r="B822" t="s">
        <v>896</v>
      </c>
      <c r="C822" t="s">
        <v>8454</v>
      </c>
      <c r="D822" s="13">
        <v>40</v>
      </c>
      <c r="E822" t="s">
        <v>576</v>
      </c>
      <c r="F822" t="str">
        <f>IF(ISERROR(VLOOKUP(Transaktionen[[#This Row],[Transaktionen]],BTT[Verwendete Transaktion (Pflichtauswahl)],1,FALSE)),"nein","ja")</f>
        <v>nein</v>
      </c>
    </row>
    <row r="823" spans="1:7" hidden="1" x14ac:dyDescent="0.25">
      <c r="A823" t="s">
        <v>897</v>
      </c>
      <c r="B823" t="s">
        <v>898</v>
      </c>
      <c r="C823" t="s">
        <v>8454</v>
      </c>
      <c r="D823" s="13">
        <v>1041</v>
      </c>
      <c r="E823" t="s">
        <v>9102</v>
      </c>
      <c r="F823" t="str">
        <f>IF(ISERROR(VLOOKUP(Transaktionen[[#This Row],[Transaktionen]],BTT[Verwendete Transaktion (Pflichtauswahl)],1,FALSE)),"nein","ja")</f>
        <v>nein</v>
      </c>
    </row>
    <row r="824" spans="1:7" hidden="1" x14ac:dyDescent="0.25">
      <c r="A824" t="s">
        <v>899</v>
      </c>
      <c r="B824" t="s">
        <v>900</v>
      </c>
      <c r="C824" t="s">
        <v>8454</v>
      </c>
      <c r="D824" s="13">
        <v>2449</v>
      </c>
      <c r="E824" t="s">
        <v>9102</v>
      </c>
      <c r="F824" t="str">
        <f>IF(ISERROR(VLOOKUP(Transaktionen[[#This Row],[Transaktionen]],BTT[Verwendete Transaktion (Pflichtauswahl)],1,FALSE)),"nein","ja")</f>
        <v>nein</v>
      </c>
    </row>
    <row r="825" spans="1:7" hidden="1" x14ac:dyDescent="0.25">
      <c r="A825" t="s">
        <v>6724</v>
      </c>
      <c r="B825" t="s">
        <v>7786</v>
      </c>
      <c r="C825" t="s">
        <v>8454</v>
      </c>
      <c r="D825" s="13" t="s">
        <v>576</v>
      </c>
      <c r="E825" t="s">
        <v>576</v>
      </c>
      <c r="F825" t="str">
        <f>IF(ISERROR(VLOOKUP(Transaktionen[[#This Row],[Transaktionen]],BTT[Verwendete Transaktion (Pflichtauswahl)],1,FALSE)),"nein","ja")</f>
        <v>nein</v>
      </c>
      <c r="G825" t="s">
        <v>9516</v>
      </c>
    </row>
    <row r="826" spans="1:7" hidden="1" x14ac:dyDescent="0.25">
      <c r="A826" t="s">
        <v>6725</v>
      </c>
      <c r="B826" t="s">
        <v>7787</v>
      </c>
      <c r="C826" t="s">
        <v>8454</v>
      </c>
      <c r="D826" s="13" t="s">
        <v>576</v>
      </c>
      <c r="E826" t="s">
        <v>576</v>
      </c>
      <c r="F826" t="str">
        <f>IF(ISERROR(VLOOKUP(Transaktionen[[#This Row],[Transaktionen]],BTT[Verwendete Transaktion (Pflichtauswahl)],1,FALSE)),"nein","ja")</f>
        <v>nein</v>
      </c>
      <c r="G826" t="s">
        <v>9516</v>
      </c>
    </row>
    <row r="827" spans="1:7" hidden="1" x14ac:dyDescent="0.25">
      <c r="A827" t="s">
        <v>901</v>
      </c>
      <c r="B827" t="s">
        <v>902</v>
      </c>
      <c r="C827" t="s">
        <v>8454</v>
      </c>
      <c r="D827" s="13">
        <v>607</v>
      </c>
      <c r="E827" t="s">
        <v>9102</v>
      </c>
      <c r="F827" t="str">
        <f>IF(ISERROR(VLOOKUP(Transaktionen[[#This Row],[Transaktionen]],BTT[Verwendete Transaktion (Pflichtauswahl)],1,FALSE)),"nein","ja")</f>
        <v>nein</v>
      </c>
    </row>
    <row r="828" spans="1:7" hidden="1" x14ac:dyDescent="0.25">
      <c r="A828" t="s">
        <v>6726</v>
      </c>
      <c r="B828" t="s">
        <v>7788</v>
      </c>
      <c r="C828" t="s">
        <v>8454</v>
      </c>
      <c r="D828" s="13" t="s">
        <v>576</v>
      </c>
      <c r="E828" t="s">
        <v>576</v>
      </c>
      <c r="F828" t="str">
        <f>IF(ISERROR(VLOOKUP(Transaktionen[[#This Row],[Transaktionen]],BTT[Verwendete Transaktion (Pflichtauswahl)],1,FALSE)),"nein","ja")</f>
        <v>nein</v>
      </c>
      <c r="G828" t="s">
        <v>9516</v>
      </c>
    </row>
    <row r="829" spans="1:7" hidden="1" x14ac:dyDescent="0.25">
      <c r="A829" t="s">
        <v>6727</v>
      </c>
      <c r="B829" t="s">
        <v>7789</v>
      </c>
      <c r="C829" t="s">
        <v>8454</v>
      </c>
      <c r="D829" s="13" t="s">
        <v>576</v>
      </c>
      <c r="E829" t="s">
        <v>576</v>
      </c>
      <c r="F829" t="str">
        <f>IF(ISERROR(VLOOKUP(Transaktionen[[#This Row],[Transaktionen]],BTT[Verwendete Transaktion (Pflichtauswahl)],1,FALSE)),"nein","ja")</f>
        <v>nein</v>
      </c>
      <c r="G829" t="s">
        <v>9516</v>
      </c>
    </row>
    <row r="830" spans="1:7" hidden="1" x14ac:dyDescent="0.25">
      <c r="A830" t="s">
        <v>903</v>
      </c>
      <c r="B830" t="s">
        <v>904</v>
      </c>
      <c r="C830" t="s">
        <v>8454</v>
      </c>
      <c r="D830" s="13">
        <v>6</v>
      </c>
      <c r="E830" t="s">
        <v>9102</v>
      </c>
      <c r="F830" t="str">
        <f>IF(ISERROR(VLOOKUP(Transaktionen[[#This Row],[Transaktionen]],BTT[Verwendete Transaktion (Pflichtauswahl)],1,FALSE)),"nein","ja")</f>
        <v>nein</v>
      </c>
    </row>
    <row r="831" spans="1:7" hidden="1" x14ac:dyDescent="0.25">
      <c r="A831" t="s">
        <v>6730</v>
      </c>
      <c r="B831" t="s">
        <v>7792</v>
      </c>
      <c r="C831" t="s">
        <v>8454</v>
      </c>
      <c r="D831" s="13" t="s">
        <v>576</v>
      </c>
      <c r="E831" t="s">
        <v>576</v>
      </c>
      <c r="F831" t="str">
        <f>IF(ISERROR(VLOOKUP(Transaktionen[[#This Row],[Transaktionen]],BTT[Verwendete Transaktion (Pflichtauswahl)],1,FALSE)),"nein","ja")</f>
        <v>nein</v>
      </c>
      <c r="G831" t="s">
        <v>9516</v>
      </c>
    </row>
    <row r="832" spans="1:7" hidden="1" x14ac:dyDescent="0.25">
      <c r="A832" t="s">
        <v>6731</v>
      </c>
      <c r="B832" t="s">
        <v>7793</v>
      </c>
      <c r="C832" t="s">
        <v>8454</v>
      </c>
      <c r="D832" s="13" t="s">
        <v>576</v>
      </c>
      <c r="E832" t="s">
        <v>576</v>
      </c>
      <c r="F832" t="str">
        <f>IF(ISERROR(VLOOKUP(Transaktionen[[#This Row],[Transaktionen]],BTT[Verwendete Transaktion (Pflichtauswahl)],1,FALSE)),"nein","ja")</f>
        <v>nein</v>
      </c>
      <c r="G832" t="s">
        <v>9516</v>
      </c>
    </row>
    <row r="833" spans="1:7" hidden="1" x14ac:dyDescent="0.25">
      <c r="A833" t="s">
        <v>915</v>
      </c>
      <c r="B833" t="s">
        <v>916</v>
      </c>
      <c r="C833" t="s">
        <v>8454</v>
      </c>
      <c r="D833" s="13">
        <v>4854</v>
      </c>
      <c r="E833" t="s">
        <v>9102</v>
      </c>
      <c r="F833" t="str">
        <f>IF(ISERROR(VLOOKUP(Transaktionen[[#This Row],[Transaktionen]],BTT[Verwendete Transaktion (Pflichtauswahl)],1,FALSE)),"nein","ja")</f>
        <v>nein</v>
      </c>
    </row>
    <row r="834" spans="1:7" hidden="1" x14ac:dyDescent="0.25">
      <c r="A834" t="s">
        <v>907</v>
      </c>
      <c r="B834" t="s">
        <v>908</v>
      </c>
      <c r="C834" t="s">
        <v>8454</v>
      </c>
      <c r="D834" s="13">
        <v>2481</v>
      </c>
      <c r="E834" t="s">
        <v>9102</v>
      </c>
      <c r="F834" t="str">
        <f>IF(ISERROR(VLOOKUP(Transaktionen[[#This Row],[Transaktionen]],BTT[Verwendete Transaktion (Pflichtauswahl)],1,FALSE)),"nein","ja")</f>
        <v>nein</v>
      </c>
    </row>
    <row r="835" spans="1:7" hidden="1" x14ac:dyDescent="0.25">
      <c r="A835" t="s">
        <v>6729</v>
      </c>
      <c r="B835" t="s">
        <v>7791</v>
      </c>
      <c r="C835" t="s">
        <v>8454</v>
      </c>
      <c r="D835" s="13">
        <v>12</v>
      </c>
      <c r="E835" t="s">
        <v>9102</v>
      </c>
      <c r="F835" t="str">
        <f>IF(ISERROR(VLOOKUP(Transaktionen[[#This Row],[Transaktionen]],BTT[Verwendete Transaktion (Pflichtauswahl)],1,FALSE)),"nein","ja")</f>
        <v>nein</v>
      </c>
    </row>
    <row r="836" spans="1:7" hidden="1" x14ac:dyDescent="0.25">
      <c r="A836" t="s">
        <v>909</v>
      </c>
      <c r="B836" t="s">
        <v>910</v>
      </c>
      <c r="C836" t="s">
        <v>8454</v>
      </c>
      <c r="D836" s="13">
        <v>473</v>
      </c>
      <c r="E836" t="s">
        <v>9102</v>
      </c>
      <c r="F836" t="str">
        <f>IF(ISERROR(VLOOKUP(Transaktionen[[#This Row],[Transaktionen]],BTT[Verwendete Transaktion (Pflichtauswahl)],1,FALSE)),"nein","ja")</f>
        <v>nein</v>
      </c>
    </row>
    <row r="837" spans="1:7" hidden="1" x14ac:dyDescent="0.25">
      <c r="A837" t="s">
        <v>911</v>
      </c>
      <c r="B837" t="s">
        <v>912</v>
      </c>
      <c r="C837" t="s">
        <v>8454</v>
      </c>
      <c r="D837" s="13">
        <v>9322</v>
      </c>
      <c r="E837" t="s">
        <v>9102</v>
      </c>
      <c r="F837" t="str">
        <f>IF(ISERROR(VLOOKUP(Transaktionen[[#This Row],[Transaktionen]],BTT[Verwendete Transaktion (Pflichtauswahl)],1,FALSE)),"nein","ja")</f>
        <v>nein</v>
      </c>
    </row>
    <row r="838" spans="1:7" hidden="1" x14ac:dyDescent="0.25">
      <c r="A838" t="s">
        <v>6728</v>
      </c>
      <c r="B838" t="s">
        <v>7790</v>
      </c>
      <c r="C838" t="s">
        <v>8454</v>
      </c>
      <c r="D838" s="13">
        <v>12</v>
      </c>
      <c r="E838" t="s">
        <v>576</v>
      </c>
      <c r="F838" t="str">
        <f>IF(ISERROR(VLOOKUP(Transaktionen[[#This Row],[Transaktionen]],BTT[Verwendete Transaktion (Pflichtauswahl)],1,FALSE)),"nein","ja")</f>
        <v>nein</v>
      </c>
    </row>
    <row r="839" spans="1:7" hidden="1" x14ac:dyDescent="0.25">
      <c r="A839" t="s">
        <v>905</v>
      </c>
      <c r="B839" t="s">
        <v>906</v>
      </c>
      <c r="C839" t="s">
        <v>8454</v>
      </c>
      <c r="D839" s="13">
        <v>217</v>
      </c>
      <c r="E839" t="s">
        <v>9102</v>
      </c>
      <c r="F839" t="str">
        <f>IF(ISERROR(VLOOKUP(Transaktionen[[#This Row],[Transaktionen]],BTT[Verwendete Transaktion (Pflichtauswahl)],1,FALSE)),"nein","ja")</f>
        <v>nein</v>
      </c>
    </row>
    <row r="840" spans="1:7" hidden="1" x14ac:dyDescent="0.25">
      <c r="A840" t="s">
        <v>913</v>
      </c>
      <c r="B840" t="s">
        <v>914</v>
      </c>
      <c r="C840" t="s">
        <v>8454</v>
      </c>
      <c r="D840" s="13">
        <v>66</v>
      </c>
      <c r="E840" t="s">
        <v>9102</v>
      </c>
      <c r="F840" t="str">
        <f>IF(ISERROR(VLOOKUP(Transaktionen[[#This Row],[Transaktionen]],BTT[Verwendete Transaktion (Pflichtauswahl)],1,FALSE)),"nein","ja")</f>
        <v>nein</v>
      </c>
    </row>
    <row r="841" spans="1:7" hidden="1" x14ac:dyDescent="0.25">
      <c r="A841" t="s">
        <v>917</v>
      </c>
      <c r="B841" t="s">
        <v>918</v>
      </c>
      <c r="C841" t="s">
        <v>8454</v>
      </c>
      <c r="D841" s="13" t="s">
        <v>576</v>
      </c>
      <c r="E841" t="s">
        <v>576</v>
      </c>
      <c r="F841" t="str">
        <f>IF(ISERROR(VLOOKUP(Transaktionen[[#This Row],[Transaktionen]],BTT[Verwendete Transaktion (Pflichtauswahl)],1,FALSE)),"nein","ja")</f>
        <v>nein</v>
      </c>
      <c r="G841" t="s">
        <v>9516</v>
      </c>
    </row>
    <row r="842" spans="1:7" hidden="1" x14ac:dyDescent="0.25">
      <c r="A842" t="s">
        <v>919</v>
      </c>
      <c r="B842" t="s">
        <v>920</v>
      </c>
      <c r="C842" t="s">
        <v>8454</v>
      </c>
      <c r="D842" s="13" t="s">
        <v>576</v>
      </c>
      <c r="E842" t="s">
        <v>576</v>
      </c>
      <c r="F842" t="str">
        <f>IF(ISERROR(VLOOKUP(Transaktionen[[#This Row],[Transaktionen]],BTT[Verwendete Transaktion (Pflichtauswahl)],1,FALSE)),"nein","ja")</f>
        <v>nein</v>
      </c>
      <c r="G842" t="s">
        <v>9516</v>
      </c>
    </row>
    <row r="843" spans="1:7" hidden="1" x14ac:dyDescent="0.25">
      <c r="A843" t="s">
        <v>921</v>
      </c>
      <c r="B843" t="s">
        <v>922</v>
      </c>
      <c r="C843" t="s">
        <v>8454</v>
      </c>
      <c r="D843" s="13">
        <v>108</v>
      </c>
      <c r="E843" t="s">
        <v>576</v>
      </c>
      <c r="F843" t="str">
        <f>IF(ISERROR(VLOOKUP(Transaktionen[[#This Row],[Transaktionen]],BTT[Verwendete Transaktion (Pflichtauswahl)],1,FALSE)),"nein","ja")</f>
        <v>nein</v>
      </c>
    </row>
    <row r="844" spans="1:7" hidden="1" x14ac:dyDescent="0.25">
      <c r="A844" t="s">
        <v>923</v>
      </c>
      <c r="B844" t="s">
        <v>924</v>
      </c>
      <c r="C844" t="s">
        <v>8454</v>
      </c>
      <c r="D844" s="13" t="s">
        <v>576</v>
      </c>
      <c r="E844" t="s">
        <v>576</v>
      </c>
      <c r="F844" t="str">
        <f>IF(ISERROR(VLOOKUP(Transaktionen[[#This Row],[Transaktionen]],BTT[Verwendete Transaktion (Pflichtauswahl)],1,FALSE)),"nein","ja")</f>
        <v>nein</v>
      </c>
      <c r="G844" t="s">
        <v>9516</v>
      </c>
    </row>
    <row r="845" spans="1:7" hidden="1" x14ac:dyDescent="0.25">
      <c r="A845" t="s">
        <v>925</v>
      </c>
      <c r="B845" t="s">
        <v>926</v>
      </c>
      <c r="C845" t="s">
        <v>8454</v>
      </c>
      <c r="D845" s="13" t="s">
        <v>576</v>
      </c>
      <c r="E845" t="s">
        <v>576</v>
      </c>
      <c r="F845" t="str">
        <f>IF(ISERROR(VLOOKUP(Transaktionen[[#This Row],[Transaktionen]],BTT[Verwendete Transaktion (Pflichtauswahl)],1,FALSE)),"nein","ja")</f>
        <v>nein</v>
      </c>
      <c r="G845" t="s">
        <v>9516</v>
      </c>
    </row>
    <row r="846" spans="1:7" hidden="1" x14ac:dyDescent="0.25">
      <c r="A846" t="s">
        <v>927</v>
      </c>
      <c r="B846" t="s">
        <v>928</v>
      </c>
      <c r="C846" t="s">
        <v>8454</v>
      </c>
      <c r="D846" s="13" t="s">
        <v>576</v>
      </c>
      <c r="E846" t="s">
        <v>576</v>
      </c>
      <c r="F846" t="str">
        <f>IF(ISERROR(VLOOKUP(Transaktionen[[#This Row],[Transaktionen]],BTT[Verwendete Transaktion (Pflichtauswahl)],1,FALSE)),"nein","ja")</f>
        <v>nein</v>
      </c>
      <c r="G846" t="s">
        <v>9516</v>
      </c>
    </row>
    <row r="847" spans="1:7" hidden="1" x14ac:dyDescent="0.25">
      <c r="A847" t="s">
        <v>929</v>
      </c>
      <c r="B847" t="s">
        <v>930</v>
      </c>
      <c r="C847" t="s">
        <v>8454</v>
      </c>
      <c r="D847" s="13" t="s">
        <v>576</v>
      </c>
      <c r="E847" t="s">
        <v>576</v>
      </c>
      <c r="F847" t="str">
        <f>IF(ISERROR(VLOOKUP(Transaktionen[[#This Row],[Transaktionen]],BTT[Verwendete Transaktion (Pflichtauswahl)],1,FALSE)),"nein","ja")</f>
        <v>nein</v>
      </c>
      <c r="G847" t="s">
        <v>9516</v>
      </c>
    </row>
    <row r="848" spans="1:7" hidden="1" x14ac:dyDescent="0.25">
      <c r="A848" t="s">
        <v>931</v>
      </c>
      <c r="B848" t="s">
        <v>932</v>
      </c>
      <c r="C848" t="s">
        <v>8454</v>
      </c>
      <c r="D848" s="13" t="s">
        <v>576</v>
      </c>
      <c r="E848" t="s">
        <v>576</v>
      </c>
      <c r="F848" t="str">
        <f>IF(ISERROR(VLOOKUP(Transaktionen[[#This Row],[Transaktionen]],BTT[Verwendete Transaktion (Pflichtauswahl)],1,FALSE)),"nein","ja")</f>
        <v>nein</v>
      </c>
      <c r="G848" t="s">
        <v>9516</v>
      </c>
    </row>
    <row r="849" spans="1:7" hidden="1" x14ac:dyDescent="0.25">
      <c r="A849" t="s">
        <v>933</v>
      </c>
      <c r="B849" t="s">
        <v>934</v>
      </c>
      <c r="C849" t="s">
        <v>8454</v>
      </c>
      <c r="D849" s="13">
        <v>18</v>
      </c>
      <c r="E849" t="s">
        <v>576</v>
      </c>
      <c r="F849" t="str">
        <f>IF(ISERROR(VLOOKUP(Transaktionen[[#This Row],[Transaktionen]],BTT[Verwendete Transaktion (Pflichtauswahl)],1,FALSE)),"nein","ja")</f>
        <v>nein</v>
      </c>
    </row>
    <row r="850" spans="1:7" hidden="1" x14ac:dyDescent="0.25">
      <c r="A850" t="s">
        <v>935</v>
      </c>
      <c r="B850" t="s">
        <v>936</v>
      </c>
      <c r="C850" t="s">
        <v>8454</v>
      </c>
      <c r="D850" s="13" t="s">
        <v>576</v>
      </c>
      <c r="E850" t="s">
        <v>576</v>
      </c>
      <c r="F850" t="str">
        <f>IF(ISERROR(VLOOKUP(Transaktionen[[#This Row],[Transaktionen]],BTT[Verwendete Transaktion (Pflichtauswahl)],1,FALSE)),"nein","ja")</f>
        <v>nein</v>
      </c>
      <c r="G850" t="s">
        <v>9516</v>
      </c>
    </row>
    <row r="851" spans="1:7" hidden="1" x14ac:dyDescent="0.25">
      <c r="A851" t="s">
        <v>937</v>
      </c>
      <c r="B851" t="s">
        <v>938</v>
      </c>
      <c r="C851" t="s">
        <v>8454</v>
      </c>
      <c r="D851" s="13" t="s">
        <v>576</v>
      </c>
      <c r="E851" t="s">
        <v>576</v>
      </c>
      <c r="F851" t="str">
        <f>IF(ISERROR(VLOOKUP(Transaktionen[[#This Row],[Transaktionen]],BTT[Verwendete Transaktion (Pflichtauswahl)],1,FALSE)),"nein","ja")</f>
        <v>nein</v>
      </c>
      <c r="G851" t="s">
        <v>9516</v>
      </c>
    </row>
    <row r="852" spans="1:7" hidden="1" x14ac:dyDescent="0.25">
      <c r="A852" t="s">
        <v>939</v>
      </c>
      <c r="B852" t="s">
        <v>940</v>
      </c>
      <c r="C852" t="s">
        <v>8454</v>
      </c>
      <c r="D852" s="13">
        <v>26</v>
      </c>
      <c r="E852" t="s">
        <v>9102</v>
      </c>
      <c r="F852" t="str">
        <f>IF(ISERROR(VLOOKUP(Transaktionen[[#This Row],[Transaktionen]],BTT[Verwendete Transaktion (Pflichtauswahl)],1,FALSE)),"nein","ja")</f>
        <v>nein</v>
      </c>
    </row>
    <row r="853" spans="1:7" hidden="1" x14ac:dyDescent="0.25">
      <c r="A853" t="s">
        <v>941</v>
      </c>
      <c r="B853" t="s">
        <v>942</v>
      </c>
      <c r="C853" t="s">
        <v>8454</v>
      </c>
      <c r="D853" s="13" t="s">
        <v>576</v>
      </c>
      <c r="E853" t="s">
        <v>576</v>
      </c>
      <c r="F853" t="str">
        <f>IF(ISERROR(VLOOKUP(Transaktionen[[#This Row],[Transaktionen]],BTT[Verwendete Transaktion (Pflichtauswahl)],1,FALSE)),"nein","ja")</f>
        <v>nein</v>
      </c>
      <c r="G853" t="s">
        <v>9516</v>
      </c>
    </row>
    <row r="854" spans="1:7" hidden="1" x14ac:dyDescent="0.25">
      <c r="A854" t="s">
        <v>6732</v>
      </c>
      <c r="B854" t="s">
        <v>7794</v>
      </c>
      <c r="C854" t="s">
        <v>8454</v>
      </c>
      <c r="D854" s="13" t="s">
        <v>576</v>
      </c>
      <c r="E854" t="s">
        <v>576</v>
      </c>
      <c r="F854" t="str">
        <f>IF(ISERROR(VLOOKUP(Transaktionen[[#This Row],[Transaktionen]],BTT[Verwendete Transaktion (Pflichtauswahl)],1,FALSE)),"nein","ja")</f>
        <v>nein</v>
      </c>
      <c r="G854" t="s">
        <v>9516</v>
      </c>
    </row>
    <row r="855" spans="1:7" hidden="1" x14ac:dyDescent="0.25">
      <c r="A855" t="s">
        <v>6733</v>
      </c>
      <c r="B855" t="s">
        <v>7795</v>
      </c>
      <c r="C855" t="s">
        <v>8454</v>
      </c>
      <c r="D855" s="13" t="s">
        <v>576</v>
      </c>
      <c r="E855" t="s">
        <v>576</v>
      </c>
      <c r="F855" t="str">
        <f>IF(ISERROR(VLOOKUP(Transaktionen[[#This Row],[Transaktionen]],BTT[Verwendete Transaktion (Pflichtauswahl)],1,FALSE)),"nein","ja")</f>
        <v>nein</v>
      </c>
      <c r="G855" t="s">
        <v>9516</v>
      </c>
    </row>
    <row r="856" spans="1:7" hidden="1" x14ac:dyDescent="0.25">
      <c r="A856" t="s">
        <v>943</v>
      </c>
      <c r="B856" t="s">
        <v>944</v>
      </c>
      <c r="C856" t="s">
        <v>8454</v>
      </c>
      <c r="D856" s="13" t="s">
        <v>576</v>
      </c>
      <c r="E856" t="s">
        <v>576</v>
      </c>
      <c r="F856" t="str">
        <f>IF(ISERROR(VLOOKUP(Transaktionen[[#This Row],[Transaktionen]],BTT[Verwendete Transaktion (Pflichtauswahl)],1,FALSE)),"nein","ja")</f>
        <v>nein</v>
      </c>
      <c r="G856" t="s">
        <v>9516</v>
      </c>
    </row>
    <row r="857" spans="1:7" hidden="1" x14ac:dyDescent="0.25">
      <c r="A857" t="s">
        <v>945</v>
      </c>
      <c r="B857" t="s">
        <v>946</v>
      </c>
      <c r="C857" t="s">
        <v>8454</v>
      </c>
      <c r="D857" s="13" t="s">
        <v>576</v>
      </c>
      <c r="E857" t="s">
        <v>576</v>
      </c>
      <c r="F857" t="str">
        <f>IF(ISERROR(VLOOKUP(Transaktionen[[#This Row],[Transaktionen]],BTT[Verwendete Transaktion (Pflichtauswahl)],1,FALSE)),"nein","ja")</f>
        <v>nein</v>
      </c>
      <c r="G857" t="s">
        <v>9516</v>
      </c>
    </row>
    <row r="858" spans="1:7" hidden="1" x14ac:dyDescent="0.25">
      <c r="A858" t="s">
        <v>947</v>
      </c>
      <c r="B858" t="s">
        <v>946</v>
      </c>
      <c r="C858" t="s">
        <v>8454</v>
      </c>
      <c r="D858" s="13">
        <v>16578</v>
      </c>
      <c r="E858" t="s">
        <v>576</v>
      </c>
      <c r="F858" t="str">
        <f>IF(ISERROR(VLOOKUP(Transaktionen[[#This Row],[Transaktionen]],BTT[Verwendete Transaktion (Pflichtauswahl)],1,FALSE)),"nein","ja")</f>
        <v>nein</v>
      </c>
    </row>
    <row r="859" spans="1:7" hidden="1" x14ac:dyDescent="0.25">
      <c r="A859" t="s">
        <v>948</v>
      </c>
      <c r="B859" t="s">
        <v>949</v>
      </c>
      <c r="C859" t="s">
        <v>8454</v>
      </c>
      <c r="D859" s="13" t="s">
        <v>576</v>
      </c>
      <c r="E859" t="s">
        <v>576</v>
      </c>
      <c r="F859" t="str">
        <f>IF(ISERROR(VLOOKUP(Transaktionen[[#This Row],[Transaktionen]],BTT[Verwendete Transaktion (Pflichtauswahl)],1,FALSE)),"nein","ja")</f>
        <v>nein</v>
      </c>
      <c r="G859" t="s">
        <v>9516</v>
      </c>
    </row>
    <row r="860" spans="1:7" hidden="1" x14ac:dyDescent="0.25">
      <c r="A860" t="s">
        <v>950</v>
      </c>
      <c r="B860" t="s">
        <v>951</v>
      </c>
      <c r="C860" t="s">
        <v>8454</v>
      </c>
      <c r="D860" s="13" t="s">
        <v>576</v>
      </c>
      <c r="E860" t="s">
        <v>576</v>
      </c>
      <c r="F860" t="str">
        <f>IF(ISERROR(VLOOKUP(Transaktionen[[#This Row],[Transaktionen]],BTT[Verwendete Transaktion (Pflichtauswahl)],1,FALSE)),"nein","ja")</f>
        <v>nein</v>
      </c>
      <c r="G860" t="s">
        <v>9516</v>
      </c>
    </row>
    <row r="861" spans="1:7" hidden="1" x14ac:dyDescent="0.25">
      <c r="A861" t="s">
        <v>952</v>
      </c>
      <c r="B861" t="s">
        <v>953</v>
      </c>
      <c r="C861" t="s">
        <v>8454</v>
      </c>
      <c r="D861" s="13" t="s">
        <v>576</v>
      </c>
      <c r="E861" t="s">
        <v>576</v>
      </c>
      <c r="F861" t="str">
        <f>IF(ISERROR(VLOOKUP(Transaktionen[[#This Row],[Transaktionen]],BTT[Verwendete Transaktion (Pflichtauswahl)],1,FALSE)),"nein","ja")</f>
        <v>nein</v>
      </c>
      <c r="G861" t="s">
        <v>9516</v>
      </c>
    </row>
    <row r="862" spans="1:7" hidden="1" x14ac:dyDescent="0.25">
      <c r="A862" t="s">
        <v>6734</v>
      </c>
      <c r="B862" t="s">
        <v>7796</v>
      </c>
      <c r="C862" t="s">
        <v>8454</v>
      </c>
      <c r="D862" s="13" t="s">
        <v>576</v>
      </c>
      <c r="E862" t="s">
        <v>576</v>
      </c>
      <c r="F862" t="str">
        <f>IF(ISERROR(VLOOKUP(Transaktionen[[#This Row],[Transaktionen]],BTT[Verwendete Transaktion (Pflichtauswahl)],1,FALSE)),"nein","ja")</f>
        <v>nein</v>
      </c>
      <c r="G862" t="s">
        <v>9516</v>
      </c>
    </row>
    <row r="863" spans="1:7" hidden="1" x14ac:dyDescent="0.25">
      <c r="A863" t="s">
        <v>954</v>
      </c>
      <c r="B863" t="s">
        <v>955</v>
      </c>
      <c r="C863" t="s">
        <v>8454</v>
      </c>
      <c r="D863" s="13" t="s">
        <v>576</v>
      </c>
      <c r="E863" t="s">
        <v>576</v>
      </c>
      <c r="F863" t="str">
        <f>IF(ISERROR(VLOOKUP(Transaktionen[[#This Row],[Transaktionen]],BTT[Verwendete Transaktion (Pflichtauswahl)],1,FALSE)),"nein","ja")</f>
        <v>nein</v>
      </c>
      <c r="G863" t="s">
        <v>9516</v>
      </c>
    </row>
    <row r="864" spans="1:7" hidden="1" x14ac:dyDescent="0.25">
      <c r="A864" t="s">
        <v>956</v>
      </c>
      <c r="B864" t="s">
        <v>918</v>
      </c>
      <c r="C864" t="s">
        <v>8454</v>
      </c>
      <c r="D864" s="13" t="s">
        <v>576</v>
      </c>
      <c r="E864" t="s">
        <v>576</v>
      </c>
      <c r="F864" t="str">
        <f>IF(ISERROR(VLOOKUP(Transaktionen[[#This Row],[Transaktionen]],BTT[Verwendete Transaktion (Pflichtauswahl)],1,FALSE)),"nein","ja")</f>
        <v>nein</v>
      </c>
      <c r="G864" t="s">
        <v>9516</v>
      </c>
    </row>
    <row r="865" spans="1:7" hidden="1" x14ac:dyDescent="0.25">
      <c r="A865" t="s">
        <v>957</v>
      </c>
      <c r="B865" t="s">
        <v>958</v>
      </c>
      <c r="C865" t="s">
        <v>8454</v>
      </c>
      <c r="D865" s="13">
        <v>27</v>
      </c>
      <c r="E865" t="s">
        <v>576</v>
      </c>
      <c r="F865" t="str">
        <f>IF(ISERROR(VLOOKUP(Transaktionen[[#This Row],[Transaktionen]],BTT[Verwendete Transaktion (Pflichtauswahl)],1,FALSE)),"nein","ja")</f>
        <v>nein</v>
      </c>
    </row>
    <row r="866" spans="1:7" hidden="1" x14ac:dyDescent="0.25">
      <c r="A866" t="s">
        <v>959</v>
      </c>
      <c r="B866" t="s">
        <v>960</v>
      </c>
      <c r="C866" t="s">
        <v>8454</v>
      </c>
      <c r="D866" s="13" t="s">
        <v>576</v>
      </c>
      <c r="E866" t="s">
        <v>576</v>
      </c>
      <c r="F866" t="str">
        <f>IF(ISERROR(VLOOKUP(Transaktionen[[#This Row],[Transaktionen]],BTT[Verwendete Transaktion (Pflichtauswahl)],1,FALSE)),"nein","ja")</f>
        <v>nein</v>
      </c>
      <c r="G866" t="s">
        <v>9516</v>
      </c>
    </row>
    <row r="867" spans="1:7" hidden="1" x14ac:dyDescent="0.25">
      <c r="A867" t="s">
        <v>961</v>
      </c>
      <c r="B867" t="s">
        <v>962</v>
      </c>
      <c r="C867" t="s">
        <v>8454</v>
      </c>
      <c r="D867" s="13" t="s">
        <v>576</v>
      </c>
      <c r="E867" t="s">
        <v>576</v>
      </c>
      <c r="F867" t="str">
        <f>IF(ISERROR(VLOOKUP(Transaktionen[[#This Row],[Transaktionen]],BTT[Verwendete Transaktion (Pflichtauswahl)],1,FALSE)),"nein","ja")</f>
        <v>nein</v>
      </c>
      <c r="G867" t="s">
        <v>9516</v>
      </c>
    </row>
    <row r="868" spans="1:7" hidden="1" x14ac:dyDescent="0.25">
      <c r="A868" t="s">
        <v>6735</v>
      </c>
      <c r="B868" t="s">
        <v>7797</v>
      </c>
      <c r="C868" t="s">
        <v>8454</v>
      </c>
      <c r="D868" s="13" t="s">
        <v>576</v>
      </c>
      <c r="E868" t="s">
        <v>576</v>
      </c>
      <c r="F868" t="str">
        <f>IF(ISERROR(VLOOKUP(Transaktionen[[#This Row],[Transaktionen]],BTT[Verwendete Transaktion (Pflichtauswahl)],1,FALSE)),"nein","ja")</f>
        <v>nein</v>
      </c>
      <c r="G868" t="s">
        <v>9516</v>
      </c>
    </row>
    <row r="869" spans="1:7" hidden="1" x14ac:dyDescent="0.25">
      <c r="A869" t="s">
        <v>963</v>
      </c>
      <c r="B869" t="s">
        <v>964</v>
      </c>
      <c r="C869" t="s">
        <v>8454</v>
      </c>
      <c r="D869" s="13" t="s">
        <v>576</v>
      </c>
      <c r="E869" t="s">
        <v>576</v>
      </c>
      <c r="F869" t="str">
        <f>IF(ISERROR(VLOOKUP(Transaktionen[[#This Row],[Transaktionen]],BTT[Verwendete Transaktion (Pflichtauswahl)],1,FALSE)),"nein","ja")</f>
        <v>nein</v>
      </c>
      <c r="G869" t="s">
        <v>9516</v>
      </c>
    </row>
    <row r="870" spans="1:7" hidden="1" x14ac:dyDescent="0.25">
      <c r="A870" t="s">
        <v>965</v>
      </c>
      <c r="B870" t="s">
        <v>966</v>
      </c>
      <c r="C870" t="s">
        <v>8454</v>
      </c>
      <c r="D870" s="13" t="s">
        <v>576</v>
      </c>
      <c r="E870" t="s">
        <v>576</v>
      </c>
      <c r="F870" t="str">
        <f>IF(ISERROR(VLOOKUP(Transaktionen[[#This Row],[Transaktionen]],BTT[Verwendete Transaktion (Pflichtauswahl)],1,FALSE)),"nein","ja")</f>
        <v>nein</v>
      </c>
      <c r="G870" t="s">
        <v>9516</v>
      </c>
    </row>
    <row r="871" spans="1:7" hidden="1" x14ac:dyDescent="0.25">
      <c r="A871" t="s">
        <v>967</v>
      </c>
      <c r="B871" t="s">
        <v>968</v>
      </c>
      <c r="C871" t="s">
        <v>8454</v>
      </c>
      <c r="D871" s="13" t="s">
        <v>576</v>
      </c>
      <c r="E871" t="s">
        <v>576</v>
      </c>
      <c r="F871" t="str">
        <f>IF(ISERROR(VLOOKUP(Transaktionen[[#This Row],[Transaktionen]],BTT[Verwendete Transaktion (Pflichtauswahl)],1,FALSE)),"nein","ja")</f>
        <v>nein</v>
      </c>
      <c r="G871" t="s">
        <v>9516</v>
      </c>
    </row>
    <row r="872" spans="1:7" hidden="1" x14ac:dyDescent="0.25">
      <c r="A872" t="s">
        <v>969</v>
      </c>
      <c r="B872" t="s">
        <v>970</v>
      </c>
      <c r="C872" t="s">
        <v>8454</v>
      </c>
      <c r="D872" s="13" t="s">
        <v>576</v>
      </c>
      <c r="E872" t="s">
        <v>576</v>
      </c>
      <c r="F872" t="str">
        <f>IF(ISERROR(VLOOKUP(Transaktionen[[#This Row],[Transaktionen]],BTT[Verwendete Transaktion (Pflichtauswahl)],1,FALSE)),"nein","ja")</f>
        <v>nein</v>
      </c>
      <c r="G872" t="s">
        <v>9516</v>
      </c>
    </row>
    <row r="873" spans="1:7" hidden="1" x14ac:dyDescent="0.25">
      <c r="A873" t="s">
        <v>971</v>
      </c>
      <c r="B873" t="s">
        <v>972</v>
      </c>
      <c r="C873" t="s">
        <v>8454</v>
      </c>
      <c r="D873" s="13" t="s">
        <v>576</v>
      </c>
      <c r="E873" t="s">
        <v>576</v>
      </c>
      <c r="F873" t="str">
        <f>IF(ISERROR(VLOOKUP(Transaktionen[[#This Row],[Transaktionen]],BTT[Verwendete Transaktion (Pflichtauswahl)],1,FALSE)),"nein","ja")</f>
        <v>nein</v>
      </c>
      <c r="G873" t="s">
        <v>9516</v>
      </c>
    </row>
    <row r="874" spans="1:7" hidden="1" x14ac:dyDescent="0.25">
      <c r="A874" t="s">
        <v>973</v>
      </c>
      <c r="B874" t="s">
        <v>974</v>
      </c>
      <c r="C874" t="s">
        <v>8454</v>
      </c>
      <c r="D874" s="13" t="s">
        <v>576</v>
      </c>
      <c r="E874" t="s">
        <v>576</v>
      </c>
      <c r="F874" t="str">
        <f>IF(ISERROR(VLOOKUP(Transaktionen[[#This Row],[Transaktionen]],BTT[Verwendete Transaktion (Pflichtauswahl)],1,FALSE)),"nein","ja")</f>
        <v>nein</v>
      </c>
      <c r="G874" t="s">
        <v>9516</v>
      </c>
    </row>
    <row r="875" spans="1:7" hidden="1" x14ac:dyDescent="0.25">
      <c r="A875" t="s">
        <v>975</v>
      </c>
      <c r="B875" t="s">
        <v>976</v>
      </c>
      <c r="C875" t="s">
        <v>8454</v>
      </c>
      <c r="D875" s="13">
        <v>34</v>
      </c>
      <c r="E875" t="s">
        <v>9102</v>
      </c>
      <c r="F875" t="str">
        <f>IF(ISERROR(VLOOKUP(Transaktionen[[#This Row],[Transaktionen]],BTT[Verwendete Transaktion (Pflichtauswahl)],1,FALSE)),"nein","ja")</f>
        <v>nein</v>
      </c>
    </row>
    <row r="876" spans="1:7" hidden="1" x14ac:dyDescent="0.25">
      <c r="A876" t="s">
        <v>977</v>
      </c>
      <c r="B876" t="s">
        <v>978</v>
      </c>
      <c r="C876" t="s">
        <v>8454</v>
      </c>
      <c r="D876" s="13">
        <v>348</v>
      </c>
      <c r="E876" t="s">
        <v>576</v>
      </c>
      <c r="F876" t="str">
        <f>IF(ISERROR(VLOOKUP(Transaktionen[[#This Row],[Transaktionen]],BTT[Verwendete Transaktion (Pflichtauswahl)],1,FALSE)),"nein","ja")</f>
        <v>nein</v>
      </c>
    </row>
    <row r="877" spans="1:7" hidden="1" x14ac:dyDescent="0.25">
      <c r="A877" t="s">
        <v>6736</v>
      </c>
      <c r="B877" t="s">
        <v>7798</v>
      </c>
      <c r="C877" t="s">
        <v>8454</v>
      </c>
      <c r="D877" s="13" t="s">
        <v>576</v>
      </c>
      <c r="E877" t="s">
        <v>576</v>
      </c>
      <c r="F877" t="str">
        <f>IF(ISERROR(VLOOKUP(Transaktionen[[#This Row],[Transaktionen]],BTT[Verwendete Transaktion (Pflichtauswahl)],1,FALSE)),"nein","ja")</f>
        <v>nein</v>
      </c>
      <c r="G877" t="s">
        <v>9516</v>
      </c>
    </row>
    <row r="878" spans="1:7" hidden="1" x14ac:dyDescent="0.25">
      <c r="A878" t="s">
        <v>979</v>
      </c>
      <c r="B878" t="s">
        <v>980</v>
      </c>
      <c r="C878" t="s">
        <v>8454</v>
      </c>
      <c r="D878" s="13">
        <v>30</v>
      </c>
      <c r="E878" t="s">
        <v>9102</v>
      </c>
      <c r="F878" t="str">
        <f>IF(ISERROR(VLOOKUP(Transaktionen[[#This Row],[Transaktionen]],BTT[Verwendete Transaktion (Pflichtauswahl)],1,FALSE)),"nein","ja")</f>
        <v>nein</v>
      </c>
    </row>
    <row r="879" spans="1:7" hidden="1" x14ac:dyDescent="0.25">
      <c r="A879" t="s">
        <v>6737</v>
      </c>
      <c r="B879" t="s">
        <v>7799</v>
      </c>
      <c r="C879" t="s">
        <v>8455</v>
      </c>
      <c r="D879" s="13" t="s">
        <v>576</v>
      </c>
      <c r="E879" t="s">
        <v>576</v>
      </c>
      <c r="F879" t="str">
        <f>IF(ISERROR(VLOOKUP(Transaktionen[[#This Row],[Transaktionen]],BTT[Verwendete Transaktion (Pflichtauswahl)],1,FALSE)),"nein","ja")</f>
        <v>nein</v>
      </c>
      <c r="G879" t="s">
        <v>9516</v>
      </c>
    </row>
    <row r="880" spans="1:7" hidden="1" x14ac:dyDescent="0.25">
      <c r="A880" t="s">
        <v>981</v>
      </c>
      <c r="B880" t="s">
        <v>981</v>
      </c>
      <c r="C880" t="s">
        <v>3</v>
      </c>
      <c r="D880" s="13">
        <v>122</v>
      </c>
      <c r="E880" t="s">
        <v>9102</v>
      </c>
      <c r="F880" t="str">
        <f>IF(ISERROR(VLOOKUP(Transaktionen[[#This Row],[Transaktionen]],BTT[Verwendete Transaktion (Pflichtauswahl)],1,FALSE)),"nein","ja")</f>
        <v>nein</v>
      </c>
    </row>
    <row r="881" spans="1:7" hidden="1" x14ac:dyDescent="0.25">
      <c r="A881" t="s">
        <v>982</v>
      </c>
      <c r="B881" t="s">
        <v>983</v>
      </c>
      <c r="C881" t="s">
        <v>3</v>
      </c>
      <c r="D881" s="13">
        <v>88</v>
      </c>
      <c r="E881" t="s">
        <v>9102</v>
      </c>
      <c r="F881" t="str">
        <f>IF(ISERROR(VLOOKUP(Transaktionen[[#This Row],[Transaktionen]],BTT[Verwendete Transaktion (Pflichtauswahl)],1,FALSE)),"nein","ja")</f>
        <v>nein</v>
      </c>
    </row>
    <row r="882" spans="1:7" hidden="1" x14ac:dyDescent="0.25">
      <c r="A882" t="s">
        <v>984</v>
      </c>
      <c r="B882" t="s">
        <v>985</v>
      </c>
      <c r="C882" t="s">
        <v>3</v>
      </c>
      <c r="D882" s="13">
        <v>24976</v>
      </c>
      <c r="E882" t="s">
        <v>9102</v>
      </c>
      <c r="F882" t="str">
        <f>IF(ISERROR(VLOOKUP(Transaktionen[[#This Row],[Transaktionen]],BTT[Verwendete Transaktion (Pflichtauswahl)],1,FALSE)),"nein","ja")</f>
        <v>nein</v>
      </c>
    </row>
    <row r="883" spans="1:7" hidden="1" x14ac:dyDescent="0.25">
      <c r="A883" t="s">
        <v>986</v>
      </c>
      <c r="B883" t="s">
        <v>987</v>
      </c>
      <c r="C883" t="s">
        <v>3</v>
      </c>
      <c r="D883" s="13">
        <v>1626631</v>
      </c>
      <c r="E883" t="s">
        <v>9102</v>
      </c>
      <c r="F883" t="str">
        <f>IF(ISERROR(VLOOKUP(Transaktionen[[#This Row],[Transaktionen]],BTT[Verwendete Transaktion (Pflichtauswahl)],1,FALSE)),"nein","ja")</f>
        <v>nein</v>
      </c>
    </row>
    <row r="884" spans="1:7" hidden="1" x14ac:dyDescent="0.25">
      <c r="A884" t="s">
        <v>993</v>
      </c>
      <c r="B884" t="s">
        <v>994</v>
      </c>
      <c r="C884" t="s">
        <v>3</v>
      </c>
      <c r="D884" s="13">
        <v>4</v>
      </c>
      <c r="E884" t="s">
        <v>9102</v>
      </c>
      <c r="F884" t="str">
        <f>IF(ISERROR(VLOOKUP(Transaktionen[[#This Row],[Transaktionen]],BTT[Verwendete Transaktion (Pflichtauswahl)],1,FALSE)),"nein","ja")</f>
        <v>nein</v>
      </c>
    </row>
    <row r="885" spans="1:7" hidden="1" x14ac:dyDescent="0.25">
      <c r="A885" t="s">
        <v>6739</v>
      </c>
      <c r="B885" t="s">
        <v>7800</v>
      </c>
      <c r="C885" t="s">
        <v>3</v>
      </c>
      <c r="D885" s="13">
        <v>200</v>
      </c>
      <c r="E885" t="s">
        <v>576</v>
      </c>
      <c r="F885" t="str">
        <f>IF(ISERROR(VLOOKUP(Transaktionen[[#This Row],[Transaktionen]],BTT[Verwendete Transaktion (Pflichtauswahl)],1,FALSE)),"nein","ja")</f>
        <v>nein</v>
      </c>
    </row>
    <row r="886" spans="1:7" hidden="1" x14ac:dyDescent="0.25">
      <c r="A886" t="s">
        <v>995</v>
      </c>
      <c r="B886" t="s">
        <v>996</v>
      </c>
      <c r="C886" t="s">
        <v>3</v>
      </c>
      <c r="D886" s="13">
        <v>28821</v>
      </c>
      <c r="E886" t="s">
        <v>9102</v>
      </c>
      <c r="F886" t="str">
        <f>IF(ISERROR(VLOOKUP(Transaktionen[[#This Row],[Transaktionen]],BTT[Verwendete Transaktion (Pflichtauswahl)],1,FALSE)),"nein","ja")</f>
        <v>nein</v>
      </c>
    </row>
    <row r="887" spans="1:7" hidden="1" x14ac:dyDescent="0.25">
      <c r="A887" t="s">
        <v>997</v>
      </c>
      <c r="B887" t="s">
        <v>998</v>
      </c>
      <c r="C887" t="s">
        <v>3</v>
      </c>
      <c r="D887" s="13">
        <v>5810539</v>
      </c>
      <c r="E887" t="s">
        <v>9102</v>
      </c>
      <c r="F887" t="str">
        <f>IF(ISERROR(VLOOKUP(Transaktionen[[#This Row],[Transaktionen]],BTT[Verwendete Transaktion (Pflichtauswahl)],1,FALSE)),"nein","ja")</f>
        <v>nein</v>
      </c>
    </row>
    <row r="888" spans="1:7" hidden="1" x14ac:dyDescent="0.25">
      <c r="A888" t="s">
        <v>999</v>
      </c>
      <c r="B888" t="s">
        <v>1000</v>
      </c>
      <c r="C888" t="s">
        <v>3</v>
      </c>
      <c r="D888" s="13">
        <v>450</v>
      </c>
      <c r="E888" t="s">
        <v>9102</v>
      </c>
      <c r="F888" t="str">
        <f>IF(ISERROR(VLOOKUP(Transaktionen[[#This Row],[Transaktionen]],BTT[Verwendete Transaktion (Pflichtauswahl)],1,FALSE)),"nein","ja")</f>
        <v>nein</v>
      </c>
    </row>
    <row r="889" spans="1:7" hidden="1" x14ac:dyDescent="0.25">
      <c r="A889" t="s">
        <v>6740</v>
      </c>
      <c r="B889" t="s">
        <v>7801</v>
      </c>
      <c r="C889" t="s">
        <v>3</v>
      </c>
      <c r="D889" s="13" t="s">
        <v>576</v>
      </c>
      <c r="E889" t="s">
        <v>576</v>
      </c>
      <c r="F889" s="10" t="str">
        <f>IF(ISERROR(VLOOKUP(Transaktionen[[#This Row],[Transaktionen]],BTT[Verwendete Transaktion (Pflichtauswahl)],1,FALSE)),"nein","ja")</f>
        <v>nein</v>
      </c>
      <c r="G889" t="s">
        <v>9516</v>
      </c>
    </row>
    <row r="890" spans="1:7" hidden="1" x14ac:dyDescent="0.25">
      <c r="A890" t="s">
        <v>9149</v>
      </c>
      <c r="B890" t="s">
        <v>9150</v>
      </c>
      <c r="C890" t="s">
        <v>6092</v>
      </c>
      <c r="D890" s="13">
        <v>20</v>
      </c>
      <c r="E890" t="s">
        <v>9102</v>
      </c>
      <c r="F890" t="str">
        <f>IF(ISERROR(VLOOKUP(Transaktionen[[#This Row],[Transaktionen]],BTT[Verwendete Transaktion (Pflichtauswahl)],1,FALSE)),"nein","ja")</f>
        <v>nein</v>
      </c>
    </row>
    <row r="891" spans="1:7" hidden="1" x14ac:dyDescent="0.25">
      <c r="A891" t="s">
        <v>1001</v>
      </c>
      <c r="B891" t="s">
        <v>1002</v>
      </c>
      <c r="C891" t="s">
        <v>3</v>
      </c>
      <c r="D891" s="13">
        <v>64</v>
      </c>
      <c r="E891" t="s">
        <v>9102</v>
      </c>
      <c r="F891" t="str">
        <f>IF(ISERROR(VLOOKUP(Transaktionen[[#This Row],[Transaktionen]],BTT[Verwendete Transaktion (Pflichtauswahl)],1,FALSE)),"nein","ja")</f>
        <v>nein</v>
      </c>
    </row>
    <row r="892" spans="1:7" hidden="1" x14ac:dyDescent="0.25">
      <c r="A892" t="s">
        <v>1003</v>
      </c>
      <c r="B892" t="s">
        <v>1004</v>
      </c>
      <c r="C892" t="s">
        <v>3</v>
      </c>
      <c r="D892" s="13">
        <v>12</v>
      </c>
      <c r="E892" t="s">
        <v>9102</v>
      </c>
      <c r="F892" t="str">
        <f>IF(ISERROR(VLOOKUP(Transaktionen[[#This Row],[Transaktionen]],BTT[Verwendete Transaktion (Pflichtauswahl)],1,FALSE)),"nein","ja")</f>
        <v>nein</v>
      </c>
    </row>
    <row r="893" spans="1:7" hidden="1" x14ac:dyDescent="0.25">
      <c r="A893" t="s">
        <v>6741</v>
      </c>
      <c r="B893" t="s">
        <v>7802</v>
      </c>
      <c r="C893" t="s">
        <v>3</v>
      </c>
      <c r="D893" s="13" t="s">
        <v>576</v>
      </c>
      <c r="E893" t="s">
        <v>576</v>
      </c>
      <c r="F893" t="str">
        <f>IF(ISERROR(VLOOKUP(Transaktionen[[#This Row],[Transaktionen]],BTT[Verwendete Transaktion (Pflichtauswahl)],1,FALSE)),"nein","ja")</f>
        <v>nein</v>
      </c>
      <c r="G893" t="s">
        <v>9516</v>
      </c>
    </row>
    <row r="894" spans="1:7" hidden="1" x14ac:dyDescent="0.25">
      <c r="A894" t="s">
        <v>6742</v>
      </c>
      <c r="B894" t="s">
        <v>7803</v>
      </c>
      <c r="C894" t="s">
        <v>3</v>
      </c>
      <c r="D894" s="13" t="s">
        <v>576</v>
      </c>
      <c r="E894" t="s">
        <v>576</v>
      </c>
      <c r="F894" t="str">
        <f>IF(ISERROR(VLOOKUP(Transaktionen[[#This Row],[Transaktionen]],BTT[Verwendete Transaktion (Pflichtauswahl)],1,FALSE)),"nein","ja")</f>
        <v>nein</v>
      </c>
      <c r="G894" t="s">
        <v>9516</v>
      </c>
    </row>
    <row r="895" spans="1:7" hidden="1" x14ac:dyDescent="0.25">
      <c r="A895" t="s">
        <v>1005</v>
      </c>
      <c r="B895" t="s">
        <v>1006</v>
      </c>
      <c r="C895" t="s">
        <v>3</v>
      </c>
      <c r="D895" s="13">
        <v>9956</v>
      </c>
      <c r="E895" t="s">
        <v>9102</v>
      </c>
      <c r="F895" t="str">
        <f>IF(ISERROR(VLOOKUP(Transaktionen[[#This Row],[Transaktionen]],BTT[Verwendete Transaktion (Pflichtauswahl)],1,FALSE)),"nein","ja")</f>
        <v>nein</v>
      </c>
    </row>
    <row r="896" spans="1:7" hidden="1" x14ac:dyDescent="0.25">
      <c r="A896" t="s">
        <v>1007</v>
      </c>
      <c r="B896" t="s">
        <v>1008</v>
      </c>
      <c r="C896" t="s">
        <v>3</v>
      </c>
      <c r="D896" s="13">
        <v>348</v>
      </c>
      <c r="E896" t="s">
        <v>9102</v>
      </c>
      <c r="F896" t="str">
        <f>IF(ISERROR(VLOOKUP(Transaktionen[[#This Row],[Transaktionen]],BTT[Verwendete Transaktion (Pflichtauswahl)],1,FALSE)),"nein","ja")</f>
        <v>nein</v>
      </c>
    </row>
    <row r="897" spans="1:7" hidden="1" x14ac:dyDescent="0.25">
      <c r="A897" t="s">
        <v>6738</v>
      </c>
      <c r="B897" t="s">
        <v>998</v>
      </c>
      <c r="C897" t="s">
        <v>3</v>
      </c>
      <c r="D897" s="13">
        <v>77894</v>
      </c>
      <c r="E897" t="s">
        <v>576</v>
      </c>
      <c r="F897" t="str">
        <f>IF(ISERROR(VLOOKUP(Transaktionen[[#This Row],[Transaktionen]],BTT[Verwendete Transaktion (Pflichtauswahl)],1,FALSE)),"nein","ja")</f>
        <v>nein</v>
      </c>
    </row>
    <row r="898" spans="1:7" hidden="1" x14ac:dyDescent="0.25">
      <c r="A898" t="s">
        <v>988</v>
      </c>
      <c r="B898" t="s">
        <v>988</v>
      </c>
      <c r="C898" t="s">
        <v>3</v>
      </c>
      <c r="D898" s="13">
        <v>9</v>
      </c>
      <c r="E898" t="s">
        <v>9102</v>
      </c>
      <c r="F898" t="str">
        <f>IF(ISERROR(VLOOKUP(Transaktionen[[#This Row],[Transaktionen]],BTT[Verwendete Transaktion (Pflichtauswahl)],1,FALSE)),"nein","ja")</f>
        <v>nein</v>
      </c>
    </row>
    <row r="899" spans="1:7" hidden="1" x14ac:dyDescent="0.25">
      <c r="A899" t="s">
        <v>989</v>
      </c>
      <c r="B899" t="s">
        <v>990</v>
      </c>
      <c r="C899" t="s">
        <v>3</v>
      </c>
      <c r="D899" s="13">
        <v>20</v>
      </c>
      <c r="E899" t="s">
        <v>9102</v>
      </c>
      <c r="F899" t="str">
        <f>IF(ISERROR(VLOOKUP(Transaktionen[[#This Row],[Transaktionen]],BTT[Verwendete Transaktion (Pflichtauswahl)],1,FALSE)),"nein","ja")</f>
        <v>nein</v>
      </c>
    </row>
    <row r="900" spans="1:7" hidden="1" x14ac:dyDescent="0.25">
      <c r="A900" t="s">
        <v>991</v>
      </c>
      <c r="B900" t="s">
        <v>992</v>
      </c>
      <c r="C900" t="s">
        <v>3</v>
      </c>
      <c r="D900" s="13">
        <v>24</v>
      </c>
      <c r="E900" t="s">
        <v>9102</v>
      </c>
      <c r="F900" t="str">
        <f>IF(ISERROR(VLOOKUP(Transaktionen[[#This Row],[Transaktionen]],BTT[Verwendete Transaktion (Pflichtauswahl)],1,FALSE)),"nein","ja")</f>
        <v>nein</v>
      </c>
    </row>
    <row r="901" spans="1:7" hidden="1" x14ac:dyDescent="0.25">
      <c r="A901" t="s">
        <v>1009</v>
      </c>
      <c r="B901" t="s">
        <v>1010</v>
      </c>
      <c r="C901" t="s">
        <v>3</v>
      </c>
      <c r="D901" s="13">
        <v>1716</v>
      </c>
      <c r="E901" t="s">
        <v>576</v>
      </c>
      <c r="F901" t="str">
        <f>IF(ISERROR(VLOOKUP(Transaktionen[[#This Row],[Transaktionen]],BTT[Verwendete Transaktion (Pflichtauswahl)],1,FALSE)),"nein","ja")</f>
        <v>nein</v>
      </c>
    </row>
    <row r="902" spans="1:7" hidden="1" x14ac:dyDescent="0.25">
      <c r="A902" t="s">
        <v>6743</v>
      </c>
      <c r="B902" t="s">
        <v>7804</v>
      </c>
      <c r="C902" t="s">
        <v>3</v>
      </c>
      <c r="D902" s="13" t="s">
        <v>576</v>
      </c>
      <c r="E902" t="s">
        <v>576</v>
      </c>
      <c r="F902" t="str">
        <f>IF(ISERROR(VLOOKUP(Transaktionen[[#This Row],[Transaktionen]],BTT[Verwendete Transaktion (Pflichtauswahl)],1,FALSE)),"nein","ja")</f>
        <v>nein</v>
      </c>
      <c r="G902" t="s">
        <v>9516</v>
      </c>
    </row>
    <row r="903" spans="1:7" hidden="1" x14ac:dyDescent="0.25">
      <c r="A903" t="s">
        <v>1011</v>
      </c>
      <c r="B903" t="s">
        <v>1012</v>
      </c>
      <c r="C903" t="s">
        <v>3</v>
      </c>
      <c r="D903" s="13">
        <v>4884</v>
      </c>
      <c r="E903" t="s">
        <v>576</v>
      </c>
      <c r="F903" s="10" t="str">
        <f>IF(ISERROR(VLOOKUP(Transaktionen[[#This Row],[Transaktionen]],BTT[Verwendete Transaktion (Pflichtauswahl)],1,FALSE)),"nein","ja")</f>
        <v>nein</v>
      </c>
    </row>
    <row r="904" spans="1:7" hidden="1" x14ac:dyDescent="0.25">
      <c r="A904" t="s">
        <v>9151</v>
      </c>
      <c r="B904" t="s">
        <v>9152</v>
      </c>
      <c r="C904" t="s">
        <v>3</v>
      </c>
      <c r="D904" s="13">
        <v>934</v>
      </c>
      <c r="E904" t="s">
        <v>9102</v>
      </c>
      <c r="F904" s="10" t="str">
        <f>IF(ISERROR(VLOOKUP(Transaktionen[[#This Row],[Transaktionen]],BTT[Verwendete Transaktion (Pflichtauswahl)],1,FALSE)),"nein","ja")</f>
        <v>nein</v>
      </c>
    </row>
    <row r="905" spans="1:7" hidden="1" x14ac:dyDescent="0.25">
      <c r="A905" t="s">
        <v>9153</v>
      </c>
      <c r="B905" t="s">
        <v>9154</v>
      </c>
      <c r="C905" t="s">
        <v>3</v>
      </c>
      <c r="D905" s="13">
        <v>1231</v>
      </c>
      <c r="E905" t="s">
        <v>9102</v>
      </c>
      <c r="F905" s="10" t="str">
        <f>IF(ISERROR(VLOOKUP(Transaktionen[[#This Row],[Transaktionen]],BTT[Verwendete Transaktion (Pflichtauswahl)],1,FALSE)),"nein","ja")</f>
        <v>nein</v>
      </c>
    </row>
    <row r="906" spans="1:7" hidden="1" x14ac:dyDescent="0.25">
      <c r="A906" t="s">
        <v>9155</v>
      </c>
      <c r="B906" t="s">
        <v>9156</v>
      </c>
      <c r="C906" t="s">
        <v>3</v>
      </c>
      <c r="D906" s="13">
        <v>144</v>
      </c>
      <c r="E906" t="s">
        <v>9102</v>
      </c>
      <c r="F906" s="10" t="str">
        <f>IF(ISERROR(VLOOKUP(Transaktionen[[#This Row],[Transaktionen]],BTT[Verwendete Transaktion (Pflichtauswahl)],1,FALSE)),"nein","ja")</f>
        <v>nein</v>
      </c>
    </row>
    <row r="907" spans="1:7" hidden="1" x14ac:dyDescent="0.25">
      <c r="A907" t="s">
        <v>9157</v>
      </c>
      <c r="B907" t="s">
        <v>9158</v>
      </c>
      <c r="C907" t="s">
        <v>3</v>
      </c>
      <c r="D907" s="13">
        <v>26</v>
      </c>
      <c r="E907" t="s">
        <v>9102</v>
      </c>
      <c r="F907" s="10" t="str">
        <f>IF(ISERROR(VLOOKUP(Transaktionen[[#This Row],[Transaktionen]],BTT[Verwendete Transaktion (Pflichtauswahl)],1,FALSE)),"nein","ja")</f>
        <v>nein</v>
      </c>
    </row>
    <row r="908" spans="1:7" hidden="1" x14ac:dyDescent="0.25">
      <c r="A908" t="s">
        <v>9159</v>
      </c>
      <c r="B908" t="s">
        <v>9158</v>
      </c>
      <c r="C908" t="s">
        <v>3</v>
      </c>
      <c r="D908" s="13">
        <v>148</v>
      </c>
      <c r="E908" t="s">
        <v>9102</v>
      </c>
      <c r="F908" s="10" t="str">
        <f>IF(ISERROR(VLOOKUP(Transaktionen[[#This Row],[Transaktionen]],BTT[Verwendete Transaktion (Pflichtauswahl)],1,FALSE)),"nein","ja")</f>
        <v>nein</v>
      </c>
    </row>
    <row r="909" spans="1:7" hidden="1" x14ac:dyDescent="0.25">
      <c r="A909" t="s">
        <v>9160</v>
      </c>
      <c r="B909" t="s">
        <v>9161</v>
      </c>
      <c r="C909" t="s">
        <v>3</v>
      </c>
      <c r="D909" s="13">
        <v>657</v>
      </c>
      <c r="E909" t="s">
        <v>9102</v>
      </c>
      <c r="F909" s="10" t="str">
        <f>IF(ISERROR(VLOOKUP(Transaktionen[[#This Row],[Transaktionen]],BTT[Verwendete Transaktion (Pflichtauswahl)],1,FALSE)),"nein","ja")</f>
        <v>nein</v>
      </c>
    </row>
    <row r="910" spans="1:7" hidden="1" x14ac:dyDescent="0.25">
      <c r="A910" t="s">
        <v>9162</v>
      </c>
      <c r="B910" t="s">
        <v>9163</v>
      </c>
      <c r="C910" t="s">
        <v>3</v>
      </c>
      <c r="D910" s="13">
        <v>348</v>
      </c>
      <c r="E910" t="s">
        <v>9102</v>
      </c>
      <c r="F910" t="str">
        <f>IF(ISERROR(VLOOKUP(Transaktionen[[#This Row],[Transaktionen]],BTT[Verwendete Transaktion (Pflichtauswahl)],1,FALSE)),"nein","ja")</f>
        <v>nein</v>
      </c>
    </row>
    <row r="911" spans="1:7" hidden="1" x14ac:dyDescent="0.25">
      <c r="A911" t="s">
        <v>1013</v>
      </c>
      <c r="B911" t="s">
        <v>1014</v>
      </c>
      <c r="C911" t="s">
        <v>6039</v>
      </c>
      <c r="D911" s="13">
        <v>128112</v>
      </c>
      <c r="E911" t="s">
        <v>9102</v>
      </c>
      <c r="F911" t="str">
        <f>IF(ISERROR(VLOOKUP(Transaktionen[[#This Row],[Transaktionen]],BTT[Verwendete Transaktion (Pflichtauswahl)],1,FALSE)),"nein","ja")</f>
        <v>nein</v>
      </c>
    </row>
    <row r="912" spans="1:7" hidden="1" x14ac:dyDescent="0.25">
      <c r="A912" t="s">
        <v>1015</v>
      </c>
      <c r="B912" t="s">
        <v>1016</v>
      </c>
      <c r="C912" t="s">
        <v>6039</v>
      </c>
      <c r="D912" s="13">
        <v>5231502</v>
      </c>
      <c r="E912" t="s">
        <v>9102</v>
      </c>
      <c r="F912" t="str">
        <f>IF(ISERROR(VLOOKUP(Transaktionen[[#This Row],[Transaktionen]],BTT[Verwendete Transaktion (Pflichtauswahl)],1,FALSE)),"nein","ja")</f>
        <v>nein</v>
      </c>
    </row>
    <row r="913" spans="1:7" hidden="1" x14ac:dyDescent="0.25">
      <c r="A913" t="s">
        <v>1017</v>
      </c>
      <c r="B913" t="s">
        <v>1018</v>
      </c>
      <c r="C913" t="s">
        <v>6039</v>
      </c>
      <c r="D913" s="13">
        <v>695198</v>
      </c>
      <c r="E913" t="s">
        <v>9102</v>
      </c>
      <c r="F913" t="str">
        <f>IF(ISERROR(VLOOKUP(Transaktionen[[#This Row],[Transaktionen]],BTT[Verwendete Transaktion (Pflichtauswahl)],1,FALSE)),"nein","ja")</f>
        <v>nein</v>
      </c>
    </row>
    <row r="914" spans="1:7" hidden="1" x14ac:dyDescent="0.25">
      <c r="A914" t="s">
        <v>6744</v>
      </c>
      <c r="B914" t="s">
        <v>7805</v>
      </c>
      <c r="C914" t="s">
        <v>6094</v>
      </c>
      <c r="D914" s="13" t="s">
        <v>576</v>
      </c>
      <c r="E914" t="s">
        <v>576</v>
      </c>
      <c r="F914" t="str">
        <f>IF(ISERROR(VLOOKUP(Transaktionen[[#This Row],[Transaktionen]],BTT[Verwendete Transaktion (Pflichtauswahl)],1,FALSE)),"nein","ja")</f>
        <v>nein</v>
      </c>
      <c r="G914" t="s">
        <v>9516</v>
      </c>
    </row>
    <row r="915" spans="1:7" hidden="1" x14ac:dyDescent="0.25">
      <c r="A915" t="s">
        <v>6745</v>
      </c>
      <c r="B915" t="s">
        <v>7806</v>
      </c>
      <c r="C915" t="s">
        <v>6094</v>
      </c>
      <c r="D915" s="13">
        <v>90</v>
      </c>
      <c r="E915" t="s">
        <v>576</v>
      </c>
      <c r="F915" t="str">
        <f>IF(ISERROR(VLOOKUP(Transaktionen[[#This Row],[Transaktionen]],BTT[Verwendete Transaktion (Pflichtauswahl)],1,FALSE)),"nein","ja")</f>
        <v>nein</v>
      </c>
    </row>
    <row r="916" spans="1:7" hidden="1" x14ac:dyDescent="0.25">
      <c r="A916" t="s">
        <v>6746</v>
      </c>
      <c r="B916" t="s">
        <v>7807</v>
      </c>
      <c r="C916" t="s">
        <v>6088</v>
      </c>
      <c r="D916" s="13" t="s">
        <v>576</v>
      </c>
      <c r="E916" t="s">
        <v>576</v>
      </c>
      <c r="F916" t="str">
        <f>IF(ISERROR(VLOOKUP(Transaktionen[[#This Row],[Transaktionen]],BTT[Verwendete Transaktion (Pflichtauswahl)],1,FALSE)),"nein","ja")</f>
        <v>nein</v>
      </c>
      <c r="G916" t="s">
        <v>9516</v>
      </c>
    </row>
    <row r="917" spans="1:7" hidden="1" x14ac:dyDescent="0.25">
      <c r="A917" t="s">
        <v>6747</v>
      </c>
      <c r="B917" t="s">
        <v>7808</v>
      </c>
      <c r="C917" t="s">
        <v>6088</v>
      </c>
      <c r="D917" s="13" t="s">
        <v>576</v>
      </c>
      <c r="E917" t="s">
        <v>576</v>
      </c>
      <c r="F917" t="str">
        <f>IF(ISERROR(VLOOKUP(Transaktionen[[#This Row],[Transaktionen]],BTT[Verwendete Transaktion (Pflichtauswahl)],1,FALSE)),"nein","ja")</f>
        <v>nein</v>
      </c>
      <c r="G917" t="s">
        <v>9516</v>
      </c>
    </row>
    <row r="918" spans="1:7" hidden="1" x14ac:dyDescent="0.25">
      <c r="A918" t="s">
        <v>1019</v>
      </c>
      <c r="B918" t="s">
        <v>1020</v>
      </c>
      <c r="C918" t="s">
        <v>6088</v>
      </c>
      <c r="D918" s="13">
        <v>18</v>
      </c>
      <c r="E918" t="s">
        <v>9102</v>
      </c>
      <c r="F918" t="str">
        <f>IF(ISERROR(VLOOKUP(Transaktionen[[#This Row],[Transaktionen]],BTT[Verwendete Transaktion (Pflichtauswahl)],1,FALSE)),"nein","ja")</f>
        <v>nein</v>
      </c>
    </row>
    <row r="919" spans="1:7" hidden="1" x14ac:dyDescent="0.25">
      <c r="A919" t="s">
        <v>1021</v>
      </c>
      <c r="B919" t="s">
        <v>1022</v>
      </c>
      <c r="C919" t="s">
        <v>6088</v>
      </c>
      <c r="D919" s="13">
        <v>18</v>
      </c>
      <c r="E919" t="s">
        <v>9102</v>
      </c>
      <c r="F919" t="str">
        <f>IF(ISERROR(VLOOKUP(Transaktionen[[#This Row],[Transaktionen]],BTT[Verwendete Transaktion (Pflichtauswahl)],1,FALSE)),"nein","ja")</f>
        <v>nein</v>
      </c>
    </row>
    <row r="920" spans="1:7" hidden="1" x14ac:dyDescent="0.25">
      <c r="A920" t="s">
        <v>1023</v>
      </c>
      <c r="B920" t="s">
        <v>1024</v>
      </c>
      <c r="C920" t="s">
        <v>6094</v>
      </c>
      <c r="D920" s="13">
        <v>117</v>
      </c>
      <c r="E920" t="s">
        <v>9102</v>
      </c>
      <c r="F920" t="str">
        <f>IF(ISERROR(VLOOKUP(Transaktionen[[#This Row],[Transaktionen]],BTT[Verwendete Transaktion (Pflichtauswahl)],1,FALSE)),"nein","ja")</f>
        <v>nein</v>
      </c>
    </row>
    <row r="921" spans="1:7" hidden="1" x14ac:dyDescent="0.25">
      <c r="A921" t="s">
        <v>1025</v>
      </c>
      <c r="B921" t="s">
        <v>1026</v>
      </c>
      <c r="C921" t="s">
        <v>6094</v>
      </c>
      <c r="D921" s="13">
        <v>702</v>
      </c>
      <c r="E921" t="s">
        <v>9102</v>
      </c>
      <c r="F921" t="str">
        <f>IF(ISERROR(VLOOKUP(Transaktionen[[#This Row],[Transaktionen]],BTT[Verwendete Transaktion (Pflichtauswahl)],1,FALSE)),"nein","ja")</f>
        <v>nein</v>
      </c>
    </row>
    <row r="922" spans="1:7" hidden="1" x14ac:dyDescent="0.25">
      <c r="A922" t="s">
        <v>6748</v>
      </c>
      <c r="B922" t="s">
        <v>7809</v>
      </c>
      <c r="C922" t="s">
        <v>6094</v>
      </c>
      <c r="D922" s="13" t="s">
        <v>576</v>
      </c>
      <c r="E922" t="s">
        <v>576</v>
      </c>
      <c r="F922" t="str">
        <f>IF(ISERROR(VLOOKUP(Transaktionen[[#This Row],[Transaktionen]],BTT[Verwendete Transaktion (Pflichtauswahl)],1,FALSE)),"nein","ja")</f>
        <v>nein</v>
      </c>
      <c r="G922" t="s">
        <v>9516</v>
      </c>
    </row>
    <row r="923" spans="1:7" hidden="1" x14ac:dyDescent="0.25">
      <c r="A923" t="s">
        <v>6749</v>
      </c>
      <c r="B923" t="s">
        <v>7810</v>
      </c>
      <c r="C923" t="s">
        <v>6088</v>
      </c>
      <c r="D923" s="13" t="s">
        <v>576</v>
      </c>
      <c r="E923" t="s">
        <v>576</v>
      </c>
      <c r="F923" t="str">
        <f>IF(ISERROR(VLOOKUP(Transaktionen[[#This Row],[Transaktionen]],BTT[Verwendete Transaktion (Pflichtauswahl)],1,FALSE)),"nein","ja")</f>
        <v>nein</v>
      </c>
      <c r="G923" t="s">
        <v>9516</v>
      </c>
    </row>
    <row r="924" spans="1:7" hidden="1" x14ac:dyDescent="0.25">
      <c r="A924" t="s">
        <v>6750</v>
      </c>
      <c r="B924" t="s">
        <v>7811</v>
      </c>
      <c r="C924" t="s">
        <v>6094</v>
      </c>
      <c r="D924" s="13">
        <v>87</v>
      </c>
      <c r="E924" t="s">
        <v>576</v>
      </c>
      <c r="F924" t="str">
        <f>IF(ISERROR(VLOOKUP(Transaktionen[[#This Row],[Transaktionen]],BTT[Verwendete Transaktion (Pflichtauswahl)],1,FALSE)),"nein","ja")</f>
        <v>nein</v>
      </c>
    </row>
    <row r="925" spans="1:7" hidden="1" x14ac:dyDescent="0.25">
      <c r="A925" t="s">
        <v>1027</v>
      </c>
      <c r="B925" t="s">
        <v>1028</v>
      </c>
      <c r="C925" t="s">
        <v>6094</v>
      </c>
      <c r="D925" s="13">
        <v>3348</v>
      </c>
      <c r="E925" t="s">
        <v>9102</v>
      </c>
      <c r="F925" t="str">
        <f>IF(ISERROR(VLOOKUP(Transaktionen[[#This Row],[Transaktionen]],BTT[Verwendete Transaktion (Pflichtauswahl)],1,FALSE)),"nein","ja")</f>
        <v>nein</v>
      </c>
    </row>
    <row r="926" spans="1:7" hidden="1" x14ac:dyDescent="0.25">
      <c r="A926" t="s">
        <v>1029</v>
      </c>
      <c r="B926" t="s">
        <v>1030</v>
      </c>
      <c r="C926" t="s">
        <v>6094</v>
      </c>
      <c r="D926" s="13">
        <v>5904</v>
      </c>
      <c r="E926" t="s">
        <v>9102</v>
      </c>
      <c r="F926" t="str">
        <f>IF(ISERROR(VLOOKUP(Transaktionen[[#This Row],[Transaktionen]],BTT[Verwendete Transaktion (Pflichtauswahl)],1,FALSE)),"nein","ja")</f>
        <v>nein</v>
      </c>
    </row>
    <row r="927" spans="1:7" hidden="1" x14ac:dyDescent="0.25">
      <c r="A927" t="s">
        <v>1031</v>
      </c>
      <c r="B927" t="s">
        <v>1032</v>
      </c>
      <c r="C927" t="s">
        <v>6094</v>
      </c>
      <c r="D927" s="13">
        <v>2358</v>
      </c>
      <c r="E927" t="s">
        <v>9102</v>
      </c>
      <c r="F927" t="str">
        <f>IF(ISERROR(VLOOKUP(Transaktionen[[#This Row],[Transaktionen]],BTT[Verwendete Transaktion (Pflichtauswahl)],1,FALSE)),"nein","ja")</f>
        <v>nein</v>
      </c>
    </row>
    <row r="928" spans="1:7" hidden="1" x14ac:dyDescent="0.25">
      <c r="A928" t="s">
        <v>6751</v>
      </c>
      <c r="B928" t="s">
        <v>7812</v>
      </c>
      <c r="C928" t="s">
        <v>6094</v>
      </c>
      <c r="D928" s="13" t="s">
        <v>576</v>
      </c>
      <c r="E928" t="s">
        <v>576</v>
      </c>
      <c r="F928" t="str">
        <f>IF(ISERROR(VLOOKUP(Transaktionen[[#This Row],[Transaktionen]],BTT[Verwendete Transaktion (Pflichtauswahl)],1,FALSE)),"nein","ja")</f>
        <v>nein</v>
      </c>
      <c r="G928" t="s">
        <v>9516</v>
      </c>
    </row>
    <row r="929" spans="1:7" hidden="1" x14ac:dyDescent="0.25">
      <c r="A929" t="s">
        <v>6752</v>
      </c>
      <c r="B929" t="s">
        <v>7813</v>
      </c>
      <c r="C929" t="s">
        <v>6094</v>
      </c>
      <c r="D929" s="13" t="s">
        <v>576</v>
      </c>
      <c r="E929" t="s">
        <v>576</v>
      </c>
      <c r="F929" t="str">
        <f>IF(ISERROR(VLOOKUP(Transaktionen[[#This Row],[Transaktionen]],BTT[Verwendete Transaktion (Pflichtauswahl)],1,FALSE)),"nein","ja")</f>
        <v>nein</v>
      </c>
      <c r="G929" t="s">
        <v>9516</v>
      </c>
    </row>
    <row r="930" spans="1:7" hidden="1" x14ac:dyDescent="0.25">
      <c r="A930" t="s">
        <v>6753</v>
      </c>
      <c r="B930" t="s">
        <v>7814</v>
      </c>
      <c r="C930" t="s">
        <v>6094</v>
      </c>
      <c r="D930" s="13" t="s">
        <v>576</v>
      </c>
      <c r="E930" t="s">
        <v>576</v>
      </c>
      <c r="F930" t="str">
        <f>IF(ISERROR(VLOOKUP(Transaktionen[[#This Row],[Transaktionen]],BTT[Verwendete Transaktion (Pflichtauswahl)],1,FALSE)),"nein","ja")</f>
        <v>nein</v>
      </c>
      <c r="G930" t="s">
        <v>9516</v>
      </c>
    </row>
    <row r="931" spans="1:7" hidden="1" x14ac:dyDescent="0.25">
      <c r="A931" t="s">
        <v>1033</v>
      </c>
      <c r="B931" t="s">
        <v>1034</v>
      </c>
      <c r="C931" t="s">
        <v>6094</v>
      </c>
      <c r="D931" s="13">
        <v>27</v>
      </c>
      <c r="E931" t="s">
        <v>9102</v>
      </c>
      <c r="F931" t="str">
        <f>IF(ISERROR(VLOOKUP(Transaktionen[[#This Row],[Transaktionen]],BTT[Verwendete Transaktion (Pflichtauswahl)],1,FALSE)),"nein","ja")</f>
        <v>nein</v>
      </c>
    </row>
    <row r="932" spans="1:7" hidden="1" x14ac:dyDescent="0.25">
      <c r="A932" t="s">
        <v>1035</v>
      </c>
      <c r="B932" t="s">
        <v>1036</v>
      </c>
      <c r="C932" t="s">
        <v>6094</v>
      </c>
      <c r="D932" s="13">
        <v>38</v>
      </c>
      <c r="E932" t="s">
        <v>9102</v>
      </c>
      <c r="F932" t="str">
        <f>IF(ISERROR(VLOOKUP(Transaktionen[[#This Row],[Transaktionen]],BTT[Verwendete Transaktion (Pflichtauswahl)],1,FALSE)),"nein","ja")</f>
        <v>nein</v>
      </c>
    </row>
    <row r="933" spans="1:7" hidden="1" x14ac:dyDescent="0.25">
      <c r="A933" t="s">
        <v>1037</v>
      </c>
      <c r="B933" t="s">
        <v>1038</v>
      </c>
      <c r="C933" t="s">
        <v>6094</v>
      </c>
      <c r="D933" s="13" t="s">
        <v>576</v>
      </c>
      <c r="E933" t="s">
        <v>576</v>
      </c>
      <c r="F933" t="str">
        <f>IF(ISERROR(VLOOKUP(Transaktionen[[#This Row],[Transaktionen]],BTT[Verwendete Transaktion (Pflichtauswahl)],1,FALSE)),"nein","ja")</f>
        <v>nein</v>
      </c>
      <c r="G933" t="s">
        <v>9516</v>
      </c>
    </row>
    <row r="934" spans="1:7" hidden="1" x14ac:dyDescent="0.25">
      <c r="A934" t="s">
        <v>1039</v>
      </c>
      <c r="B934" t="s">
        <v>1040</v>
      </c>
      <c r="C934" t="s">
        <v>6094</v>
      </c>
      <c r="D934" s="13" t="s">
        <v>576</v>
      </c>
      <c r="E934" t="s">
        <v>576</v>
      </c>
      <c r="F934" t="str">
        <f>IF(ISERROR(VLOOKUP(Transaktionen[[#This Row],[Transaktionen]],BTT[Verwendete Transaktion (Pflichtauswahl)],1,FALSE)),"nein","ja")</f>
        <v>nein</v>
      </c>
      <c r="G934" t="s">
        <v>9516</v>
      </c>
    </row>
    <row r="935" spans="1:7" hidden="1" x14ac:dyDescent="0.25">
      <c r="A935" t="s">
        <v>1041</v>
      </c>
      <c r="B935" t="s">
        <v>1042</v>
      </c>
      <c r="C935" t="s">
        <v>6094</v>
      </c>
      <c r="D935" s="13">
        <v>6505</v>
      </c>
      <c r="E935" t="s">
        <v>9102</v>
      </c>
      <c r="F935" t="str">
        <f>IF(ISERROR(VLOOKUP(Transaktionen[[#This Row],[Transaktionen]],BTT[Verwendete Transaktion (Pflichtauswahl)],1,FALSE)),"nein","ja")</f>
        <v>nein</v>
      </c>
    </row>
    <row r="936" spans="1:7" hidden="1" x14ac:dyDescent="0.25">
      <c r="A936" t="s">
        <v>1043</v>
      </c>
      <c r="B936" t="s">
        <v>1044</v>
      </c>
      <c r="C936" t="s">
        <v>6094</v>
      </c>
      <c r="D936" s="13">
        <v>28623</v>
      </c>
      <c r="E936" t="s">
        <v>9102</v>
      </c>
      <c r="F936" s="10" t="str">
        <f>IF(ISERROR(VLOOKUP(Transaktionen[[#This Row],[Transaktionen]],BTT[Verwendete Transaktion (Pflichtauswahl)],1,FALSE)),"nein","ja")</f>
        <v>nein</v>
      </c>
    </row>
    <row r="937" spans="1:7" hidden="1" x14ac:dyDescent="0.25">
      <c r="A937" t="s">
        <v>9164</v>
      </c>
      <c r="B937" t="s">
        <v>9165</v>
      </c>
      <c r="C937" t="s">
        <v>6094</v>
      </c>
      <c r="D937" s="13">
        <v>2</v>
      </c>
      <c r="E937" t="s">
        <v>9102</v>
      </c>
      <c r="F937" t="str">
        <f>IF(ISERROR(VLOOKUP(Transaktionen[[#This Row],[Transaktionen]],BTT[Verwendete Transaktion (Pflichtauswahl)],1,FALSE)),"nein","ja")</f>
        <v>nein</v>
      </c>
    </row>
    <row r="938" spans="1:7" hidden="1" x14ac:dyDescent="0.25">
      <c r="A938" t="s">
        <v>1045</v>
      </c>
      <c r="B938" t="s">
        <v>1046</v>
      </c>
      <c r="C938" t="s">
        <v>6094</v>
      </c>
      <c r="D938" s="13">
        <v>123</v>
      </c>
      <c r="E938" t="s">
        <v>9102</v>
      </c>
      <c r="F938" t="str">
        <f>IF(ISERROR(VLOOKUP(Transaktionen[[#This Row],[Transaktionen]],BTT[Verwendete Transaktion (Pflichtauswahl)],1,FALSE)),"nein","ja")</f>
        <v>nein</v>
      </c>
    </row>
    <row r="939" spans="1:7" hidden="1" x14ac:dyDescent="0.25">
      <c r="A939" t="s">
        <v>1047</v>
      </c>
      <c r="B939" t="s">
        <v>1048</v>
      </c>
      <c r="C939" t="s">
        <v>6094</v>
      </c>
      <c r="D939" s="13">
        <v>4349</v>
      </c>
      <c r="E939" t="s">
        <v>9102</v>
      </c>
      <c r="F939" t="str">
        <f>IF(ISERROR(VLOOKUP(Transaktionen[[#This Row],[Transaktionen]],BTT[Verwendete Transaktion (Pflichtauswahl)],1,FALSE)),"nein","ja")</f>
        <v>nein</v>
      </c>
    </row>
    <row r="940" spans="1:7" hidden="1" x14ac:dyDescent="0.25">
      <c r="A940" t="s">
        <v>1049</v>
      </c>
      <c r="B940" t="s">
        <v>1050</v>
      </c>
      <c r="C940" t="s">
        <v>6094</v>
      </c>
      <c r="D940" s="13">
        <v>74</v>
      </c>
      <c r="E940" t="s">
        <v>9102</v>
      </c>
      <c r="F940" t="str">
        <f>IF(ISERROR(VLOOKUP(Transaktionen[[#This Row],[Transaktionen]],BTT[Verwendete Transaktion (Pflichtauswahl)],1,FALSE)),"nein","ja")</f>
        <v>nein</v>
      </c>
    </row>
    <row r="941" spans="1:7" hidden="1" x14ac:dyDescent="0.25">
      <c r="A941" t="s">
        <v>1051</v>
      </c>
      <c r="B941" t="s">
        <v>1052</v>
      </c>
      <c r="C941" t="s">
        <v>6094</v>
      </c>
      <c r="D941" s="13">
        <v>985</v>
      </c>
      <c r="E941" t="s">
        <v>9102</v>
      </c>
      <c r="F941" t="str">
        <f>IF(ISERROR(VLOOKUP(Transaktionen[[#This Row],[Transaktionen]],BTT[Verwendete Transaktion (Pflichtauswahl)],1,FALSE)),"nein","ja")</f>
        <v>nein</v>
      </c>
    </row>
    <row r="942" spans="1:7" hidden="1" x14ac:dyDescent="0.25">
      <c r="A942" t="s">
        <v>6754</v>
      </c>
      <c r="B942" t="s">
        <v>7815</v>
      </c>
      <c r="C942" t="s">
        <v>6094</v>
      </c>
      <c r="D942" s="13">
        <v>12</v>
      </c>
      <c r="E942" t="s">
        <v>576</v>
      </c>
      <c r="F942" t="str">
        <f>IF(ISERROR(VLOOKUP(Transaktionen[[#This Row],[Transaktionen]],BTT[Verwendete Transaktion (Pflichtauswahl)],1,FALSE)),"nein","ja")</f>
        <v>nein</v>
      </c>
    </row>
    <row r="943" spans="1:7" hidden="1" x14ac:dyDescent="0.25">
      <c r="A943" t="s">
        <v>6755</v>
      </c>
      <c r="B943" t="s">
        <v>7816</v>
      </c>
      <c r="C943" t="s">
        <v>6094</v>
      </c>
      <c r="D943" s="13">
        <v>114</v>
      </c>
      <c r="E943" t="s">
        <v>576</v>
      </c>
      <c r="F943" t="str">
        <f>IF(ISERROR(VLOOKUP(Transaktionen[[#This Row],[Transaktionen]],BTT[Verwendete Transaktion (Pflichtauswahl)],1,FALSE)),"nein","ja")</f>
        <v>nein</v>
      </c>
    </row>
    <row r="944" spans="1:7" hidden="1" x14ac:dyDescent="0.25">
      <c r="A944" t="s">
        <v>1053</v>
      </c>
      <c r="B944" t="s">
        <v>1054</v>
      </c>
      <c r="C944" t="s">
        <v>6094</v>
      </c>
      <c r="D944" s="13">
        <v>8</v>
      </c>
      <c r="E944" t="s">
        <v>9102</v>
      </c>
      <c r="F944" t="str">
        <f>IF(ISERROR(VLOOKUP(Transaktionen[[#This Row],[Transaktionen]],BTT[Verwendete Transaktion (Pflichtauswahl)],1,FALSE)),"nein","ja")</f>
        <v>nein</v>
      </c>
    </row>
    <row r="945" spans="1:6" hidden="1" x14ac:dyDescent="0.25">
      <c r="A945" t="s">
        <v>6756</v>
      </c>
      <c r="B945" t="s">
        <v>7817</v>
      </c>
      <c r="C945" t="s">
        <v>6094</v>
      </c>
      <c r="D945" s="13">
        <v>60</v>
      </c>
      <c r="E945" t="s">
        <v>576</v>
      </c>
      <c r="F945" t="str">
        <f>IF(ISERROR(VLOOKUP(Transaktionen[[#This Row],[Transaktionen]],BTT[Verwendete Transaktion (Pflichtauswahl)],1,FALSE)),"nein","ja")</f>
        <v>nein</v>
      </c>
    </row>
    <row r="946" spans="1:6" hidden="1" x14ac:dyDescent="0.25">
      <c r="A946" t="s">
        <v>6757</v>
      </c>
      <c r="B946" t="s">
        <v>7818</v>
      </c>
      <c r="C946" t="s">
        <v>6094</v>
      </c>
      <c r="D946" s="13">
        <v>10</v>
      </c>
      <c r="E946" t="s">
        <v>576</v>
      </c>
      <c r="F946" s="10" t="str">
        <f>IF(ISERROR(VLOOKUP(Transaktionen[[#This Row],[Transaktionen]],BTT[Verwendete Transaktion (Pflichtauswahl)],1,FALSE)),"nein","ja")</f>
        <v>nein</v>
      </c>
    </row>
    <row r="947" spans="1:6" hidden="1" x14ac:dyDescent="0.25">
      <c r="A947" t="s">
        <v>9166</v>
      </c>
      <c r="B947" t="s">
        <v>9167</v>
      </c>
      <c r="C947" t="s">
        <v>6094</v>
      </c>
      <c r="D947" s="13">
        <v>7</v>
      </c>
      <c r="E947" t="s">
        <v>9102</v>
      </c>
      <c r="F947" t="str">
        <f>IF(ISERROR(VLOOKUP(Transaktionen[[#This Row],[Transaktionen]],BTT[Verwendete Transaktion (Pflichtauswahl)],1,FALSE)),"nein","ja")</f>
        <v>nein</v>
      </c>
    </row>
    <row r="948" spans="1:6" hidden="1" x14ac:dyDescent="0.25">
      <c r="A948" t="s">
        <v>1055</v>
      </c>
      <c r="B948" t="s">
        <v>1056</v>
      </c>
      <c r="C948" t="s">
        <v>6094</v>
      </c>
      <c r="D948" s="13">
        <v>90</v>
      </c>
      <c r="E948" t="s">
        <v>9102</v>
      </c>
      <c r="F948" t="str">
        <f>IF(ISERROR(VLOOKUP(Transaktionen[[#This Row],[Transaktionen]],BTT[Verwendete Transaktion (Pflichtauswahl)],1,FALSE)),"nein","ja")</f>
        <v>nein</v>
      </c>
    </row>
    <row r="949" spans="1:6" hidden="1" x14ac:dyDescent="0.25">
      <c r="A949" t="s">
        <v>1057</v>
      </c>
      <c r="B949" t="s">
        <v>1058</v>
      </c>
      <c r="C949" t="s">
        <v>6094</v>
      </c>
      <c r="D949" s="13">
        <v>12676</v>
      </c>
      <c r="E949" t="s">
        <v>9102</v>
      </c>
      <c r="F949" t="str">
        <f>IF(ISERROR(VLOOKUP(Transaktionen[[#This Row],[Transaktionen]],BTT[Verwendete Transaktion (Pflichtauswahl)],1,FALSE)),"nein","ja")</f>
        <v>nein</v>
      </c>
    </row>
    <row r="950" spans="1:6" hidden="1" x14ac:dyDescent="0.25">
      <c r="A950" t="s">
        <v>1059</v>
      </c>
      <c r="B950" t="s">
        <v>1060</v>
      </c>
      <c r="C950" t="s">
        <v>6094</v>
      </c>
      <c r="D950" s="13">
        <v>23</v>
      </c>
      <c r="E950" t="s">
        <v>9102</v>
      </c>
      <c r="F950" t="str">
        <f>IF(ISERROR(VLOOKUP(Transaktionen[[#This Row],[Transaktionen]],BTT[Verwendete Transaktion (Pflichtauswahl)],1,FALSE)),"nein","ja")</f>
        <v>nein</v>
      </c>
    </row>
    <row r="951" spans="1:6" hidden="1" x14ac:dyDescent="0.25">
      <c r="A951" t="s">
        <v>1061</v>
      </c>
      <c r="B951" t="s">
        <v>1062</v>
      </c>
      <c r="C951" t="s">
        <v>6094</v>
      </c>
      <c r="D951" s="13">
        <v>972</v>
      </c>
      <c r="E951" t="s">
        <v>9102</v>
      </c>
      <c r="F951" t="str">
        <f>IF(ISERROR(VLOOKUP(Transaktionen[[#This Row],[Transaktionen]],BTT[Verwendete Transaktion (Pflichtauswahl)],1,FALSE)),"nein","ja")</f>
        <v>nein</v>
      </c>
    </row>
    <row r="952" spans="1:6" hidden="1" x14ac:dyDescent="0.25">
      <c r="A952" t="s">
        <v>1063</v>
      </c>
      <c r="B952" t="s">
        <v>1064</v>
      </c>
      <c r="C952" t="s">
        <v>6037</v>
      </c>
      <c r="D952" s="13">
        <v>420</v>
      </c>
      <c r="E952" t="s">
        <v>576</v>
      </c>
      <c r="F952" t="str">
        <f>IF(ISERROR(VLOOKUP(Transaktionen[[#This Row],[Transaktionen]],BTT[Verwendete Transaktion (Pflichtauswahl)],1,FALSE)),"nein","ja")</f>
        <v>nein</v>
      </c>
    </row>
    <row r="953" spans="1:6" hidden="1" x14ac:dyDescent="0.25">
      <c r="A953" t="s">
        <v>6758</v>
      </c>
      <c r="B953" t="s">
        <v>7819</v>
      </c>
      <c r="C953" t="s">
        <v>6037</v>
      </c>
      <c r="D953" s="13">
        <v>10</v>
      </c>
      <c r="E953" t="s">
        <v>9103</v>
      </c>
      <c r="F953" t="str">
        <f>IF(ISERROR(VLOOKUP(Transaktionen[[#This Row],[Transaktionen]],BTT[Verwendete Transaktion (Pflichtauswahl)],1,FALSE)),"nein","ja")</f>
        <v>nein</v>
      </c>
    </row>
    <row r="954" spans="1:6" hidden="1" x14ac:dyDescent="0.25">
      <c r="A954" t="s">
        <v>1065</v>
      </c>
      <c r="B954" t="s">
        <v>1066</v>
      </c>
      <c r="C954" t="s">
        <v>6037</v>
      </c>
      <c r="D954" s="13">
        <v>108</v>
      </c>
      <c r="E954" t="s">
        <v>9102</v>
      </c>
      <c r="F954" t="str">
        <f>IF(ISERROR(VLOOKUP(Transaktionen[[#This Row],[Transaktionen]],BTT[Verwendete Transaktion (Pflichtauswahl)],1,FALSE)),"nein","ja")</f>
        <v>nein</v>
      </c>
    </row>
    <row r="955" spans="1:6" hidden="1" x14ac:dyDescent="0.25">
      <c r="A955" t="s">
        <v>1067</v>
      </c>
      <c r="B955" t="s">
        <v>1068</v>
      </c>
      <c r="C955" t="s">
        <v>6037</v>
      </c>
      <c r="D955" s="13">
        <v>58</v>
      </c>
      <c r="E955" t="s">
        <v>9102</v>
      </c>
      <c r="F955" t="str">
        <f>IF(ISERROR(VLOOKUP(Transaktionen[[#This Row],[Transaktionen]],BTT[Verwendete Transaktion (Pflichtauswahl)],1,FALSE)),"nein","ja")</f>
        <v>nein</v>
      </c>
    </row>
    <row r="956" spans="1:6" hidden="1" x14ac:dyDescent="0.25">
      <c r="A956" t="s">
        <v>1069</v>
      </c>
      <c r="B956" t="s">
        <v>1070</v>
      </c>
      <c r="C956" t="s">
        <v>6037</v>
      </c>
      <c r="D956" s="13">
        <v>6974</v>
      </c>
      <c r="E956" t="s">
        <v>9102</v>
      </c>
      <c r="F956" t="str">
        <f>IF(ISERROR(VLOOKUP(Transaktionen[[#This Row],[Transaktionen]],BTT[Verwendete Transaktion (Pflichtauswahl)],1,FALSE)),"nein","ja")</f>
        <v>nein</v>
      </c>
    </row>
    <row r="957" spans="1:6" hidden="1" x14ac:dyDescent="0.25">
      <c r="A957" t="s">
        <v>1071</v>
      </c>
      <c r="B957" t="s">
        <v>1072</v>
      </c>
      <c r="C957" t="s">
        <v>6037</v>
      </c>
      <c r="D957" s="13">
        <v>6</v>
      </c>
      <c r="E957" t="s">
        <v>576</v>
      </c>
      <c r="F957" t="str">
        <f>IF(ISERROR(VLOOKUP(Transaktionen[[#This Row],[Transaktionen]],BTT[Verwendete Transaktion (Pflichtauswahl)],1,FALSE)),"nein","ja")</f>
        <v>nein</v>
      </c>
    </row>
    <row r="958" spans="1:6" hidden="1" x14ac:dyDescent="0.25">
      <c r="A958" t="s">
        <v>1073</v>
      </c>
      <c r="B958" t="s">
        <v>1074</v>
      </c>
      <c r="C958" t="s">
        <v>6037</v>
      </c>
      <c r="D958" s="13">
        <v>6576</v>
      </c>
      <c r="E958" t="s">
        <v>9102</v>
      </c>
      <c r="F958" t="str">
        <f>IF(ISERROR(VLOOKUP(Transaktionen[[#This Row],[Transaktionen]],BTT[Verwendete Transaktion (Pflichtauswahl)],1,FALSE)),"nein","ja")</f>
        <v>nein</v>
      </c>
    </row>
    <row r="959" spans="1:6" hidden="1" x14ac:dyDescent="0.25">
      <c r="A959" t="s">
        <v>1075</v>
      </c>
      <c r="B959" t="s">
        <v>1076</v>
      </c>
      <c r="C959" t="s">
        <v>8454</v>
      </c>
      <c r="D959" s="13">
        <v>8</v>
      </c>
      <c r="E959" t="s">
        <v>576</v>
      </c>
      <c r="F959" t="str">
        <f>IF(ISERROR(VLOOKUP(Transaktionen[[#This Row],[Transaktionen]],BTT[Verwendete Transaktion (Pflichtauswahl)],1,FALSE)),"nein","ja")</f>
        <v>nein</v>
      </c>
    </row>
    <row r="960" spans="1:6" hidden="1" x14ac:dyDescent="0.25">
      <c r="A960" t="s">
        <v>1077</v>
      </c>
      <c r="B960" t="s">
        <v>1078</v>
      </c>
      <c r="C960" t="s">
        <v>6037</v>
      </c>
      <c r="D960" s="13">
        <v>57458</v>
      </c>
      <c r="E960" t="s">
        <v>9102</v>
      </c>
      <c r="F960" t="str">
        <f>IF(ISERROR(VLOOKUP(Transaktionen[[#This Row],[Transaktionen]],BTT[Verwendete Transaktion (Pflichtauswahl)],1,FALSE)),"nein","ja")</f>
        <v>nein</v>
      </c>
    </row>
    <row r="961" spans="1:7" hidden="1" x14ac:dyDescent="0.25">
      <c r="A961" t="s">
        <v>1079</v>
      </c>
      <c r="B961" t="s">
        <v>1080</v>
      </c>
      <c r="C961" t="s">
        <v>6037</v>
      </c>
      <c r="D961" s="13" t="s">
        <v>576</v>
      </c>
      <c r="E961" t="s">
        <v>576</v>
      </c>
      <c r="F961" t="str">
        <f>IF(ISERROR(VLOOKUP(Transaktionen[[#This Row],[Transaktionen]],BTT[Verwendete Transaktion (Pflichtauswahl)],1,FALSE)),"nein","ja")</f>
        <v>nein</v>
      </c>
      <c r="G961" t="s">
        <v>9516</v>
      </c>
    </row>
    <row r="962" spans="1:7" hidden="1" x14ac:dyDescent="0.25">
      <c r="A962" t="s">
        <v>1081</v>
      </c>
      <c r="B962" t="s">
        <v>1082</v>
      </c>
      <c r="C962" t="s">
        <v>6037</v>
      </c>
      <c r="D962" s="13" t="s">
        <v>576</v>
      </c>
      <c r="E962" t="s">
        <v>576</v>
      </c>
      <c r="F962" t="str">
        <f>IF(ISERROR(VLOOKUP(Transaktionen[[#This Row],[Transaktionen]],BTT[Verwendete Transaktion (Pflichtauswahl)],1,FALSE)),"nein","ja")</f>
        <v>nein</v>
      </c>
      <c r="G962" t="s">
        <v>9516</v>
      </c>
    </row>
    <row r="963" spans="1:7" hidden="1" x14ac:dyDescent="0.25">
      <c r="A963" t="s">
        <v>1083</v>
      </c>
      <c r="B963" t="s">
        <v>1084</v>
      </c>
      <c r="C963" t="s">
        <v>6037</v>
      </c>
      <c r="D963" s="13" t="s">
        <v>576</v>
      </c>
      <c r="E963" t="s">
        <v>576</v>
      </c>
      <c r="F963" t="str">
        <f>IF(ISERROR(VLOOKUP(Transaktionen[[#This Row],[Transaktionen]],BTT[Verwendete Transaktion (Pflichtauswahl)],1,FALSE)),"nein","ja")</f>
        <v>nein</v>
      </c>
      <c r="G963" t="s">
        <v>9516</v>
      </c>
    </row>
    <row r="964" spans="1:7" hidden="1" x14ac:dyDescent="0.25">
      <c r="A964" t="s">
        <v>1085</v>
      </c>
      <c r="B964" t="s">
        <v>1086</v>
      </c>
      <c r="C964" t="s">
        <v>6037</v>
      </c>
      <c r="D964" s="13" t="s">
        <v>576</v>
      </c>
      <c r="E964" t="s">
        <v>576</v>
      </c>
      <c r="F964" t="str">
        <f>IF(ISERROR(VLOOKUP(Transaktionen[[#This Row],[Transaktionen]],BTT[Verwendete Transaktion (Pflichtauswahl)],1,FALSE)),"nein","ja")</f>
        <v>nein</v>
      </c>
      <c r="G964" t="s">
        <v>9516</v>
      </c>
    </row>
    <row r="965" spans="1:7" hidden="1" x14ac:dyDescent="0.25">
      <c r="A965" t="s">
        <v>1087</v>
      </c>
      <c r="B965" t="s">
        <v>1088</v>
      </c>
      <c r="C965" t="s">
        <v>6037</v>
      </c>
      <c r="D965" s="13">
        <v>6</v>
      </c>
      <c r="E965" t="s">
        <v>576</v>
      </c>
      <c r="F965" t="str">
        <f>IF(ISERROR(VLOOKUP(Transaktionen[[#This Row],[Transaktionen]],BTT[Verwendete Transaktion (Pflichtauswahl)],1,FALSE)),"nein","ja")</f>
        <v>nein</v>
      </c>
    </row>
    <row r="966" spans="1:7" hidden="1" x14ac:dyDescent="0.25">
      <c r="A966" t="s">
        <v>1089</v>
      </c>
      <c r="B966" t="s">
        <v>1090</v>
      </c>
      <c r="C966" t="s">
        <v>6037</v>
      </c>
      <c r="D966" s="13">
        <v>65</v>
      </c>
      <c r="E966" t="s">
        <v>9102</v>
      </c>
      <c r="F966" t="str">
        <f>IF(ISERROR(VLOOKUP(Transaktionen[[#This Row],[Transaktionen]],BTT[Verwendete Transaktion (Pflichtauswahl)],1,FALSE)),"nein","ja")</f>
        <v>nein</v>
      </c>
    </row>
    <row r="967" spans="1:7" hidden="1" x14ac:dyDescent="0.25">
      <c r="A967" t="s">
        <v>1091</v>
      </c>
      <c r="B967" t="s">
        <v>1092</v>
      </c>
      <c r="C967" t="s">
        <v>6037</v>
      </c>
      <c r="D967" s="13" t="s">
        <v>576</v>
      </c>
      <c r="E967" t="s">
        <v>576</v>
      </c>
      <c r="F967" t="str">
        <f>IF(ISERROR(VLOOKUP(Transaktionen[[#This Row],[Transaktionen]],BTT[Verwendete Transaktion (Pflichtauswahl)],1,FALSE)),"nein","ja")</f>
        <v>nein</v>
      </c>
      <c r="G967" t="s">
        <v>9516</v>
      </c>
    </row>
    <row r="968" spans="1:7" hidden="1" x14ac:dyDescent="0.25">
      <c r="A968" t="s">
        <v>1093</v>
      </c>
      <c r="B968" t="s">
        <v>1094</v>
      </c>
      <c r="C968" t="s">
        <v>6037</v>
      </c>
      <c r="D968" s="13">
        <v>21699</v>
      </c>
      <c r="E968" t="s">
        <v>9102</v>
      </c>
      <c r="F968" s="10" t="str">
        <f>IF(ISERROR(VLOOKUP(Transaktionen[[#This Row],[Transaktionen]],BTT[Verwendete Transaktion (Pflichtauswahl)],1,FALSE)),"nein","ja")</f>
        <v>nein</v>
      </c>
    </row>
    <row r="969" spans="1:7" hidden="1" x14ac:dyDescent="0.25">
      <c r="A969" t="s">
        <v>9168</v>
      </c>
      <c r="B969" t="s">
        <v>9169</v>
      </c>
      <c r="C969" t="s">
        <v>6037</v>
      </c>
      <c r="D969" s="13">
        <v>6</v>
      </c>
      <c r="E969" t="s">
        <v>9102</v>
      </c>
      <c r="F969" t="str">
        <f>IF(ISERROR(VLOOKUP(Transaktionen[[#This Row],[Transaktionen]],BTT[Verwendete Transaktion (Pflichtauswahl)],1,FALSE)),"nein","ja")</f>
        <v>nein</v>
      </c>
    </row>
    <row r="970" spans="1:7" hidden="1" x14ac:dyDescent="0.25">
      <c r="A970" t="s">
        <v>1095</v>
      </c>
      <c r="B970" t="s">
        <v>1096</v>
      </c>
      <c r="C970" t="s">
        <v>6037</v>
      </c>
      <c r="D970" s="13">
        <v>39830</v>
      </c>
      <c r="E970" t="s">
        <v>9102</v>
      </c>
      <c r="F970" t="str">
        <f>IF(ISERROR(VLOOKUP(Transaktionen[[#This Row],[Transaktionen]],BTT[Verwendete Transaktion (Pflichtauswahl)],1,FALSE)),"nein","ja")</f>
        <v>nein</v>
      </c>
    </row>
    <row r="971" spans="1:7" hidden="1" x14ac:dyDescent="0.25">
      <c r="A971" t="s">
        <v>1097</v>
      </c>
      <c r="B971" t="s">
        <v>1098</v>
      </c>
      <c r="C971" t="s">
        <v>6037</v>
      </c>
      <c r="D971" s="13" t="s">
        <v>576</v>
      </c>
      <c r="E971" t="s">
        <v>576</v>
      </c>
      <c r="F971" t="str">
        <f>IF(ISERROR(VLOOKUP(Transaktionen[[#This Row],[Transaktionen]],BTT[Verwendete Transaktion (Pflichtauswahl)],1,FALSE)),"nein","ja")</f>
        <v>nein</v>
      </c>
      <c r="G971" t="s">
        <v>9516</v>
      </c>
    </row>
    <row r="972" spans="1:7" hidden="1" x14ac:dyDescent="0.25">
      <c r="A972" t="s">
        <v>1099</v>
      </c>
      <c r="B972" t="s">
        <v>1100</v>
      </c>
      <c r="C972" t="s">
        <v>6037</v>
      </c>
      <c r="D972" s="13">
        <v>2453</v>
      </c>
      <c r="E972" t="s">
        <v>9102</v>
      </c>
      <c r="F972" t="str">
        <f>IF(ISERROR(VLOOKUP(Transaktionen[[#This Row],[Transaktionen]],BTT[Verwendete Transaktion (Pflichtauswahl)],1,FALSE)),"nein","ja")</f>
        <v>nein</v>
      </c>
    </row>
    <row r="973" spans="1:7" hidden="1" x14ac:dyDescent="0.25">
      <c r="A973" t="s">
        <v>1101</v>
      </c>
      <c r="B973" t="s">
        <v>1102</v>
      </c>
      <c r="C973" t="s">
        <v>6037</v>
      </c>
      <c r="D973" s="13" t="s">
        <v>576</v>
      </c>
      <c r="E973" t="s">
        <v>576</v>
      </c>
      <c r="F973" t="str">
        <f>IF(ISERROR(VLOOKUP(Transaktionen[[#This Row],[Transaktionen]],BTT[Verwendete Transaktion (Pflichtauswahl)],1,FALSE)),"nein","ja")</f>
        <v>nein</v>
      </c>
      <c r="G973" t="s">
        <v>9516</v>
      </c>
    </row>
    <row r="974" spans="1:7" hidden="1" x14ac:dyDescent="0.25">
      <c r="A974" t="s">
        <v>6759</v>
      </c>
      <c r="B974" t="s">
        <v>7820</v>
      </c>
      <c r="C974" t="s">
        <v>6038</v>
      </c>
      <c r="D974" s="13" t="s">
        <v>576</v>
      </c>
      <c r="E974" t="s">
        <v>576</v>
      </c>
      <c r="F974" t="str">
        <f>IF(ISERROR(VLOOKUP(Transaktionen[[#This Row],[Transaktionen]],BTT[Verwendete Transaktion (Pflichtauswahl)],1,FALSE)),"nein","ja")</f>
        <v>nein</v>
      </c>
      <c r="G974" t="s">
        <v>9340</v>
      </c>
    </row>
    <row r="975" spans="1:7" hidden="1" x14ac:dyDescent="0.25">
      <c r="A975" t="s">
        <v>1103</v>
      </c>
      <c r="B975" t="s">
        <v>1104</v>
      </c>
      <c r="C975" t="s">
        <v>6037</v>
      </c>
      <c r="D975" s="13">
        <v>1480</v>
      </c>
      <c r="E975" t="s">
        <v>9102</v>
      </c>
      <c r="F975" t="str">
        <f>IF(ISERROR(VLOOKUP(Transaktionen[[#This Row],[Transaktionen]],BTT[Verwendete Transaktion (Pflichtauswahl)],1,FALSE)),"nein","ja")</f>
        <v>nein</v>
      </c>
    </row>
    <row r="976" spans="1:7" hidden="1" x14ac:dyDescent="0.25">
      <c r="A976" t="s">
        <v>6760</v>
      </c>
      <c r="B976" t="s">
        <v>7821</v>
      </c>
      <c r="C976" t="s">
        <v>6037</v>
      </c>
      <c r="D976" s="13" t="s">
        <v>576</v>
      </c>
      <c r="E976" t="s">
        <v>576</v>
      </c>
      <c r="F976" t="str">
        <f>IF(ISERROR(VLOOKUP(Transaktionen[[#This Row],[Transaktionen]],BTT[Verwendete Transaktion (Pflichtauswahl)],1,FALSE)),"nein","ja")</f>
        <v>nein</v>
      </c>
      <c r="G976" t="s">
        <v>9516</v>
      </c>
    </row>
    <row r="977" spans="1:7" hidden="1" x14ac:dyDescent="0.25">
      <c r="A977" t="s">
        <v>6761</v>
      </c>
      <c r="B977" t="s">
        <v>7822</v>
      </c>
      <c r="C977" t="s">
        <v>6037</v>
      </c>
      <c r="D977" s="13" t="s">
        <v>576</v>
      </c>
      <c r="E977" t="s">
        <v>576</v>
      </c>
      <c r="F977" t="str">
        <f>IF(ISERROR(VLOOKUP(Transaktionen[[#This Row],[Transaktionen]],BTT[Verwendete Transaktion (Pflichtauswahl)],1,FALSE)),"nein","ja")</f>
        <v>nein</v>
      </c>
      <c r="G977" t="s">
        <v>9516</v>
      </c>
    </row>
    <row r="978" spans="1:7" hidden="1" x14ac:dyDescent="0.25">
      <c r="A978" t="s">
        <v>1105</v>
      </c>
      <c r="B978" t="s">
        <v>1106</v>
      </c>
      <c r="C978" t="s">
        <v>6037</v>
      </c>
      <c r="D978" s="13">
        <v>1090</v>
      </c>
      <c r="E978" t="s">
        <v>9102</v>
      </c>
      <c r="F978" t="str">
        <f>IF(ISERROR(VLOOKUP(Transaktionen[[#This Row],[Transaktionen]],BTT[Verwendete Transaktion (Pflichtauswahl)],1,FALSE)),"nein","ja")</f>
        <v>nein</v>
      </c>
    </row>
    <row r="979" spans="1:7" hidden="1" x14ac:dyDescent="0.25">
      <c r="A979" t="s">
        <v>1107</v>
      </c>
      <c r="B979" t="s">
        <v>1108</v>
      </c>
      <c r="C979" t="s">
        <v>6037</v>
      </c>
      <c r="D979" s="13" t="s">
        <v>576</v>
      </c>
      <c r="E979" t="s">
        <v>576</v>
      </c>
      <c r="F979" t="str">
        <f>IF(ISERROR(VLOOKUP(Transaktionen[[#This Row],[Transaktionen]],BTT[Verwendete Transaktion (Pflichtauswahl)],1,FALSE)),"nein","ja")</f>
        <v>nein</v>
      </c>
      <c r="G979" t="s">
        <v>9516</v>
      </c>
    </row>
    <row r="980" spans="1:7" hidden="1" x14ac:dyDescent="0.25">
      <c r="A980" t="s">
        <v>6762</v>
      </c>
      <c r="B980" t="s">
        <v>7823</v>
      </c>
      <c r="C980" t="s">
        <v>6037</v>
      </c>
      <c r="D980" s="13" t="s">
        <v>576</v>
      </c>
      <c r="E980" t="s">
        <v>576</v>
      </c>
      <c r="F980" t="str">
        <f>IF(ISERROR(VLOOKUP(Transaktionen[[#This Row],[Transaktionen]],BTT[Verwendete Transaktion (Pflichtauswahl)],1,FALSE)),"nein","ja")</f>
        <v>nein</v>
      </c>
      <c r="G980" t="s">
        <v>9516</v>
      </c>
    </row>
    <row r="981" spans="1:7" hidden="1" x14ac:dyDescent="0.25">
      <c r="A981" t="s">
        <v>1109</v>
      </c>
      <c r="B981" t="s">
        <v>1110</v>
      </c>
      <c r="C981" t="s">
        <v>6037</v>
      </c>
      <c r="D981" s="13" t="s">
        <v>576</v>
      </c>
      <c r="E981" t="s">
        <v>576</v>
      </c>
      <c r="F981" t="str">
        <f>IF(ISERROR(VLOOKUP(Transaktionen[[#This Row],[Transaktionen]],BTT[Verwendete Transaktion (Pflichtauswahl)],1,FALSE)),"nein","ja")</f>
        <v>nein</v>
      </c>
      <c r="G981" t="s">
        <v>9516</v>
      </c>
    </row>
    <row r="982" spans="1:7" hidden="1" x14ac:dyDescent="0.25">
      <c r="A982" t="s">
        <v>1111</v>
      </c>
      <c r="B982" t="s">
        <v>1112</v>
      </c>
      <c r="C982" t="s">
        <v>6037</v>
      </c>
      <c r="D982" s="13" t="s">
        <v>576</v>
      </c>
      <c r="E982" t="s">
        <v>576</v>
      </c>
      <c r="F982" t="str">
        <f>IF(ISERROR(VLOOKUP(Transaktionen[[#This Row],[Transaktionen]],BTT[Verwendete Transaktion (Pflichtauswahl)],1,FALSE)),"nein","ja")</f>
        <v>nein</v>
      </c>
      <c r="G982" t="s">
        <v>9516</v>
      </c>
    </row>
    <row r="983" spans="1:7" hidden="1" x14ac:dyDescent="0.25">
      <c r="A983" t="s">
        <v>1113</v>
      </c>
      <c r="B983" t="s">
        <v>58</v>
      </c>
      <c r="C983" t="s">
        <v>6037</v>
      </c>
      <c r="D983" s="13">
        <v>880</v>
      </c>
      <c r="E983" t="s">
        <v>9102</v>
      </c>
      <c r="F983" t="str">
        <f>IF(ISERROR(VLOOKUP(Transaktionen[[#This Row],[Transaktionen]],BTT[Verwendete Transaktion (Pflichtauswahl)],1,FALSE)),"nein","ja")</f>
        <v>nein</v>
      </c>
    </row>
    <row r="984" spans="1:7" hidden="1" x14ac:dyDescent="0.25">
      <c r="A984" t="s">
        <v>1114</v>
      </c>
      <c r="B984" t="s">
        <v>1115</v>
      </c>
      <c r="C984" t="s">
        <v>6037</v>
      </c>
      <c r="D984" s="13">
        <v>50</v>
      </c>
      <c r="E984" t="s">
        <v>9102</v>
      </c>
      <c r="F984" t="str">
        <f>IF(ISERROR(VLOOKUP(Transaktionen[[#This Row],[Transaktionen]],BTT[Verwendete Transaktion (Pflichtauswahl)],1,FALSE)),"nein","ja")</f>
        <v>nein</v>
      </c>
    </row>
    <row r="985" spans="1:7" hidden="1" x14ac:dyDescent="0.25">
      <c r="A985" t="s">
        <v>1116</v>
      </c>
      <c r="B985" t="s">
        <v>1117</v>
      </c>
      <c r="C985" t="s">
        <v>8454</v>
      </c>
      <c r="D985" s="13">
        <v>523</v>
      </c>
      <c r="E985" t="s">
        <v>9102</v>
      </c>
      <c r="F985" t="str">
        <f>IF(ISERROR(VLOOKUP(Transaktionen[[#This Row],[Transaktionen]],BTT[Verwendete Transaktion (Pflichtauswahl)],1,FALSE)),"nein","ja")</f>
        <v>nein</v>
      </c>
    </row>
    <row r="986" spans="1:7" hidden="1" x14ac:dyDescent="0.25">
      <c r="A986" t="s">
        <v>1118</v>
      </c>
      <c r="B986" t="s">
        <v>1119</v>
      </c>
      <c r="C986" t="s">
        <v>8454</v>
      </c>
      <c r="D986" s="13">
        <v>51069</v>
      </c>
      <c r="E986" t="s">
        <v>9102</v>
      </c>
      <c r="F986" t="str">
        <f>IF(ISERROR(VLOOKUP(Transaktionen[[#This Row],[Transaktionen]],BTT[Verwendete Transaktion (Pflichtauswahl)],1,FALSE)),"nein","ja")</f>
        <v>nein</v>
      </c>
    </row>
    <row r="987" spans="1:7" hidden="1" x14ac:dyDescent="0.25">
      <c r="A987" t="s">
        <v>6763</v>
      </c>
      <c r="B987" t="s">
        <v>7824</v>
      </c>
      <c r="C987" t="s">
        <v>6037</v>
      </c>
      <c r="D987" s="13" t="s">
        <v>576</v>
      </c>
      <c r="E987" t="s">
        <v>576</v>
      </c>
      <c r="F987" t="str">
        <f>IF(ISERROR(VLOOKUP(Transaktionen[[#This Row],[Transaktionen]],BTT[Verwendete Transaktion (Pflichtauswahl)],1,FALSE)),"nein","ja")</f>
        <v>nein</v>
      </c>
      <c r="G987" t="s">
        <v>9516</v>
      </c>
    </row>
    <row r="988" spans="1:7" hidden="1" x14ac:dyDescent="0.25">
      <c r="A988" t="s">
        <v>6764</v>
      </c>
      <c r="B988" t="s">
        <v>7825</v>
      </c>
      <c r="C988" t="s">
        <v>6037</v>
      </c>
      <c r="D988" s="13" t="s">
        <v>576</v>
      </c>
      <c r="E988" t="s">
        <v>576</v>
      </c>
      <c r="F988" t="str">
        <f>IF(ISERROR(VLOOKUP(Transaktionen[[#This Row],[Transaktionen]],BTT[Verwendete Transaktion (Pflichtauswahl)],1,FALSE)),"nein","ja")</f>
        <v>nein</v>
      </c>
      <c r="G988" t="s">
        <v>9516</v>
      </c>
    </row>
    <row r="989" spans="1:7" hidden="1" x14ac:dyDescent="0.25">
      <c r="A989" t="s">
        <v>6765</v>
      </c>
      <c r="B989" t="s">
        <v>1121</v>
      </c>
      <c r="C989" t="s">
        <v>6037</v>
      </c>
      <c r="D989" s="13" t="s">
        <v>576</v>
      </c>
      <c r="E989" t="s">
        <v>576</v>
      </c>
      <c r="F989" t="str">
        <f>IF(ISERROR(VLOOKUP(Transaktionen[[#This Row],[Transaktionen]],BTT[Verwendete Transaktion (Pflichtauswahl)],1,FALSE)),"nein","ja")</f>
        <v>nein</v>
      </c>
      <c r="G989" t="s">
        <v>9516</v>
      </c>
    </row>
    <row r="990" spans="1:7" hidden="1" x14ac:dyDescent="0.25">
      <c r="A990" t="s">
        <v>1120</v>
      </c>
      <c r="B990" t="s">
        <v>1121</v>
      </c>
      <c r="C990" t="s">
        <v>6037</v>
      </c>
      <c r="D990" s="13">
        <v>40</v>
      </c>
      <c r="E990" t="s">
        <v>576</v>
      </c>
      <c r="F990" t="str">
        <f>IF(ISERROR(VLOOKUP(Transaktionen[[#This Row],[Transaktionen]],BTT[Verwendete Transaktion (Pflichtauswahl)],1,FALSE)),"nein","ja")</f>
        <v>nein</v>
      </c>
    </row>
    <row r="991" spans="1:7" hidden="1" x14ac:dyDescent="0.25">
      <c r="A991" t="s">
        <v>1122</v>
      </c>
      <c r="B991" t="s">
        <v>1121</v>
      </c>
      <c r="C991" t="s">
        <v>6037</v>
      </c>
      <c r="D991" s="13">
        <v>40</v>
      </c>
      <c r="E991" t="s">
        <v>576</v>
      </c>
      <c r="F991" t="str">
        <f>IF(ISERROR(VLOOKUP(Transaktionen[[#This Row],[Transaktionen]],BTT[Verwendete Transaktion (Pflichtauswahl)],1,FALSE)),"nein","ja")</f>
        <v>nein</v>
      </c>
    </row>
    <row r="992" spans="1:7" hidden="1" x14ac:dyDescent="0.25">
      <c r="A992" t="s">
        <v>6766</v>
      </c>
      <c r="B992" t="s">
        <v>1121</v>
      </c>
      <c r="C992" t="s">
        <v>6037</v>
      </c>
      <c r="D992" s="13" t="s">
        <v>576</v>
      </c>
      <c r="E992" t="s">
        <v>576</v>
      </c>
      <c r="F992" t="str">
        <f>IF(ISERROR(VLOOKUP(Transaktionen[[#This Row],[Transaktionen]],BTT[Verwendete Transaktion (Pflichtauswahl)],1,FALSE)),"nein","ja")</f>
        <v>nein</v>
      </c>
      <c r="G992" t="s">
        <v>9516</v>
      </c>
    </row>
    <row r="993" spans="1:7" hidden="1" x14ac:dyDescent="0.25">
      <c r="A993" t="s">
        <v>6767</v>
      </c>
      <c r="B993" t="s">
        <v>1121</v>
      </c>
      <c r="C993" t="s">
        <v>6037</v>
      </c>
      <c r="D993" s="13" t="s">
        <v>576</v>
      </c>
      <c r="E993" t="s">
        <v>576</v>
      </c>
      <c r="F993" t="str">
        <f>IF(ISERROR(VLOOKUP(Transaktionen[[#This Row],[Transaktionen]],BTT[Verwendete Transaktion (Pflichtauswahl)],1,FALSE)),"nein","ja")</f>
        <v>nein</v>
      </c>
      <c r="G993" t="s">
        <v>9516</v>
      </c>
    </row>
    <row r="994" spans="1:7" hidden="1" x14ac:dyDescent="0.25">
      <c r="A994" t="s">
        <v>6768</v>
      </c>
      <c r="B994" t="s">
        <v>1121</v>
      </c>
      <c r="C994" t="s">
        <v>6037</v>
      </c>
      <c r="D994" s="13" t="s">
        <v>576</v>
      </c>
      <c r="E994" t="s">
        <v>576</v>
      </c>
      <c r="F994" t="str">
        <f>IF(ISERROR(VLOOKUP(Transaktionen[[#This Row],[Transaktionen]],BTT[Verwendete Transaktion (Pflichtauswahl)],1,FALSE)),"nein","ja")</f>
        <v>nein</v>
      </c>
      <c r="G994" t="s">
        <v>9516</v>
      </c>
    </row>
    <row r="995" spans="1:7" hidden="1" x14ac:dyDescent="0.25">
      <c r="A995" t="s">
        <v>6769</v>
      </c>
      <c r="B995" t="s">
        <v>1121</v>
      </c>
      <c r="C995" t="s">
        <v>6037</v>
      </c>
      <c r="D995" s="13" t="s">
        <v>576</v>
      </c>
      <c r="E995" t="s">
        <v>576</v>
      </c>
      <c r="F995" t="str">
        <f>IF(ISERROR(VLOOKUP(Transaktionen[[#This Row],[Transaktionen]],BTT[Verwendete Transaktion (Pflichtauswahl)],1,FALSE)),"nein","ja")</f>
        <v>nein</v>
      </c>
      <c r="G995" t="s">
        <v>9516</v>
      </c>
    </row>
    <row r="996" spans="1:7" hidden="1" x14ac:dyDescent="0.25">
      <c r="A996" t="s">
        <v>1123</v>
      </c>
      <c r="B996" t="s">
        <v>1121</v>
      </c>
      <c r="C996" t="s">
        <v>6037</v>
      </c>
      <c r="D996" s="13">
        <v>20</v>
      </c>
      <c r="E996" t="s">
        <v>576</v>
      </c>
      <c r="F996" t="str">
        <f>IF(ISERROR(VLOOKUP(Transaktionen[[#This Row],[Transaktionen]],BTT[Verwendete Transaktion (Pflichtauswahl)],1,FALSE)),"nein","ja")</f>
        <v>nein</v>
      </c>
    </row>
    <row r="997" spans="1:7" hidden="1" x14ac:dyDescent="0.25">
      <c r="A997" t="s">
        <v>6770</v>
      </c>
      <c r="B997" t="s">
        <v>1121</v>
      </c>
      <c r="C997" t="s">
        <v>6037</v>
      </c>
      <c r="D997" s="13" t="s">
        <v>576</v>
      </c>
      <c r="E997" t="s">
        <v>576</v>
      </c>
      <c r="F997" s="10" t="str">
        <f>IF(ISERROR(VLOOKUP(Transaktionen[[#This Row],[Transaktionen]],BTT[Verwendete Transaktion (Pflichtauswahl)],1,FALSE)),"nein","ja")</f>
        <v>nein</v>
      </c>
      <c r="G997" t="s">
        <v>9516</v>
      </c>
    </row>
    <row r="998" spans="1:7" hidden="1" x14ac:dyDescent="0.25">
      <c r="A998" t="s">
        <v>9375</v>
      </c>
      <c r="B998" t="s">
        <v>9376</v>
      </c>
      <c r="C998" t="s">
        <v>6037</v>
      </c>
      <c r="D998" s="13">
        <v>320</v>
      </c>
      <c r="E998" t="s">
        <v>9102</v>
      </c>
      <c r="F998" t="str">
        <f>IF(ISERROR(VLOOKUP(Transaktionen[[#This Row],[Transaktionen]],BTT[Verwendete Transaktion (Pflichtauswahl)],1,FALSE)),"nein","ja")</f>
        <v>nein</v>
      </c>
    </row>
    <row r="999" spans="1:7" hidden="1" x14ac:dyDescent="0.25">
      <c r="A999" t="s">
        <v>9170</v>
      </c>
      <c r="B999" t="s">
        <v>9171</v>
      </c>
      <c r="C999" t="s">
        <v>6037</v>
      </c>
      <c r="D999" s="13">
        <v>375</v>
      </c>
      <c r="E999" t="s">
        <v>9102</v>
      </c>
      <c r="F999" t="str">
        <f>IF(ISERROR(VLOOKUP(Transaktionen[[#This Row],[Transaktionen]],BTT[Verwendete Transaktion (Pflichtauswahl)],1,FALSE)),"nein","ja")</f>
        <v>nein</v>
      </c>
    </row>
    <row r="1000" spans="1:7" hidden="1" x14ac:dyDescent="0.25">
      <c r="A1000" t="s">
        <v>1124</v>
      </c>
      <c r="B1000" t="s">
        <v>1125</v>
      </c>
      <c r="C1000" t="s">
        <v>6037</v>
      </c>
      <c r="D1000" s="13">
        <v>8418</v>
      </c>
      <c r="E1000" t="s">
        <v>9102</v>
      </c>
      <c r="F1000" t="str">
        <f>IF(ISERROR(VLOOKUP(Transaktionen[[#This Row],[Transaktionen]],BTT[Verwendete Transaktion (Pflichtauswahl)],1,FALSE)),"nein","ja")</f>
        <v>nein</v>
      </c>
    </row>
    <row r="1001" spans="1:7" hidden="1" x14ac:dyDescent="0.25">
      <c r="A1001" t="s">
        <v>1126</v>
      </c>
      <c r="B1001" t="s">
        <v>1127</v>
      </c>
      <c r="C1001" t="s">
        <v>6037</v>
      </c>
      <c r="D1001" s="13">
        <v>7877</v>
      </c>
      <c r="E1001" t="s">
        <v>9102</v>
      </c>
      <c r="F1001" t="str">
        <f>IF(ISERROR(VLOOKUP(Transaktionen[[#This Row],[Transaktionen]],BTT[Verwendete Transaktion (Pflichtauswahl)],1,FALSE)),"nein","ja")</f>
        <v>nein</v>
      </c>
    </row>
    <row r="1002" spans="1:7" hidden="1" x14ac:dyDescent="0.25">
      <c r="A1002" t="s">
        <v>1128</v>
      </c>
      <c r="B1002" t="s">
        <v>1129</v>
      </c>
      <c r="C1002" t="s">
        <v>6037</v>
      </c>
      <c r="D1002" s="13">
        <v>22</v>
      </c>
      <c r="E1002" t="s">
        <v>9102</v>
      </c>
      <c r="F1002" t="str">
        <f>IF(ISERROR(VLOOKUP(Transaktionen[[#This Row],[Transaktionen]],BTT[Verwendete Transaktion (Pflichtauswahl)],1,FALSE)),"nein","ja")</f>
        <v>nein</v>
      </c>
    </row>
    <row r="1003" spans="1:7" hidden="1" x14ac:dyDescent="0.25">
      <c r="A1003" t="s">
        <v>6771</v>
      </c>
      <c r="B1003" t="s">
        <v>7826</v>
      </c>
      <c r="C1003" t="s">
        <v>6037</v>
      </c>
      <c r="D1003" s="13" t="s">
        <v>576</v>
      </c>
      <c r="E1003" t="s">
        <v>576</v>
      </c>
      <c r="F1003" t="str">
        <f>IF(ISERROR(VLOOKUP(Transaktionen[[#This Row],[Transaktionen]],BTT[Verwendete Transaktion (Pflichtauswahl)],1,FALSE)),"nein","ja")</f>
        <v>nein</v>
      </c>
      <c r="G1003" t="s">
        <v>9516</v>
      </c>
    </row>
    <row r="1004" spans="1:7" hidden="1" x14ac:dyDescent="0.25">
      <c r="A1004" t="s">
        <v>6772</v>
      </c>
      <c r="B1004" t="s">
        <v>7827</v>
      </c>
      <c r="C1004" t="s">
        <v>6037</v>
      </c>
      <c r="D1004" s="13">
        <v>5</v>
      </c>
      <c r="E1004" t="s">
        <v>9102</v>
      </c>
      <c r="F1004" t="str">
        <f>IF(ISERROR(VLOOKUP(Transaktionen[[#This Row],[Transaktionen]],BTT[Verwendete Transaktion (Pflichtauswahl)],1,FALSE)),"nein","ja")</f>
        <v>nein</v>
      </c>
    </row>
    <row r="1005" spans="1:7" hidden="1" x14ac:dyDescent="0.25">
      <c r="A1005" t="s">
        <v>1130</v>
      </c>
      <c r="B1005" t="s">
        <v>1131</v>
      </c>
      <c r="C1005" t="s">
        <v>6037</v>
      </c>
      <c r="D1005" s="13">
        <v>676</v>
      </c>
      <c r="E1005" t="s">
        <v>9102</v>
      </c>
      <c r="F1005" t="str">
        <f>IF(ISERROR(VLOOKUP(Transaktionen[[#This Row],[Transaktionen]],BTT[Verwendete Transaktion (Pflichtauswahl)],1,FALSE)),"nein","ja")</f>
        <v>nein</v>
      </c>
    </row>
    <row r="1006" spans="1:7" hidden="1" x14ac:dyDescent="0.25">
      <c r="A1006" t="s">
        <v>6773</v>
      </c>
      <c r="B1006" t="s">
        <v>7828</v>
      </c>
      <c r="C1006" t="s">
        <v>6037</v>
      </c>
      <c r="D1006" s="13" t="s">
        <v>576</v>
      </c>
      <c r="E1006" t="s">
        <v>576</v>
      </c>
      <c r="F1006" t="str">
        <f>IF(ISERROR(VLOOKUP(Transaktionen[[#This Row],[Transaktionen]],BTT[Verwendete Transaktion (Pflichtauswahl)],1,FALSE)),"nein","ja")</f>
        <v>nein</v>
      </c>
      <c r="G1006" t="s">
        <v>9516</v>
      </c>
    </row>
    <row r="1007" spans="1:7" hidden="1" x14ac:dyDescent="0.25">
      <c r="A1007" t="s">
        <v>1132</v>
      </c>
      <c r="B1007" t="s">
        <v>1133</v>
      </c>
      <c r="C1007" t="s">
        <v>6037</v>
      </c>
      <c r="D1007" s="13">
        <v>151266</v>
      </c>
      <c r="E1007" t="s">
        <v>9102</v>
      </c>
      <c r="F1007" t="str">
        <f>IF(ISERROR(VLOOKUP(Transaktionen[[#This Row],[Transaktionen]],BTT[Verwendete Transaktion (Pflichtauswahl)],1,FALSE)),"nein","ja")</f>
        <v>nein</v>
      </c>
    </row>
    <row r="1008" spans="1:7" hidden="1" x14ac:dyDescent="0.25">
      <c r="A1008" t="s">
        <v>1134</v>
      </c>
      <c r="B1008" t="s">
        <v>1135</v>
      </c>
      <c r="C1008" t="s">
        <v>6037</v>
      </c>
      <c r="D1008" s="13">
        <v>331614</v>
      </c>
      <c r="E1008" t="s">
        <v>9102</v>
      </c>
      <c r="F1008" t="str">
        <f>IF(ISERROR(VLOOKUP(Transaktionen[[#This Row],[Transaktionen]],BTT[Verwendete Transaktion (Pflichtauswahl)],1,FALSE)),"nein","ja")</f>
        <v>nein</v>
      </c>
    </row>
    <row r="1009" spans="1:7" hidden="1" x14ac:dyDescent="0.25">
      <c r="A1009" t="s">
        <v>1136</v>
      </c>
      <c r="B1009" t="s">
        <v>1137</v>
      </c>
      <c r="C1009" t="s">
        <v>6037</v>
      </c>
      <c r="D1009" s="13">
        <v>307191</v>
      </c>
      <c r="E1009" t="s">
        <v>9102</v>
      </c>
      <c r="F1009" t="str">
        <f>IF(ISERROR(VLOOKUP(Transaktionen[[#This Row],[Transaktionen]],BTT[Verwendete Transaktion (Pflichtauswahl)],1,FALSE)),"nein","ja")</f>
        <v>nein</v>
      </c>
    </row>
    <row r="1010" spans="1:7" hidden="1" x14ac:dyDescent="0.25">
      <c r="A1010" t="s">
        <v>6774</v>
      </c>
      <c r="B1010" t="s">
        <v>588</v>
      </c>
      <c r="C1010" t="s">
        <v>6037</v>
      </c>
      <c r="D1010" s="13">
        <v>116</v>
      </c>
      <c r="E1010" t="s">
        <v>576</v>
      </c>
      <c r="F1010" t="str">
        <f>IF(ISERROR(VLOOKUP(Transaktionen[[#This Row],[Transaktionen]],BTT[Verwendete Transaktion (Pflichtauswahl)],1,FALSE)),"nein","ja")</f>
        <v>nein</v>
      </c>
    </row>
    <row r="1011" spans="1:7" hidden="1" x14ac:dyDescent="0.25">
      <c r="A1011" t="s">
        <v>1138</v>
      </c>
      <c r="B1011" t="s">
        <v>1139</v>
      </c>
      <c r="C1011" t="s">
        <v>6037</v>
      </c>
      <c r="D1011" s="13">
        <v>145</v>
      </c>
      <c r="E1011" t="s">
        <v>9102</v>
      </c>
      <c r="F1011" t="str">
        <f>IF(ISERROR(VLOOKUP(Transaktionen[[#This Row],[Transaktionen]],BTT[Verwendete Transaktion (Pflichtauswahl)],1,FALSE)),"nein","ja")</f>
        <v>nein</v>
      </c>
    </row>
    <row r="1012" spans="1:7" hidden="1" x14ac:dyDescent="0.25">
      <c r="A1012" t="s">
        <v>1140</v>
      </c>
      <c r="B1012" t="s">
        <v>1141</v>
      </c>
      <c r="C1012" t="s">
        <v>6037</v>
      </c>
      <c r="D1012" s="13">
        <v>2253</v>
      </c>
      <c r="E1012" t="s">
        <v>9102</v>
      </c>
      <c r="F1012" t="str">
        <f>IF(ISERROR(VLOOKUP(Transaktionen[[#This Row],[Transaktionen]],BTT[Verwendete Transaktion (Pflichtauswahl)],1,FALSE)),"nein","ja")</f>
        <v>nein</v>
      </c>
    </row>
    <row r="1013" spans="1:7" hidden="1" x14ac:dyDescent="0.25">
      <c r="A1013" t="s">
        <v>1142</v>
      </c>
      <c r="B1013" t="s">
        <v>1143</v>
      </c>
      <c r="C1013" t="s">
        <v>6037</v>
      </c>
      <c r="D1013" s="13">
        <v>376</v>
      </c>
      <c r="E1013" t="s">
        <v>9102</v>
      </c>
      <c r="F1013" t="str">
        <f>IF(ISERROR(VLOOKUP(Transaktionen[[#This Row],[Transaktionen]],BTT[Verwendete Transaktion (Pflichtauswahl)],1,FALSE)),"nein","ja")</f>
        <v>nein</v>
      </c>
    </row>
    <row r="1014" spans="1:7" hidden="1" x14ac:dyDescent="0.25">
      <c r="A1014" t="s">
        <v>1144</v>
      </c>
      <c r="B1014" t="s">
        <v>1145</v>
      </c>
      <c r="C1014" t="s">
        <v>6037</v>
      </c>
      <c r="D1014" s="13">
        <v>29427</v>
      </c>
      <c r="E1014" t="s">
        <v>9102</v>
      </c>
      <c r="F1014" t="str">
        <f>IF(ISERROR(VLOOKUP(Transaktionen[[#This Row],[Transaktionen]],BTT[Verwendete Transaktion (Pflichtauswahl)],1,FALSE)),"nein","ja")</f>
        <v>nein</v>
      </c>
    </row>
    <row r="1015" spans="1:7" hidden="1" x14ac:dyDescent="0.25">
      <c r="A1015" t="s">
        <v>6775</v>
      </c>
      <c r="B1015" t="s">
        <v>7829</v>
      </c>
      <c r="C1015" t="s">
        <v>6037</v>
      </c>
      <c r="D1015" s="13" t="s">
        <v>576</v>
      </c>
      <c r="E1015" t="s">
        <v>576</v>
      </c>
      <c r="F1015" t="str">
        <f>IF(ISERROR(VLOOKUP(Transaktionen[[#This Row],[Transaktionen]],BTT[Verwendete Transaktion (Pflichtauswahl)],1,FALSE)),"nein","ja")</f>
        <v>nein</v>
      </c>
      <c r="G1015" t="s">
        <v>9516</v>
      </c>
    </row>
    <row r="1016" spans="1:7" hidden="1" x14ac:dyDescent="0.25">
      <c r="A1016" t="s">
        <v>1146</v>
      </c>
      <c r="B1016" t="s">
        <v>1147</v>
      </c>
      <c r="C1016" t="s">
        <v>6037</v>
      </c>
      <c r="D1016" s="13">
        <v>281</v>
      </c>
      <c r="E1016" t="s">
        <v>9102</v>
      </c>
      <c r="F1016" t="str">
        <f>IF(ISERROR(VLOOKUP(Transaktionen[[#This Row],[Transaktionen]],BTT[Verwendete Transaktion (Pflichtauswahl)],1,FALSE)),"nein","ja")</f>
        <v>nein</v>
      </c>
    </row>
    <row r="1017" spans="1:7" hidden="1" x14ac:dyDescent="0.25">
      <c r="A1017" t="s">
        <v>6776</v>
      </c>
      <c r="B1017" t="s">
        <v>7830</v>
      </c>
      <c r="C1017" t="s">
        <v>6037</v>
      </c>
      <c r="D1017" s="13" t="s">
        <v>576</v>
      </c>
      <c r="E1017" t="s">
        <v>576</v>
      </c>
      <c r="F1017" t="str">
        <f>IF(ISERROR(VLOOKUP(Transaktionen[[#This Row],[Transaktionen]],BTT[Verwendete Transaktion (Pflichtauswahl)],1,FALSE)),"nein","ja")</f>
        <v>nein</v>
      </c>
      <c r="G1017" t="s">
        <v>9516</v>
      </c>
    </row>
    <row r="1018" spans="1:7" hidden="1" x14ac:dyDescent="0.25">
      <c r="A1018" t="s">
        <v>6777</v>
      </c>
      <c r="B1018" t="s">
        <v>7830</v>
      </c>
      <c r="C1018" t="s">
        <v>6037</v>
      </c>
      <c r="D1018" s="13">
        <v>1150</v>
      </c>
      <c r="E1018" t="s">
        <v>576</v>
      </c>
      <c r="F1018" t="str">
        <f>IF(ISERROR(VLOOKUP(Transaktionen[[#This Row],[Transaktionen]],BTT[Verwendete Transaktion (Pflichtauswahl)],1,FALSE)),"nein","ja")</f>
        <v>nein</v>
      </c>
    </row>
    <row r="1019" spans="1:7" hidden="1" x14ac:dyDescent="0.25">
      <c r="A1019" t="s">
        <v>6778</v>
      </c>
      <c r="B1019" t="s">
        <v>7830</v>
      </c>
      <c r="C1019" t="s">
        <v>6037</v>
      </c>
      <c r="D1019" s="13">
        <v>210</v>
      </c>
      <c r="E1019" t="s">
        <v>576</v>
      </c>
      <c r="F1019" t="str">
        <f>IF(ISERROR(VLOOKUP(Transaktionen[[#This Row],[Transaktionen]],BTT[Verwendete Transaktion (Pflichtauswahl)],1,FALSE)),"nein","ja")</f>
        <v>nein</v>
      </c>
    </row>
    <row r="1020" spans="1:7" hidden="1" x14ac:dyDescent="0.25">
      <c r="A1020" t="s">
        <v>6779</v>
      </c>
      <c r="B1020" t="s">
        <v>7830</v>
      </c>
      <c r="C1020" t="s">
        <v>6037</v>
      </c>
      <c r="D1020" s="13">
        <v>360</v>
      </c>
      <c r="E1020" t="s">
        <v>576</v>
      </c>
      <c r="F1020" t="str">
        <f>IF(ISERROR(VLOOKUP(Transaktionen[[#This Row],[Transaktionen]],BTT[Verwendete Transaktion (Pflichtauswahl)],1,FALSE)),"nein","ja")</f>
        <v>nein</v>
      </c>
    </row>
    <row r="1021" spans="1:7" hidden="1" x14ac:dyDescent="0.25">
      <c r="A1021" t="s">
        <v>6780</v>
      </c>
      <c r="B1021" t="s">
        <v>7831</v>
      </c>
      <c r="C1021" t="s">
        <v>6037</v>
      </c>
      <c r="D1021" s="13">
        <v>66</v>
      </c>
      <c r="E1021" t="s">
        <v>9102</v>
      </c>
      <c r="F1021" t="str">
        <f>IF(ISERROR(VLOOKUP(Transaktionen[[#This Row],[Transaktionen]],BTT[Verwendete Transaktion (Pflichtauswahl)],1,FALSE)),"nein","ja")</f>
        <v>nein</v>
      </c>
    </row>
    <row r="1022" spans="1:7" hidden="1" x14ac:dyDescent="0.25">
      <c r="A1022" t="s">
        <v>1148</v>
      </c>
      <c r="B1022" t="s">
        <v>1149</v>
      </c>
      <c r="C1022" t="s">
        <v>6037</v>
      </c>
      <c r="D1022" s="13">
        <v>154</v>
      </c>
      <c r="E1022" t="s">
        <v>9102</v>
      </c>
      <c r="F1022" t="str">
        <f>IF(ISERROR(VLOOKUP(Transaktionen[[#This Row],[Transaktionen]],BTT[Verwendete Transaktion (Pflichtauswahl)],1,FALSE)),"nein","ja")</f>
        <v>nein</v>
      </c>
    </row>
    <row r="1023" spans="1:7" hidden="1" x14ac:dyDescent="0.25">
      <c r="A1023" t="s">
        <v>1150</v>
      </c>
      <c r="B1023" t="s">
        <v>1151</v>
      </c>
      <c r="C1023" t="s">
        <v>6322</v>
      </c>
      <c r="D1023" s="13">
        <v>1421</v>
      </c>
      <c r="E1023" t="s">
        <v>9102</v>
      </c>
      <c r="F1023" t="str">
        <f>IF(ISERROR(VLOOKUP(Transaktionen[[#This Row],[Transaktionen]],BTT[Verwendete Transaktion (Pflichtauswahl)],1,FALSE)),"nein","ja")</f>
        <v>nein</v>
      </c>
    </row>
    <row r="1024" spans="1:7" hidden="1" x14ac:dyDescent="0.25">
      <c r="A1024" t="s">
        <v>1152</v>
      </c>
      <c r="B1024" t="s">
        <v>1153</v>
      </c>
      <c r="C1024" t="s">
        <v>6084</v>
      </c>
      <c r="D1024" s="13" t="s">
        <v>576</v>
      </c>
      <c r="E1024" t="s">
        <v>576</v>
      </c>
      <c r="F1024" t="str">
        <f>IF(ISERROR(VLOOKUP(Transaktionen[[#This Row],[Transaktionen]],BTT[Verwendete Transaktion (Pflichtauswahl)],1,FALSE)),"nein","ja")</f>
        <v>nein</v>
      </c>
      <c r="G1024" t="s">
        <v>9075</v>
      </c>
    </row>
    <row r="1025" spans="1:7" hidden="1" x14ac:dyDescent="0.25">
      <c r="A1025" t="s">
        <v>1154</v>
      </c>
      <c r="B1025" t="s">
        <v>1155</v>
      </c>
      <c r="C1025" t="s">
        <v>6084</v>
      </c>
      <c r="D1025" s="13">
        <v>2</v>
      </c>
      <c r="E1025" t="s">
        <v>9102</v>
      </c>
      <c r="F1025" t="str">
        <f>IF(ISERROR(VLOOKUP(Transaktionen[[#This Row],[Transaktionen]],BTT[Verwendete Transaktion (Pflichtauswahl)],1,FALSE)),"nein","ja")</f>
        <v>nein</v>
      </c>
      <c r="G1025" t="s">
        <v>9076</v>
      </c>
    </row>
    <row r="1026" spans="1:7" hidden="1" x14ac:dyDescent="0.25">
      <c r="A1026" t="s">
        <v>1156</v>
      </c>
      <c r="B1026" t="s">
        <v>1157</v>
      </c>
      <c r="C1026" t="s">
        <v>6084</v>
      </c>
      <c r="D1026" s="13">
        <v>24</v>
      </c>
      <c r="E1026" t="s">
        <v>9102</v>
      </c>
      <c r="F1026" t="str">
        <f>IF(ISERROR(VLOOKUP(Transaktionen[[#This Row],[Transaktionen]],BTT[Verwendete Transaktion (Pflichtauswahl)],1,FALSE)),"nein","ja")</f>
        <v>nein</v>
      </c>
      <c r="G1026" t="s">
        <v>9076</v>
      </c>
    </row>
    <row r="1027" spans="1:7" hidden="1" x14ac:dyDescent="0.25">
      <c r="A1027" t="s">
        <v>1158</v>
      </c>
      <c r="B1027" t="s">
        <v>1159</v>
      </c>
      <c r="C1027" t="s">
        <v>8457</v>
      </c>
      <c r="D1027" s="13">
        <v>161</v>
      </c>
      <c r="E1027" t="s">
        <v>9102</v>
      </c>
      <c r="F1027" t="str">
        <f>IF(ISERROR(VLOOKUP(Transaktionen[[#This Row],[Transaktionen]],BTT[Verwendete Transaktion (Pflichtauswahl)],1,FALSE)),"nein","ja")</f>
        <v>nein</v>
      </c>
      <c r="G1027" t="s">
        <v>9351</v>
      </c>
    </row>
    <row r="1028" spans="1:7" hidden="1" x14ac:dyDescent="0.25">
      <c r="A1028" t="s">
        <v>6781</v>
      </c>
      <c r="B1028" t="s">
        <v>7832</v>
      </c>
      <c r="C1028" t="s">
        <v>8457</v>
      </c>
      <c r="D1028" s="13" t="s">
        <v>576</v>
      </c>
      <c r="E1028" t="s">
        <v>576</v>
      </c>
      <c r="F1028" t="str">
        <f>IF(ISERROR(VLOOKUP(Transaktionen[[#This Row],[Transaktionen]],BTT[Verwendete Transaktion (Pflichtauswahl)],1,FALSE)),"nein","ja")</f>
        <v>nein</v>
      </c>
      <c r="G1028" t="s">
        <v>9352</v>
      </c>
    </row>
    <row r="1029" spans="1:7" hidden="1" x14ac:dyDescent="0.25">
      <c r="A1029" t="s">
        <v>6782</v>
      </c>
      <c r="B1029" t="s">
        <v>7833</v>
      </c>
      <c r="C1029" t="s">
        <v>8457</v>
      </c>
      <c r="D1029" s="13" t="s">
        <v>576</v>
      </c>
      <c r="E1029" t="s">
        <v>576</v>
      </c>
      <c r="F1029" t="str">
        <f>IF(ISERROR(VLOOKUP(Transaktionen[[#This Row],[Transaktionen]],BTT[Verwendete Transaktion (Pflichtauswahl)],1,FALSE)),"nein","ja")</f>
        <v>nein</v>
      </c>
      <c r="G1029" t="s">
        <v>9352</v>
      </c>
    </row>
    <row r="1030" spans="1:7" hidden="1" x14ac:dyDescent="0.25">
      <c r="A1030" t="s">
        <v>6783</v>
      </c>
      <c r="B1030" t="s">
        <v>7834</v>
      </c>
      <c r="C1030" t="s">
        <v>6102</v>
      </c>
      <c r="D1030" s="13" t="s">
        <v>576</v>
      </c>
      <c r="E1030" t="s">
        <v>576</v>
      </c>
      <c r="F1030" t="str">
        <f>IF(ISERROR(VLOOKUP(Transaktionen[[#This Row],[Transaktionen]],BTT[Verwendete Transaktion (Pflichtauswahl)],1,FALSE)),"nein","ja")</f>
        <v>nein</v>
      </c>
      <c r="G1030" t="s">
        <v>9516</v>
      </c>
    </row>
    <row r="1031" spans="1:7" hidden="1" x14ac:dyDescent="0.25">
      <c r="A1031" t="s">
        <v>1160</v>
      </c>
      <c r="B1031" t="s">
        <v>1161</v>
      </c>
      <c r="C1031" t="s">
        <v>8454</v>
      </c>
      <c r="D1031" s="13">
        <v>42</v>
      </c>
      <c r="E1031" t="s">
        <v>576</v>
      </c>
      <c r="F1031" t="str">
        <f>IF(ISERROR(VLOOKUP(Transaktionen[[#This Row],[Transaktionen]],BTT[Verwendete Transaktion (Pflichtauswahl)],1,FALSE)),"nein","ja")</f>
        <v>nein</v>
      </c>
    </row>
    <row r="1032" spans="1:7" hidden="1" x14ac:dyDescent="0.25">
      <c r="A1032" t="s">
        <v>1162</v>
      </c>
      <c r="B1032" t="s">
        <v>1163</v>
      </c>
      <c r="C1032" t="s">
        <v>8454</v>
      </c>
      <c r="D1032" s="13">
        <v>843</v>
      </c>
      <c r="E1032" t="s">
        <v>9102</v>
      </c>
      <c r="F1032" t="str">
        <f>IF(ISERROR(VLOOKUP(Transaktionen[[#This Row],[Transaktionen]],BTT[Verwendete Transaktion (Pflichtauswahl)],1,FALSE)),"nein","ja")</f>
        <v>nein</v>
      </c>
    </row>
    <row r="1033" spans="1:7" hidden="1" x14ac:dyDescent="0.25">
      <c r="A1033" t="s">
        <v>6784</v>
      </c>
      <c r="B1033" t="s">
        <v>7835</v>
      </c>
      <c r="C1033" t="s">
        <v>8454</v>
      </c>
      <c r="D1033" s="13" t="s">
        <v>576</v>
      </c>
      <c r="E1033" t="s">
        <v>576</v>
      </c>
      <c r="F1033" t="str">
        <f>IF(ISERROR(VLOOKUP(Transaktionen[[#This Row],[Transaktionen]],BTT[Verwendete Transaktion (Pflichtauswahl)],1,FALSE)),"nein","ja")</f>
        <v>nein</v>
      </c>
      <c r="G1033" t="s">
        <v>9516</v>
      </c>
    </row>
    <row r="1034" spans="1:7" hidden="1" x14ac:dyDescent="0.25">
      <c r="A1034" t="s">
        <v>1164</v>
      </c>
      <c r="B1034" t="s">
        <v>1165</v>
      </c>
      <c r="C1034" t="s">
        <v>8454</v>
      </c>
      <c r="D1034" s="13">
        <v>48094</v>
      </c>
      <c r="E1034" t="s">
        <v>9102</v>
      </c>
      <c r="F1034" t="str">
        <f>IF(ISERROR(VLOOKUP(Transaktionen[[#This Row],[Transaktionen]],BTT[Verwendete Transaktion (Pflichtauswahl)],1,FALSE)),"nein","ja")</f>
        <v>nein</v>
      </c>
    </row>
    <row r="1035" spans="1:7" hidden="1" x14ac:dyDescent="0.25">
      <c r="A1035" t="s">
        <v>6785</v>
      </c>
      <c r="B1035" t="s">
        <v>7836</v>
      </c>
      <c r="C1035" t="s">
        <v>8454</v>
      </c>
      <c r="D1035" s="13" t="s">
        <v>576</v>
      </c>
      <c r="E1035" t="s">
        <v>576</v>
      </c>
      <c r="F1035" t="str">
        <f>IF(ISERROR(VLOOKUP(Transaktionen[[#This Row],[Transaktionen]],BTT[Verwendete Transaktion (Pflichtauswahl)],1,FALSE)),"nein","ja")</f>
        <v>nein</v>
      </c>
      <c r="G1035" t="s">
        <v>9516</v>
      </c>
    </row>
    <row r="1036" spans="1:7" hidden="1" x14ac:dyDescent="0.25">
      <c r="A1036" t="s">
        <v>1166</v>
      </c>
      <c r="B1036" t="s">
        <v>1167</v>
      </c>
      <c r="C1036" t="s">
        <v>8454</v>
      </c>
      <c r="D1036" s="13">
        <v>48</v>
      </c>
      <c r="E1036" t="s">
        <v>576</v>
      </c>
      <c r="F1036" t="str">
        <f>IF(ISERROR(VLOOKUP(Transaktionen[[#This Row],[Transaktionen]],BTT[Verwendete Transaktion (Pflichtauswahl)],1,FALSE)),"nein","ja")</f>
        <v>nein</v>
      </c>
    </row>
    <row r="1037" spans="1:7" hidden="1" x14ac:dyDescent="0.25">
      <c r="A1037" t="s">
        <v>1168</v>
      </c>
      <c r="B1037" t="s">
        <v>1169</v>
      </c>
      <c r="C1037" t="s">
        <v>8454</v>
      </c>
      <c r="D1037" s="13">
        <v>66</v>
      </c>
      <c r="E1037" t="s">
        <v>9102</v>
      </c>
      <c r="F1037" t="str">
        <f>IF(ISERROR(VLOOKUP(Transaktionen[[#This Row],[Transaktionen]],BTT[Verwendete Transaktion (Pflichtauswahl)],1,FALSE)),"nein","ja")</f>
        <v>nein</v>
      </c>
    </row>
    <row r="1038" spans="1:7" hidden="1" x14ac:dyDescent="0.25">
      <c r="A1038" t="s">
        <v>1170</v>
      </c>
      <c r="B1038" t="s">
        <v>1171</v>
      </c>
      <c r="C1038" t="s">
        <v>6041</v>
      </c>
      <c r="D1038" s="13">
        <v>19</v>
      </c>
      <c r="E1038" t="s">
        <v>9102</v>
      </c>
      <c r="F1038" s="10" t="str">
        <f>IF(ISERROR(VLOOKUP(Transaktionen[[#This Row],[Transaktionen]],BTT[Verwendete Transaktion (Pflichtauswahl)],1,FALSE)),"nein","ja")</f>
        <v>nein</v>
      </c>
      <c r="G1038" t="s">
        <v>9063</v>
      </c>
    </row>
    <row r="1039" spans="1:7" hidden="1" x14ac:dyDescent="0.25">
      <c r="A1039" t="s">
        <v>1172</v>
      </c>
      <c r="B1039" t="s">
        <v>1173</v>
      </c>
      <c r="C1039" t="s">
        <v>6041</v>
      </c>
      <c r="D1039" s="13">
        <v>27</v>
      </c>
      <c r="E1039" t="s">
        <v>9102</v>
      </c>
      <c r="F1039" t="str">
        <f>IF(ISERROR(VLOOKUP(Transaktionen[[#This Row],[Transaktionen]],BTT[Verwendete Transaktion (Pflichtauswahl)],1,FALSE)),"nein","ja")</f>
        <v>nein</v>
      </c>
      <c r="G1039" t="s">
        <v>9063</v>
      </c>
    </row>
    <row r="1040" spans="1:7" hidden="1" x14ac:dyDescent="0.25">
      <c r="A1040" t="s">
        <v>9172</v>
      </c>
      <c r="B1040" t="s">
        <v>576</v>
      </c>
      <c r="C1040" t="s">
        <v>3</v>
      </c>
      <c r="D1040" s="13">
        <v>258</v>
      </c>
      <c r="E1040" t="s">
        <v>9102</v>
      </c>
      <c r="F1040" t="str">
        <f>IF(ISERROR(VLOOKUP(Transaktionen[[#This Row],[Transaktionen]],BTT[Verwendete Transaktion (Pflichtauswahl)],1,FALSE)),"nein","ja")</f>
        <v>nein</v>
      </c>
    </row>
    <row r="1041" spans="1:7" hidden="1" x14ac:dyDescent="0.25">
      <c r="A1041" t="s">
        <v>1174</v>
      </c>
      <c r="B1041" t="s">
        <v>1175</v>
      </c>
      <c r="C1041" t="s">
        <v>6323</v>
      </c>
      <c r="D1041" s="13">
        <v>669824</v>
      </c>
      <c r="E1041" t="s">
        <v>9102</v>
      </c>
      <c r="F1041" t="str">
        <f>IF(ISERROR(VLOOKUP(Transaktionen[[#This Row],[Transaktionen]],BTT[Verwendete Transaktion (Pflichtauswahl)],1,FALSE)),"nein","ja")</f>
        <v>nein</v>
      </c>
    </row>
    <row r="1042" spans="1:7" hidden="1" x14ac:dyDescent="0.25">
      <c r="A1042" t="s">
        <v>1176</v>
      </c>
      <c r="B1042" t="s">
        <v>1177</v>
      </c>
      <c r="C1042" t="s">
        <v>8456</v>
      </c>
      <c r="D1042" s="13">
        <v>321</v>
      </c>
      <c r="E1042" t="s">
        <v>576</v>
      </c>
      <c r="F1042" t="str">
        <f>IF(ISERROR(VLOOKUP(Transaktionen[[#This Row],[Transaktionen]],BTT[Verwendete Transaktion (Pflichtauswahl)],1,FALSE)),"nein","ja")</f>
        <v>nein</v>
      </c>
    </row>
    <row r="1043" spans="1:7" hidden="1" x14ac:dyDescent="0.25">
      <c r="A1043" t="s">
        <v>6786</v>
      </c>
      <c r="B1043" t="s">
        <v>3543</v>
      </c>
      <c r="C1043" t="s">
        <v>6322</v>
      </c>
      <c r="D1043" s="13" t="s">
        <v>576</v>
      </c>
      <c r="E1043" t="s">
        <v>576</v>
      </c>
      <c r="F1043" t="str">
        <f>IF(ISERROR(VLOOKUP(Transaktionen[[#This Row],[Transaktionen]],BTT[Verwendete Transaktion (Pflichtauswahl)],1,FALSE)),"nein","ja")</f>
        <v>nein</v>
      </c>
      <c r="G1043" t="s">
        <v>9516</v>
      </c>
    </row>
    <row r="1044" spans="1:7" hidden="1" x14ac:dyDescent="0.25">
      <c r="A1044" t="s">
        <v>1178</v>
      </c>
      <c r="B1044" t="s">
        <v>1179</v>
      </c>
      <c r="C1044" t="s">
        <v>6323</v>
      </c>
      <c r="D1044" s="13">
        <v>933</v>
      </c>
      <c r="E1044" t="s">
        <v>9102</v>
      </c>
      <c r="F1044" t="str">
        <f>IF(ISERROR(VLOOKUP(Transaktionen[[#This Row],[Transaktionen]],BTT[Verwendete Transaktion (Pflichtauswahl)],1,FALSE)),"nein","ja")</f>
        <v>nein</v>
      </c>
    </row>
    <row r="1045" spans="1:7" hidden="1" x14ac:dyDescent="0.25">
      <c r="A1045" t="s">
        <v>1180</v>
      </c>
      <c r="B1045" t="s">
        <v>1181</v>
      </c>
      <c r="C1045" t="s">
        <v>6323</v>
      </c>
      <c r="D1045" s="13">
        <v>450</v>
      </c>
      <c r="E1045" t="s">
        <v>9102</v>
      </c>
      <c r="F1045" t="str">
        <f>IF(ISERROR(VLOOKUP(Transaktionen[[#This Row],[Transaktionen]],BTT[Verwendete Transaktion (Pflichtauswahl)],1,FALSE)),"nein","ja")</f>
        <v>nein</v>
      </c>
    </row>
    <row r="1046" spans="1:7" hidden="1" x14ac:dyDescent="0.25">
      <c r="A1046" t="s">
        <v>1182</v>
      </c>
      <c r="B1046" t="s">
        <v>1183</v>
      </c>
      <c r="C1046" t="s">
        <v>6323</v>
      </c>
      <c r="D1046" s="13">
        <v>618</v>
      </c>
      <c r="E1046" t="s">
        <v>9102</v>
      </c>
      <c r="F1046" t="str">
        <f>IF(ISERROR(VLOOKUP(Transaktionen[[#This Row],[Transaktionen]],BTT[Verwendete Transaktion (Pflichtauswahl)],1,FALSE)),"nein","ja")</f>
        <v>nein</v>
      </c>
    </row>
    <row r="1047" spans="1:7" hidden="1" x14ac:dyDescent="0.25">
      <c r="A1047" t="s">
        <v>9377</v>
      </c>
      <c r="B1047" t="s">
        <v>9378</v>
      </c>
      <c r="C1047" t="s">
        <v>6323</v>
      </c>
      <c r="D1047" s="13">
        <v>60</v>
      </c>
      <c r="E1047" t="s">
        <v>9102</v>
      </c>
      <c r="F1047" t="str">
        <f>IF(ISERROR(VLOOKUP(Transaktionen[[#This Row],[Transaktionen]],BTT[Verwendete Transaktion (Pflichtauswahl)],1,FALSE)),"nein","ja")</f>
        <v>nein</v>
      </c>
    </row>
    <row r="1048" spans="1:7" hidden="1" x14ac:dyDescent="0.25">
      <c r="A1048" t="s">
        <v>6787</v>
      </c>
      <c r="B1048" t="s">
        <v>7837</v>
      </c>
      <c r="C1048" t="s">
        <v>6323</v>
      </c>
      <c r="D1048" s="13" t="s">
        <v>576</v>
      </c>
      <c r="E1048" t="s">
        <v>576</v>
      </c>
      <c r="F1048" t="str">
        <f>IF(ISERROR(VLOOKUP(Transaktionen[[#This Row],[Transaktionen]],BTT[Verwendete Transaktion (Pflichtauswahl)],1,FALSE)),"nein","ja")</f>
        <v>nein</v>
      </c>
      <c r="G1048" t="s">
        <v>9516</v>
      </c>
    </row>
    <row r="1049" spans="1:7" hidden="1" x14ac:dyDescent="0.25">
      <c r="A1049" t="s">
        <v>6788</v>
      </c>
      <c r="B1049" t="s">
        <v>7838</v>
      </c>
      <c r="C1049" t="s">
        <v>6323</v>
      </c>
      <c r="D1049" s="13">
        <v>20</v>
      </c>
      <c r="E1049" t="s">
        <v>9102</v>
      </c>
      <c r="F1049" t="str">
        <f>IF(ISERROR(VLOOKUP(Transaktionen[[#This Row],[Transaktionen]],BTT[Verwendete Transaktion (Pflichtauswahl)],1,FALSE)),"nein","ja")</f>
        <v>nein</v>
      </c>
    </row>
    <row r="1050" spans="1:7" hidden="1" x14ac:dyDescent="0.25">
      <c r="A1050" t="s">
        <v>6789</v>
      </c>
      <c r="B1050" t="s">
        <v>7839</v>
      </c>
      <c r="C1050" t="s">
        <v>6323</v>
      </c>
      <c r="D1050" s="13">
        <v>2</v>
      </c>
      <c r="E1050" t="s">
        <v>576</v>
      </c>
      <c r="F1050" t="str">
        <f>IF(ISERROR(VLOOKUP(Transaktionen[[#This Row],[Transaktionen]],BTT[Verwendete Transaktion (Pflichtauswahl)],1,FALSE)),"nein","ja")</f>
        <v>nein</v>
      </c>
    </row>
    <row r="1051" spans="1:7" hidden="1" x14ac:dyDescent="0.25">
      <c r="A1051" t="s">
        <v>6790</v>
      </c>
      <c r="B1051" t="s">
        <v>7840</v>
      </c>
      <c r="C1051" t="s">
        <v>6323</v>
      </c>
      <c r="D1051" s="13">
        <v>56</v>
      </c>
      <c r="E1051" t="s">
        <v>576</v>
      </c>
      <c r="F1051" t="str">
        <f>IF(ISERROR(VLOOKUP(Transaktionen[[#This Row],[Transaktionen]],BTT[Verwendete Transaktion (Pflichtauswahl)],1,FALSE)),"nein","ja")</f>
        <v>nein</v>
      </c>
    </row>
    <row r="1052" spans="1:7" hidden="1" x14ac:dyDescent="0.25">
      <c r="A1052" t="s">
        <v>6791</v>
      </c>
      <c r="B1052" t="s">
        <v>7841</v>
      </c>
      <c r="C1052" t="s">
        <v>6323</v>
      </c>
      <c r="D1052" s="13">
        <v>28</v>
      </c>
      <c r="E1052" t="s">
        <v>576</v>
      </c>
      <c r="F1052" s="10" t="str">
        <f>IF(ISERROR(VLOOKUP(Transaktionen[[#This Row],[Transaktionen]],BTT[Verwendete Transaktion (Pflichtauswahl)],1,FALSE)),"nein","ja")</f>
        <v>nein</v>
      </c>
    </row>
    <row r="1053" spans="1:7" hidden="1" x14ac:dyDescent="0.25">
      <c r="A1053" t="s">
        <v>1184</v>
      </c>
      <c r="B1053" t="s">
        <v>1185</v>
      </c>
      <c r="C1053" t="s">
        <v>6323</v>
      </c>
      <c r="D1053" s="13">
        <v>1122</v>
      </c>
      <c r="E1053" t="s">
        <v>9102</v>
      </c>
      <c r="F1053" t="str">
        <f>IF(ISERROR(VLOOKUP(Transaktionen[[#This Row],[Transaktionen]],BTT[Verwendete Transaktion (Pflichtauswahl)],1,FALSE)),"nein","ja")</f>
        <v>nein</v>
      </c>
    </row>
    <row r="1054" spans="1:7" hidden="1" x14ac:dyDescent="0.25">
      <c r="A1054" t="s">
        <v>1186</v>
      </c>
      <c r="B1054" t="s">
        <v>1187</v>
      </c>
      <c r="C1054" t="s">
        <v>6323</v>
      </c>
      <c r="D1054" s="13">
        <v>272</v>
      </c>
      <c r="E1054" t="s">
        <v>9102</v>
      </c>
      <c r="F1054" t="str">
        <f>IF(ISERROR(VLOOKUP(Transaktionen[[#This Row],[Transaktionen]],BTT[Verwendete Transaktion (Pflichtauswahl)],1,FALSE)),"nein","ja")</f>
        <v>nein</v>
      </c>
    </row>
    <row r="1055" spans="1:7" hidden="1" x14ac:dyDescent="0.25">
      <c r="A1055" t="s">
        <v>9173</v>
      </c>
      <c r="B1055" t="s">
        <v>9174</v>
      </c>
      <c r="C1055" t="s">
        <v>6323</v>
      </c>
      <c r="D1055" s="13">
        <v>3</v>
      </c>
      <c r="E1055" t="s">
        <v>9102</v>
      </c>
      <c r="F1055" t="str">
        <f>IF(ISERROR(VLOOKUP(Transaktionen[[#This Row],[Transaktionen]],BTT[Verwendete Transaktion (Pflichtauswahl)],1,FALSE)),"nein","ja")</f>
        <v>nein</v>
      </c>
    </row>
    <row r="1056" spans="1:7" hidden="1" x14ac:dyDescent="0.25">
      <c r="A1056" t="s">
        <v>1188</v>
      </c>
      <c r="B1056" t="s">
        <v>1189</v>
      </c>
      <c r="C1056" t="s">
        <v>6096</v>
      </c>
      <c r="D1056" s="13">
        <v>6049</v>
      </c>
      <c r="E1056" t="s">
        <v>9102</v>
      </c>
      <c r="F1056" t="str">
        <f>IF(ISERROR(VLOOKUP(Transaktionen[[#This Row],[Transaktionen]],BTT[Verwendete Transaktion (Pflichtauswahl)],1,FALSE)),"nein","ja")</f>
        <v>nein</v>
      </c>
    </row>
    <row r="1057" spans="1:7" hidden="1" x14ac:dyDescent="0.25">
      <c r="A1057" t="s">
        <v>6792</v>
      </c>
      <c r="B1057" t="s">
        <v>7842</v>
      </c>
      <c r="C1057" t="s">
        <v>6096</v>
      </c>
      <c r="D1057" s="13">
        <v>38</v>
      </c>
      <c r="E1057" t="s">
        <v>576</v>
      </c>
      <c r="F1057" t="str">
        <f>IF(ISERROR(VLOOKUP(Transaktionen[[#This Row],[Transaktionen]],BTT[Verwendete Transaktion (Pflichtauswahl)],1,FALSE)),"nein","ja")</f>
        <v>nein</v>
      </c>
    </row>
    <row r="1058" spans="1:7" hidden="1" x14ac:dyDescent="0.25">
      <c r="A1058" t="s">
        <v>1190</v>
      </c>
      <c r="B1058" t="s">
        <v>1191</v>
      </c>
      <c r="C1058" t="s">
        <v>6096</v>
      </c>
      <c r="D1058" s="13">
        <v>18</v>
      </c>
      <c r="E1058" t="s">
        <v>9102</v>
      </c>
      <c r="F1058" t="str">
        <f>IF(ISERROR(VLOOKUP(Transaktionen[[#This Row],[Transaktionen]],BTT[Verwendete Transaktion (Pflichtauswahl)],1,FALSE)),"nein","ja")</f>
        <v>nein</v>
      </c>
    </row>
    <row r="1059" spans="1:7" hidden="1" x14ac:dyDescent="0.25">
      <c r="A1059" t="s">
        <v>6793</v>
      </c>
      <c r="B1059" t="s">
        <v>7843</v>
      </c>
      <c r="C1059" t="s">
        <v>6096</v>
      </c>
      <c r="D1059" s="13">
        <v>8</v>
      </c>
      <c r="E1059" t="s">
        <v>9102</v>
      </c>
      <c r="F1059" t="str">
        <f>IF(ISERROR(VLOOKUP(Transaktionen[[#This Row],[Transaktionen]],BTT[Verwendete Transaktion (Pflichtauswahl)],1,FALSE)),"nein","ja")</f>
        <v>nein</v>
      </c>
    </row>
    <row r="1060" spans="1:7" hidden="1" x14ac:dyDescent="0.25">
      <c r="A1060" t="s">
        <v>1192</v>
      </c>
      <c r="B1060" t="s">
        <v>1193</v>
      </c>
      <c r="C1060" t="s">
        <v>6096</v>
      </c>
      <c r="D1060" s="13">
        <v>58</v>
      </c>
      <c r="E1060" t="s">
        <v>9102</v>
      </c>
      <c r="F1060" t="str">
        <f>IF(ISERROR(VLOOKUP(Transaktionen[[#This Row],[Transaktionen]],BTT[Verwendete Transaktion (Pflichtauswahl)],1,FALSE)),"nein","ja")</f>
        <v>nein</v>
      </c>
    </row>
    <row r="1061" spans="1:7" hidden="1" x14ac:dyDescent="0.25">
      <c r="A1061" t="s">
        <v>1194</v>
      </c>
      <c r="B1061" t="s">
        <v>1195</v>
      </c>
      <c r="C1061" t="s">
        <v>6084</v>
      </c>
      <c r="D1061" s="13">
        <v>15642</v>
      </c>
      <c r="E1061" t="s">
        <v>9102</v>
      </c>
      <c r="F1061" t="str">
        <f>IF(ISERROR(VLOOKUP(Transaktionen[[#This Row],[Transaktionen]],BTT[Verwendete Transaktion (Pflichtauswahl)],1,FALSE)),"nein","ja")</f>
        <v>nein</v>
      </c>
    </row>
    <row r="1062" spans="1:7" hidden="1" x14ac:dyDescent="0.25">
      <c r="A1062" t="s">
        <v>1196</v>
      </c>
      <c r="B1062" t="s">
        <v>1197</v>
      </c>
      <c r="C1062" t="s">
        <v>6084</v>
      </c>
      <c r="D1062" s="13">
        <v>1653</v>
      </c>
      <c r="E1062" t="s">
        <v>9102</v>
      </c>
      <c r="F1062" t="str">
        <f>IF(ISERROR(VLOOKUP(Transaktionen[[#This Row],[Transaktionen]],BTT[Verwendete Transaktion (Pflichtauswahl)],1,FALSE)),"nein","ja")</f>
        <v>nein</v>
      </c>
    </row>
    <row r="1063" spans="1:7" hidden="1" x14ac:dyDescent="0.25">
      <c r="A1063" t="s">
        <v>1198</v>
      </c>
      <c r="B1063" t="s">
        <v>1199</v>
      </c>
      <c r="C1063" t="s">
        <v>6084</v>
      </c>
      <c r="D1063" s="13">
        <v>10888</v>
      </c>
      <c r="E1063" t="s">
        <v>9102</v>
      </c>
      <c r="F1063" t="str">
        <f>IF(ISERROR(VLOOKUP(Transaktionen[[#This Row],[Transaktionen]],BTT[Verwendete Transaktion (Pflichtauswahl)],1,FALSE)),"nein","ja")</f>
        <v>nein</v>
      </c>
      <c r="G1063" t="s">
        <v>9080</v>
      </c>
    </row>
    <row r="1064" spans="1:7" hidden="1" x14ac:dyDescent="0.25">
      <c r="A1064" t="s">
        <v>6794</v>
      </c>
      <c r="B1064" t="s">
        <v>7837</v>
      </c>
      <c r="C1064" t="s">
        <v>6084</v>
      </c>
      <c r="D1064" s="13">
        <v>6</v>
      </c>
      <c r="E1064" t="s">
        <v>9102</v>
      </c>
      <c r="F1064" t="str">
        <f>IF(ISERROR(VLOOKUP(Transaktionen[[#This Row],[Transaktionen]],BTT[Verwendete Transaktion (Pflichtauswahl)],1,FALSE)),"nein","ja")</f>
        <v>nein</v>
      </c>
      <c r="G1064" t="s">
        <v>9078</v>
      </c>
    </row>
    <row r="1065" spans="1:7" hidden="1" x14ac:dyDescent="0.25">
      <c r="A1065" t="s">
        <v>6795</v>
      </c>
      <c r="B1065" t="s">
        <v>7844</v>
      </c>
      <c r="C1065" t="s">
        <v>6084</v>
      </c>
      <c r="D1065" s="13" t="s">
        <v>576</v>
      </c>
      <c r="E1065" t="s">
        <v>576</v>
      </c>
      <c r="F1065" t="str">
        <f>IF(ISERROR(VLOOKUP(Transaktionen[[#This Row],[Transaktionen]],BTT[Verwendete Transaktion (Pflichtauswahl)],1,FALSE)),"nein","ja")</f>
        <v>nein</v>
      </c>
      <c r="G1065" t="s">
        <v>9079</v>
      </c>
    </row>
    <row r="1066" spans="1:7" hidden="1" x14ac:dyDescent="0.25">
      <c r="A1066" t="s">
        <v>6796</v>
      </c>
      <c r="B1066" t="s">
        <v>7845</v>
      </c>
      <c r="C1066" t="s">
        <v>6322</v>
      </c>
      <c r="D1066" s="13" t="s">
        <v>576</v>
      </c>
      <c r="E1066" t="s">
        <v>576</v>
      </c>
      <c r="F1066" t="str">
        <f>IF(ISERROR(VLOOKUP(Transaktionen[[#This Row],[Transaktionen]],BTT[Verwendete Transaktion (Pflichtauswahl)],1,FALSE)),"nein","ja")</f>
        <v>nein</v>
      </c>
      <c r="G1066" t="s">
        <v>9516</v>
      </c>
    </row>
    <row r="1067" spans="1:7" hidden="1" x14ac:dyDescent="0.25">
      <c r="A1067" t="s">
        <v>6797</v>
      </c>
      <c r="B1067" t="s">
        <v>7846</v>
      </c>
      <c r="C1067" t="s">
        <v>6322</v>
      </c>
      <c r="D1067" s="13" t="s">
        <v>576</v>
      </c>
      <c r="E1067" t="s">
        <v>576</v>
      </c>
      <c r="F1067" t="str">
        <f>IF(ISERROR(VLOOKUP(Transaktionen[[#This Row],[Transaktionen]],BTT[Verwendete Transaktion (Pflichtauswahl)],1,FALSE)),"nein","ja")</f>
        <v>nein</v>
      </c>
      <c r="G1067" t="s">
        <v>9516</v>
      </c>
    </row>
    <row r="1068" spans="1:7" hidden="1" x14ac:dyDescent="0.25">
      <c r="A1068" t="s">
        <v>6798</v>
      </c>
      <c r="B1068" t="s">
        <v>7847</v>
      </c>
      <c r="C1068" t="s">
        <v>6096</v>
      </c>
      <c r="D1068" s="13" t="s">
        <v>576</v>
      </c>
      <c r="E1068" t="s">
        <v>576</v>
      </c>
      <c r="F1068" t="str">
        <f>IF(ISERROR(VLOOKUP(Transaktionen[[#This Row],[Transaktionen]],BTT[Verwendete Transaktion (Pflichtauswahl)],1,FALSE)),"nein","ja")</f>
        <v>nein</v>
      </c>
      <c r="G1068" t="s">
        <v>9516</v>
      </c>
    </row>
    <row r="1069" spans="1:7" hidden="1" x14ac:dyDescent="0.25">
      <c r="A1069" t="s">
        <v>6799</v>
      </c>
      <c r="B1069" t="s">
        <v>7848</v>
      </c>
      <c r="C1069" t="s">
        <v>6323</v>
      </c>
      <c r="D1069" s="13" t="s">
        <v>576</v>
      </c>
      <c r="E1069" t="s">
        <v>576</v>
      </c>
      <c r="F1069" t="str">
        <f>IF(ISERROR(VLOOKUP(Transaktionen[[#This Row],[Transaktionen]],BTT[Verwendete Transaktion (Pflichtauswahl)],1,FALSE)),"nein","ja")</f>
        <v>nein</v>
      </c>
      <c r="G1069" t="s">
        <v>9516</v>
      </c>
    </row>
    <row r="1070" spans="1:7" hidden="1" x14ac:dyDescent="0.25">
      <c r="A1070" t="s">
        <v>1200</v>
      </c>
      <c r="B1070" t="s">
        <v>1201</v>
      </c>
      <c r="C1070" t="s">
        <v>6100</v>
      </c>
      <c r="D1070" s="13">
        <v>14438</v>
      </c>
      <c r="E1070" t="s">
        <v>9102</v>
      </c>
      <c r="F1070" t="str">
        <f>IF(ISERROR(VLOOKUP(Transaktionen[[#This Row],[Transaktionen]],BTT[Verwendete Transaktion (Pflichtauswahl)],1,FALSE)),"nein","ja")</f>
        <v>nein</v>
      </c>
    </row>
    <row r="1071" spans="1:7" hidden="1" x14ac:dyDescent="0.25">
      <c r="A1071" t="s">
        <v>1202</v>
      </c>
      <c r="B1071" t="s">
        <v>1203</v>
      </c>
      <c r="C1071" t="s">
        <v>6084</v>
      </c>
      <c r="D1071" s="13">
        <v>644</v>
      </c>
      <c r="E1071" t="s">
        <v>9103</v>
      </c>
      <c r="F1071" t="str">
        <f>IF(ISERROR(VLOOKUP(Transaktionen[[#This Row],[Transaktionen]],BTT[Verwendete Transaktion (Pflichtauswahl)],1,FALSE)),"nein","ja")</f>
        <v>nein</v>
      </c>
      <c r="G1071" t="s">
        <v>9077</v>
      </c>
    </row>
    <row r="1072" spans="1:7" hidden="1" x14ac:dyDescent="0.25">
      <c r="A1072" t="s">
        <v>1204</v>
      </c>
      <c r="B1072" t="s">
        <v>1205</v>
      </c>
      <c r="C1072" t="s">
        <v>6087</v>
      </c>
      <c r="D1072" s="13">
        <v>61090665</v>
      </c>
      <c r="E1072" t="s">
        <v>9102</v>
      </c>
      <c r="F1072" t="str">
        <f>IF(ISERROR(VLOOKUP(Transaktionen[[#This Row],[Transaktionen]],BTT[Verwendete Transaktion (Pflichtauswahl)],1,FALSE)),"nein","ja")</f>
        <v>nein</v>
      </c>
    </row>
    <row r="1073" spans="1:7" hidden="1" x14ac:dyDescent="0.25">
      <c r="A1073" t="s">
        <v>1206</v>
      </c>
      <c r="B1073" t="s">
        <v>1207</v>
      </c>
      <c r="C1073" t="s">
        <v>6042</v>
      </c>
      <c r="D1073" s="13">
        <v>264</v>
      </c>
      <c r="E1073" t="s">
        <v>576</v>
      </c>
      <c r="F1073" t="str">
        <f>IF(ISERROR(VLOOKUP(Transaktionen[[#This Row],[Transaktionen]],BTT[Verwendete Transaktion (Pflichtauswahl)],1,FALSE)),"nein","ja")</f>
        <v>nein</v>
      </c>
    </row>
    <row r="1074" spans="1:7" hidden="1" x14ac:dyDescent="0.25">
      <c r="A1074" t="s">
        <v>1208</v>
      </c>
      <c r="B1074" t="s">
        <v>1209</v>
      </c>
      <c r="C1074" t="s">
        <v>6042</v>
      </c>
      <c r="D1074" s="13">
        <v>194476</v>
      </c>
      <c r="E1074" t="s">
        <v>9102</v>
      </c>
      <c r="F1074" t="str">
        <f>IF(ISERROR(VLOOKUP(Transaktionen[[#This Row],[Transaktionen]],BTT[Verwendete Transaktion (Pflichtauswahl)],1,FALSE)),"nein","ja")</f>
        <v>nein</v>
      </c>
    </row>
    <row r="1075" spans="1:7" hidden="1" x14ac:dyDescent="0.25">
      <c r="A1075" t="s">
        <v>1210</v>
      </c>
      <c r="B1075" t="s">
        <v>1211</v>
      </c>
      <c r="C1075" t="s">
        <v>6042</v>
      </c>
      <c r="D1075" s="13">
        <v>96685</v>
      </c>
      <c r="E1075" t="s">
        <v>9102</v>
      </c>
      <c r="F1075" t="str">
        <f>IF(ISERROR(VLOOKUP(Transaktionen[[#This Row],[Transaktionen]],BTT[Verwendete Transaktion (Pflichtauswahl)],1,FALSE)),"nein","ja")</f>
        <v>nein</v>
      </c>
    </row>
    <row r="1076" spans="1:7" hidden="1" x14ac:dyDescent="0.25">
      <c r="A1076" t="s">
        <v>1212</v>
      </c>
      <c r="B1076" t="s">
        <v>1213</v>
      </c>
      <c r="C1076" t="s">
        <v>6042</v>
      </c>
      <c r="D1076" s="13">
        <v>9</v>
      </c>
      <c r="E1076" t="s">
        <v>9102</v>
      </c>
      <c r="F1076" t="str">
        <f>IF(ISERROR(VLOOKUP(Transaktionen[[#This Row],[Transaktionen]],BTT[Verwendete Transaktion (Pflichtauswahl)],1,FALSE)),"nein","ja")</f>
        <v>nein</v>
      </c>
    </row>
    <row r="1077" spans="1:7" hidden="1" x14ac:dyDescent="0.25">
      <c r="A1077" t="s">
        <v>1214</v>
      </c>
      <c r="B1077" t="s">
        <v>1215</v>
      </c>
      <c r="C1077" t="s">
        <v>6042</v>
      </c>
      <c r="D1077" s="13">
        <v>201</v>
      </c>
      <c r="E1077" t="s">
        <v>9102</v>
      </c>
      <c r="F1077" t="str">
        <f>IF(ISERROR(VLOOKUP(Transaktionen[[#This Row],[Transaktionen]],BTT[Verwendete Transaktion (Pflichtauswahl)],1,FALSE)),"nein","ja")</f>
        <v>nein</v>
      </c>
    </row>
    <row r="1078" spans="1:7" hidden="1" x14ac:dyDescent="0.25">
      <c r="A1078" t="s">
        <v>1216</v>
      </c>
      <c r="B1078" t="s">
        <v>1217</v>
      </c>
      <c r="C1078" t="s">
        <v>6042</v>
      </c>
      <c r="D1078" s="13">
        <v>1422</v>
      </c>
      <c r="E1078" t="s">
        <v>9102</v>
      </c>
      <c r="F1078" t="str">
        <f>IF(ISERROR(VLOOKUP(Transaktionen[[#This Row],[Transaktionen]],BTT[Verwendete Transaktion (Pflichtauswahl)],1,FALSE)),"nein","ja")</f>
        <v>nein</v>
      </c>
    </row>
    <row r="1079" spans="1:7" hidden="1" x14ac:dyDescent="0.25">
      <c r="A1079" t="s">
        <v>1218</v>
      </c>
      <c r="B1079" t="s">
        <v>1219</v>
      </c>
      <c r="C1079" t="s">
        <v>6042</v>
      </c>
      <c r="D1079" s="13">
        <v>330</v>
      </c>
      <c r="E1079" t="s">
        <v>9102</v>
      </c>
      <c r="F1079" t="str">
        <f>IF(ISERROR(VLOOKUP(Transaktionen[[#This Row],[Transaktionen]],BTT[Verwendete Transaktion (Pflichtauswahl)],1,FALSE)),"nein","ja")</f>
        <v>nein</v>
      </c>
    </row>
    <row r="1080" spans="1:7" hidden="1" x14ac:dyDescent="0.25">
      <c r="A1080" t="s">
        <v>1220</v>
      </c>
      <c r="B1080" t="s">
        <v>1221</v>
      </c>
      <c r="C1080" t="s">
        <v>6042</v>
      </c>
      <c r="D1080" s="13">
        <v>22624</v>
      </c>
      <c r="E1080" t="s">
        <v>9102</v>
      </c>
      <c r="F1080" t="str">
        <f>IF(ISERROR(VLOOKUP(Transaktionen[[#This Row],[Transaktionen]],BTT[Verwendete Transaktion (Pflichtauswahl)],1,FALSE)),"nein","ja")</f>
        <v>nein</v>
      </c>
    </row>
    <row r="1081" spans="1:7" hidden="1" x14ac:dyDescent="0.25">
      <c r="A1081" t="s">
        <v>1222</v>
      </c>
      <c r="B1081" t="s">
        <v>1223</v>
      </c>
      <c r="C1081" t="s">
        <v>6042</v>
      </c>
      <c r="D1081" s="13">
        <v>887</v>
      </c>
      <c r="E1081" t="s">
        <v>9102</v>
      </c>
      <c r="F1081" t="str">
        <f>IF(ISERROR(VLOOKUP(Transaktionen[[#This Row],[Transaktionen]],BTT[Verwendete Transaktion (Pflichtauswahl)],1,FALSE)),"nein","ja")</f>
        <v>nein</v>
      </c>
    </row>
    <row r="1082" spans="1:7" hidden="1" x14ac:dyDescent="0.25">
      <c r="A1082" t="s">
        <v>1224</v>
      </c>
      <c r="B1082" t="s">
        <v>1225</v>
      </c>
      <c r="C1082" t="s">
        <v>6042</v>
      </c>
      <c r="D1082" s="13">
        <v>2870</v>
      </c>
      <c r="E1082" t="s">
        <v>9102</v>
      </c>
      <c r="F1082" t="str">
        <f>IF(ISERROR(VLOOKUP(Transaktionen[[#This Row],[Transaktionen]],BTT[Verwendete Transaktion (Pflichtauswahl)],1,FALSE)),"nein","ja")</f>
        <v>nein</v>
      </c>
    </row>
    <row r="1083" spans="1:7" hidden="1" x14ac:dyDescent="0.25">
      <c r="A1083" t="s">
        <v>1226</v>
      </c>
      <c r="B1083" t="s">
        <v>1227</v>
      </c>
      <c r="C1083" t="s">
        <v>6042</v>
      </c>
      <c r="D1083" s="13">
        <v>22103</v>
      </c>
      <c r="E1083" t="s">
        <v>9102</v>
      </c>
      <c r="F1083" t="str">
        <f>IF(ISERROR(VLOOKUP(Transaktionen[[#This Row],[Transaktionen]],BTT[Verwendete Transaktion (Pflichtauswahl)],1,FALSE)),"nein","ja")</f>
        <v>nein</v>
      </c>
    </row>
    <row r="1084" spans="1:7" hidden="1" x14ac:dyDescent="0.25">
      <c r="A1084" t="s">
        <v>1228</v>
      </c>
      <c r="B1084" t="s">
        <v>1229</v>
      </c>
      <c r="C1084" t="s">
        <v>6042</v>
      </c>
      <c r="D1084" s="13">
        <v>1062</v>
      </c>
      <c r="E1084" t="s">
        <v>9102</v>
      </c>
      <c r="F1084" t="str">
        <f>IF(ISERROR(VLOOKUP(Transaktionen[[#This Row],[Transaktionen]],BTT[Verwendete Transaktion (Pflichtauswahl)],1,FALSE)),"nein","ja")</f>
        <v>nein</v>
      </c>
    </row>
    <row r="1085" spans="1:7" hidden="1" x14ac:dyDescent="0.25">
      <c r="A1085" t="s">
        <v>1230</v>
      </c>
      <c r="B1085" t="s">
        <v>1231</v>
      </c>
      <c r="C1085" t="s">
        <v>8457</v>
      </c>
      <c r="D1085" s="13" t="s">
        <v>576</v>
      </c>
      <c r="E1085" t="s">
        <v>576</v>
      </c>
      <c r="F1085" t="str">
        <f>IF(ISERROR(VLOOKUP(Transaktionen[[#This Row],[Transaktionen]],BTT[Verwendete Transaktion (Pflichtauswahl)],1,FALSE)),"nein","ja")</f>
        <v>nein</v>
      </c>
      <c r="G1085" t="s">
        <v>9353</v>
      </c>
    </row>
    <row r="1086" spans="1:7" hidden="1" x14ac:dyDescent="0.25">
      <c r="A1086" t="s">
        <v>6800</v>
      </c>
      <c r="B1086" t="s">
        <v>7849</v>
      </c>
      <c r="C1086" t="s">
        <v>8457</v>
      </c>
      <c r="D1086" s="13" t="s">
        <v>576</v>
      </c>
      <c r="E1086" t="s">
        <v>576</v>
      </c>
      <c r="F1086" t="str">
        <f>IF(ISERROR(VLOOKUP(Transaktionen[[#This Row],[Transaktionen]],BTT[Verwendete Transaktion (Pflichtauswahl)],1,FALSE)),"nein","ja")</f>
        <v>nein</v>
      </c>
      <c r="G1086" t="s">
        <v>9353</v>
      </c>
    </row>
    <row r="1087" spans="1:7" hidden="1" x14ac:dyDescent="0.25">
      <c r="A1087" t="s">
        <v>1232</v>
      </c>
      <c r="B1087" t="s">
        <v>1233</v>
      </c>
      <c r="C1087" t="s">
        <v>8457</v>
      </c>
      <c r="D1087" s="13">
        <v>792</v>
      </c>
      <c r="E1087" t="s">
        <v>9102</v>
      </c>
      <c r="F1087" t="str">
        <f>IF(ISERROR(VLOOKUP(Transaktionen[[#This Row],[Transaktionen]],BTT[Verwendete Transaktion (Pflichtauswahl)],1,FALSE)),"nein","ja")</f>
        <v>nein</v>
      </c>
      <c r="G1087" t="s">
        <v>9353</v>
      </c>
    </row>
    <row r="1088" spans="1:7" hidden="1" x14ac:dyDescent="0.25">
      <c r="A1088" t="s">
        <v>1234</v>
      </c>
      <c r="B1088" t="s">
        <v>1235</v>
      </c>
      <c r="C1088" t="s">
        <v>8457</v>
      </c>
      <c r="D1088" s="13">
        <v>206</v>
      </c>
      <c r="E1088" t="s">
        <v>9102</v>
      </c>
      <c r="F1088" t="str">
        <f>IF(ISERROR(VLOOKUP(Transaktionen[[#This Row],[Transaktionen]],BTT[Verwendete Transaktion (Pflichtauswahl)],1,FALSE)),"nein","ja")</f>
        <v>nein</v>
      </c>
      <c r="G1088" t="s">
        <v>9353</v>
      </c>
    </row>
    <row r="1089" spans="1:7" hidden="1" x14ac:dyDescent="0.25">
      <c r="A1089" t="s">
        <v>6801</v>
      </c>
      <c r="B1089" t="s">
        <v>1243</v>
      </c>
      <c r="C1089" t="s">
        <v>6042</v>
      </c>
      <c r="D1089" s="13" t="s">
        <v>576</v>
      </c>
      <c r="E1089" t="s">
        <v>576</v>
      </c>
      <c r="F1089" t="str">
        <f>IF(ISERROR(VLOOKUP(Transaktionen[[#This Row],[Transaktionen]],BTT[Verwendete Transaktion (Pflichtauswahl)],1,FALSE)),"nein","ja")</f>
        <v>nein</v>
      </c>
      <c r="G1089" t="s">
        <v>9516</v>
      </c>
    </row>
    <row r="1090" spans="1:7" hidden="1" x14ac:dyDescent="0.25">
      <c r="A1090" t="s">
        <v>1236</v>
      </c>
      <c r="B1090" t="s">
        <v>1237</v>
      </c>
      <c r="C1090" t="s">
        <v>8457</v>
      </c>
      <c r="D1090" s="13">
        <v>25491</v>
      </c>
      <c r="E1090" t="s">
        <v>9102</v>
      </c>
      <c r="F1090" s="10" t="str">
        <f>IF(ISERROR(VLOOKUP(Transaktionen[[#This Row],[Transaktionen]],BTT[Verwendete Transaktion (Pflichtauswahl)],1,FALSE)),"nein","ja")</f>
        <v>nein</v>
      </c>
      <c r="G1090" t="s">
        <v>9354</v>
      </c>
    </row>
    <row r="1091" spans="1:7" hidden="1" x14ac:dyDescent="0.25">
      <c r="A1091" t="s">
        <v>1238</v>
      </c>
      <c r="B1091" t="s">
        <v>1239</v>
      </c>
      <c r="C1091" t="s">
        <v>8457</v>
      </c>
      <c r="D1091" s="13">
        <v>129</v>
      </c>
      <c r="E1091" t="s">
        <v>9102</v>
      </c>
      <c r="F1091" s="10" t="str">
        <f>IF(ISERROR(VLOOKUP(Transaktionen[[#This Row],[Transaktionen]],BTT[Verwendete Transaktion (Pflichtauswahl)],1,FALSE)),"nein","ja")</f>
        <v>nein</v>
      </c>
      <c r="G1091" t="s">
        <v>9355</v>
      </c>
    </row>
    <row r="1092" spans="1:7" hidden="1" x14ac:dyDescent="0.25">
      <c r="A1092" t="s">
        <v>1240</v>
      </c>
      <c r="B1092" t="s">
        <v>1241</v>
      </c>
      <c r="C1092" t="s">
        <v>6042</v>
      </c>
      <c r="D1092" s="13">
        <v>218</v>
      </c>
      <c r="E1092" t="s">
        <v>9102</v>
      </c>
      <c r="F1092" t="str">
        <f>IF(ISERROR(VLOOKUP(Transaktionen[[#This Row],[Transaktionen]],BTT[Verwendete Transaktion (Pflichtauswahl)],1,FALSE)),"nein","ja")</f>
        <v>nein</v>
      </c>
    </row>
    <row r="1093" spans="1:7" hidden="1" x14ac:dyDescent="0.25">
      <c r="A1093" t="s">
        <v>9175</v>
      </c>
      <c r="B1093" t="s">
        <v>9176</v>
      </c>
      <c r="C1093" t="s">
        <v>6042</v>
      </c>
      <c r="D1093" s="13">
        <v>22</v>
      </c>
      <c r="E1093" t="s">
        <v>9102</v>
      </c>
      <c r="F1093" t="str">
        <f>IF(ISERROR(VLOOKUP(Transaktionen[[#This Row],[Transaktionen]],BTT[Verwendete Transaktion (Pflichtauswahl)],1,FALSE)),"nein","ja")</f>
        <v>nein</v>
      </c>
    </row>
    <row r="1094" spans="1:7" hidden="1" x14ac:dyDescent="0.25">
      <c r="A1094" t="s">
        <v>9177</v>
      </c>
      <c r="B1094" t="s">
        <v>9178</v>
      </c>
      <c r="C1094" t="s">
        <v>6042</v>
      </c>
      <c r="D1094" s="13">
        <v>22</v>
      </c>
      <c r="E1094" t="s">
        <v>9102</v>
      </c>
      <c r="F1094" t="str">
        <f>IF(ISERROR(VLOOKUP(Transaktionen[[#This Row],[Transaktionen]],BTT[Verwendete Transaktion (Pflichtauswahl)],1,FALSE)),"nein","ja")</f>
        <v>nein</v>
      </c>
    </row>
    <row r="1095" spans="1:7" hidden="1" x14ac:dyDescent="0.25">
      <c r="A1095" t="s">
        <v>1242</v>
      </c>
      <c r="B1095" t="s">
        <v>1243</v>
      </c>
      <c r="C1095" t="s">
        <v>6042</v>
      </c>
      <c r="D1095" s="13">
        <v>71536</v>
      </c>
      <c r="E1095" t="s">
        <v>9102</v>
      </c>
      <c r="F1095" t="str">
        <f>IF(ISERROR(VLOOKUP(Transaktionen[[#This Row],[Transaktionen]],BTT[Verwendete Transaktion (Pflichtauswahl)],1,FALSE)),"nein","ja")</f>
        <v>nein</v>
      </c>
    </row>
    <row r="1096" spans="1:7" hidden="1" x14ac:dyDescent="0.25">
      <c r="A1096" t="s">
        <v>1244</v>
      </c>
      <c r="B1096" t="s">
        <v>1245</v>
      </c>
      <c r="C1096" t="s">
        <v>6042</v>
      </c>
      <c r="D1096" s="13">
        <v>30</v>
      </c>
      <c r="E1096" t="s">
        <v>9102</v>
      </c>
      <c r="F1096" t="str">
        <f>IF(ISERROR(VLOOKUP(Transaktionen[[#This Row],[Transaktionen]],BTT[Verwendete Transaktion (Pflichtauswahl)],1,FALSE)),"nein","ja")</f>
        <v>nein</v>
      </c>
    </row>
    <row r="1097" spans="1:7" hidden="1" x14ac:dyDescent="0.25">
      <c r="A1097" t="s">
        <v>1246</v>
      </c>
      <c r="B1097" t="s">
        <v>1247</v>
      </c>
      <c r="C1097" t="s">
        <v>6042</v>
      </c>
      <c r="D1097" s="13">
        <v>17085</v>
      </c>
      <c r="E1097" t="s">
        <v>9102</v>
      </c>
      <c r="F1097" t="str">
        <f>IF(ISERROR(VLOOKUP(Transaktionen[[#This Row],[Transaktionen]],BTT[Verwendete Transaktion (Pflichtauswahl)],1,FALSE)),"nein","ja")</f>
        <v>nein</v>
      </c>
    </row>
    <row r="1098" spans="1:7" hidden="1" x14ac:dyDescent="0.25">
      <c r="A1098" t="s">
        <v>1248</v>
      </c>
      <c r="B1098" t="s">
        <v>1249</v>
      </c>
      <c r="C1098" t="s">
        <v>6042</v>
      </c>
      <c r="D1098" s="13" t="s">
        <v>576</v>
      </c>
      <c r="E1098" t="s">
        <v>576</v>
      </c>
      <c r="F1098" t="str">
        <f>IF(ISERROR(VLOOKUP(Transaktionen[[#This Row],[Transaktionen]],BTT[Verwendete Transaktion (Pflichtauswahl)],1,FALSE)),"nein","ja")</f>
        <v>nein</v>
      </c>
      <c r="G1098" t="s">
        <v>9516</v>
      </c>
    </row>
    <row r="1099" spans="1:7" hidden="1" x14ac:dyDescent="0.25">
      <c r="A1099" t="s">
        <v>6802</v>
      </c>
      <c r="B1099" t="s">
        <v>7850</v>
      </c>
      <c r="C1099" t="s">
        <v>6042</v>
      </c>
      <c r="D1099" s="13">
        <v>30</v>
      </c>
      <c r="E1099" t="s">
        <v>576</v>
      </c>
      <c r="F1099" t="str">
        <f>IF(ISERROR(VLOOKUP(Transaktionen[[#This Row],[Transaktionen]],BTT[Verwendete Transaktion (Pflichtauswahl)],1,FALSE)),"nein","ja")</f>
        <v>nein</v>
      </c>
    </row>
    <row r="1100" spans="1:7" hidden="1" x14ac:dyDescent="0.25">
      <c r="A1100" t="s">
        <v>1250</v>
      </c>
      <c r="B1100" t="s">
        <v>1251</v>
      </c>
      <c r="C1100" t="s">
        <v>6043</v>
      </c>
      <c r="D1100" s="13">
        <v>41</v>
      </c>
      <c r="E1100" t="s">
        <v>9102</v>
      </c>
      <c r="F1100" t="str">
        <f>IF(ISERROR(VLOOKUP(Transaktionen[[#This Row],[Transaktionen]],BTT[Verwendete Transaktion (Pflichtauswahl)],1,FALSE)),"nein","ja")</f>
        <v>nein</v>
      </c>
    </row>
    <row r="1101" spans="1:7" hidden="1" x14ac:dyDescent="0.25">
      <c r="A1101" t="s">
        <v>1252</v>
      </c>
      <c r="B1101" t="s">
        <v>1253</v>
      </c>
      <c r="C1101" t="s">
        <v>6043</v>
      </c>
      <c r="D1101" s="13">
        <v>36</v>
      </c>
      <c r="E1101" t="s">
        <v>9102</v>
      </c>
      <c r="F1101" t="str">
        <f>IF(ISERROR(VLOOKUP(Transaktionen[[#This Row],[Transaktionen]],BTT[Verwendete Transaktion (Pflichtauswahl)],1,FALSE)),"nein","ja")</f>
        <v>nein</v>
      </c>
    </row>
    <row r="1102" spans="1:7" hidden="1" x14ac:dyDescent="0.25">
      <c r="A1102" t="s">
        <v>1254</v>
      </c>
      <c r="B1102" t="s">
        <v>1255</v>
      </c>
      <c r="C1102" t="s">
        <v>6042</v>
      </c>
      <c r="D1102" s="13">
        <v>4</v>
      </c>
      <c r="E1102" t="s">
        <v>576</v>
      </c>
      <c r="F1102" t="str">
        <f>IF(ISERROR(VLOOKUP(Transaktionen[[#This Row],[Transaktionen]],BTT[Verwendete Transaktion (Pflichtauswahl)],1,FALSE)),"nein","ja")</f>
        <v>nein</v>
      </c>
    </row>
    <row r="1103" spans="1:7" hidden="1" x14ac:dyDescent="0.25">
      <c r="A1103" t="s">
        <v>6803</v>
      </c>
      <c r="B1103" t="s">
        <v>7851</v>
      </c>
      <c r="C1103" t="s">
        <v>6042</v>
      </c>
      <c r="D1103" s="13">
        <v>42</v>
      </c>
      <c r="E1103" t="s">
        <v>576</v>
      </c>
      <c r="F1103" t="str">
        <f>IF(ISERROR(VLOOKUP(Transaktionen[[#This Row],[Transaktionen]],BTT[Verwendete Transaktion (Pflichtauswahl)],1,FALSE)),"nein","ja")</f>
        <v>nein</v>
      </c>
    </row>
    <row r="1104" spans="1:7" hidden="1" x14ac:dyDescent="0.25">
      <c r="A1104" t="s">
        <v>6804</v>
      </c>
      <c r="B1104" t="s">
        <v>7852</v>
      </c>
      <c r="C1104" t="s">
        <v>6095</v>
      </c>
      <c r="D1104" s="13">
        <v>15</v>
      </c>
      <c r="E1104" t="s">
        <v>576</v>
      </c>
      <c r="F1104" t="str">
        <f>IF(ISERROR(VLOOKUP(Transaktionen[[#This Row],[Transaktionen]],BTT[Verwendete Transaktion (Pflichtauswahl)],1,FALSE)),"nein","ja")</f>
        <v>nein</v>
      </c>
    </row>
    <row r="1105" spans="1:7" hidden="1" x14ac:dyDescent="0.25">
      <c r="A1105" t="s">
        <v>6805</v>
      </c>
      <c r="B1105" t="s">
        <v>7853</v>
      </c>
      <c r="C1105" t="s">
        <v>6095</v>
      </c>
      <c r="D1105" s="13" t="s">
        <v>576</v>
      </c>
      <c r="E1105" t="s">
        <v>576</v>
      </c>
      <c r="F1105" t="str">
        <f>IF(ISERROR(VLOOKUP(Transaktionen[[#This Row],[Transaktionen]],BTT[Verwendete Transaktion (Pflichtauswahl)],1,FALSE)),"nein","ja")</f>
        <v>nein</v>
      </c>
      <c r="G1105" t="s">
        <v>9516</v>
      </c>
    </row>
    <row r="1106" spans="1:7" hidden="1" x14ac:dyDescent="0.25">
      <c r="A1106" t="s">
        <v>1256</v>
      </c>
      <c r="B1106" t="s">
        <v>1257</v>
      </c>
      <c r="C1106" t="s">
        <v>6095</v>
      </c>
      <c r="D1106" s="13">
        <v>8</v>
      </c>
      <c r="E1106" t="s">
        <v>9102</v>
      </c>
      <c r="F1106" t="str">
        <f>IF(ISERROR(VLOOKUP(Transaktionen[[#This Row],[Transaktionen]],BTT[Verwendete Transaktion (Pflichtauswahl)],1,FALSE)),"nein","ja")</f>
        <v>nein</v>
      </c>
    </row>
    <row r="1107" spans="1:7" hidden="1" x14ac:dyDescent="0.25">
      <c r="A1107" t="s">
        <v>6806</v>
      </c>
      <c r="B1107" t="s">
        <v>7854</v>
      </c>
      <c r="C1107" t="s">
        <v>6322</v>
      </c>
      <c r="D1107" s="13">
        <v>59</v>
      </c>
      <c r="E1107" t="s">
        <v>576</v>
      </c>
      <c r="F1107" t="str">
        <f>IF(ISERROR(VLOOKUP(Transaktionen[[#This Row],[Transaktionen]],BTT[Verwendete Transaktion (Pflichtauswahl)],1,FALSE)),"nein","ja")</f>
        <v>nein</v>
      </c>
    </row>
    <row r="1108" spans="1:7" hidden="1" x14ac:dyDescent="0.25">
      <c r="A1108" t="s">
        <v>1258</v>
      </c>
      <c r="B1108" t="s">
        <v>1259</v>
      </c>
      <c r="C1108" t="s">
        <v>6322</v>
      </c>
      <c r="D1108" s="13">
        <v>12061</v>
      </c>
      <c r="E1108" t="s">
        <v>9102</v>
      </c>
      <c r="F1108" s="10" t="str">
        <f>IF(ISERROR(VLOOKUP(Transaktionen[[#This Row],[Transaktionen]],BTT[Verwendete Transaktion (Pflichtauswahl)],1,FALSE)),"nein","ja")</f>
        <v>nein</v>
      </c>
    </row>
    <row r="1109" spans="1:7" hidden="1" x14ac:dyDescent="0.25">
      <c r="A1109" t="s">
        <v>6807</v>
      </c>
      <c r="B1109" t="s">
        <v>7855</v>
      </c>
      <c r="C1109" t="s">
        <v>6322</v>
      </c>
      <c r="D1109" s="13" t="s">
        <v>576</v>
      </c>
      <c r="E1109" t="s">
        <v>576</v>
      </c>
      <c r="F1109" t="str">
        <f>IF(ISERROR(VLOOKUP(Transaktionen[[#This Row],[Transaktionen]],BTT[Verwendete Transaktion (Pflichtauswahl)],1,FALSE)),"nein","ja")</f>
        <v>nein</v>
      </c>
      <c r="G1109" t="s">
        <v>9516</v>
      </c>
    </row>
    <row r="1110" spans="1:7" hidden="1" x14ac:dyDescent="0.25">
      <c r="A1110" t="s">
        <v>6808</v>
      </c>
      <c r="B1110" t="s">
        <v>7856</v>
      </c>
      <c r="C1110" t="s">
        <v>6322</v>
      </c>
      <c r="D1110" s="13">
        <v>75658</v>
      </c>
      <c r="E1110" t="s">
        <v>9102</v>
      </c>
      <c r="F1110" t="str">
        <f>IF(ISERROR(VLOOKUP(Transaktionen[[#This Row],[Transaktionen]],BTT[Verwendete Transaktion (Pflichtauswahl)],1,FALSE)),"nein","ja")</f>
        <v>nein</v>
      </c>
    </row>
    <row r="1111" spans="1:7" hidden="1" x14ac:dyDescent="0.25">
      <c r="A1111" t="s">
        <v>9179</v>
      </c>
      <c r="B1111" t="s">
        <v>9180</v>
      </c>
      <c r="C1111" t="s">
        <v>6322</v>
      </c>
      <c r="D1111" s="13">
        <v>2</v>
      </c>
      <c r="E1111" t="s">
        <v>9102</v>
      </c>
      <c r="F1111" t="str">
        <f>IF(ISERROR(VLOOKUP(Transaktionen[[#This Row],[Transaktionen]],BTT[Verwendete Transaktion (Pflichtauswahl)],1,FALSE)),"nein","ja")</f>
        <v>nein</v>
      </c>
    </row>
    <row r="1112" spans="1:7" hidden="1" x14ac:dyDescent="0.25">
      <c r="A1112" t="s">
        <v>6809</v>
      </c>
      <c r="B1112" t="s">
        <v>7857</v>
      </c>
      <c r="C1112" t="s">
        <v>6322</v>
      </c>
      <c r="D1112" s="13" t="s">
        <v>576</v>
      </c>
      <c r="E1112" t="s">
        <v>576</v>
      </c>
      <c r="F1112" t="str">
        <f>IF(ISERROR(VLOOKUP(Transaktionen[[#This Row],[Transaktionen]],BTT[Verwendete Transaktion (Pflichtauswahl)],1,FALSE)),"nein","ja")</f>
        <v>nein</v>
      </c>
      <c r="G1112" t="s">
        <v>9516</v>
      </c>
    </row>
    <row r="1113" spans="1:7" hidden="1" x14ac:dyDescent="0.25">
      <c r="A1113" t="s">
        <v>6810</v>
      </c>
      <c r="B1113" t="s">
        <v>7858</v>
      </c>
      <c r="C1113" t="s">
        <v>6322</v>
      </c>
      <c r="D1113" s="13">
        <v>554</v>
      </c>
      <c r="E1113" t="s">
        <v>576</v>
      </c>
      <c r="F1113" t="str">
        <f>IF(ISERROR(VLOOKUP(Transaktionen[[#This Row],[Transaktionen]],BTT[Verwendete Transaktion (Pflichtauswahl)],1,FALSE)),"nein","ja")</f>
        <v>nein</v>
      </c>
    </row>
    <row r="1114" spans="1:7" hidden="1" x14ac:dyDescent="0.25">
      <c r="A1114" t="s">
        <v>6811</v>
      </c>
      <c r="B1114" t="s">
        <v>7859</v>
      </c>
      <c r="C1114" t="s">
        <v>6322</v>
      </c>
      <c r="D1114" s="13">
        <v>27</v>
      </c>
      <c r="E1114" t="s">
        <v>576</v>
      </c>
      <c r="F1114" t="str">
        <f>IF(ISERROR(VLOOKUP(Transaktionen[[#This Row],[Transaktionen]],BTT[Verwendete Transaktion (Pflichtauswahl)],1,FALSE)),"nein","ja")</f>
        <v>nein</v>
      </c>
    </row>
    <row r="1115" spans="1:7" hidden="1" x14ac:dyDescent="0.25">
      <c r="A1115" t="s">
        <v>1260</v>
      </c>
      <c r="B1115" t="s">
        <v>1261</v>
      </c>
      <c r="C1115" t="s">
        <v>6322</v>
      </c>
      <c r="D1115" s="13">
        <v>56</v>
      </c>
      <c r="E1115" t="s">
        <v>9102</v>
      </c>
      <c r="F1115" t="str">
        <f>IF(ISERROR(VLOOKUP(Transaktionen[[#This Row],[Transaktionen]],BTT[Verwendete Transaktion (Pflichtauswahl)],1,FALSE)),"nein","ja")</f>
        <v>nein</v>
      </c>
    </row>
    <row r="1116" spans="1:7" hidden="1" x14ac:dyDescent="0.25">
      <c r="A1116" t="s">
        <v>6812</v>
      </c>
      <c r="B1116" t="s">
        <v>7860</v>
      </c>
      <c r="C1116" t="s">
        <v>6322</v>
      </c>
      <c r="D1116" s="13" t="s">
        <v>576</v>
      </c>
      <c r="E1116" t="s">
        <v>576</v>
      </c>
      <c r="F1116" t="str">
        <f>IF(ISERROR(VLOOKUP(Transaktionen[[#This Row],[Transaktionen]],BTT[Verwendete Transaktion (Pflichtauswahl)],1,FALSE)),"nein","ja")</f>
        <v>nein</v>
      </c>
      <c r="G1116" t="s">
        <v>9516</v>
      </c>
    </row>
    <row r="1117" spans="1:7" hidden="1" x14ac:dyDescent="0.25">
      <c r="A1117" t="s">
        <v>6813</v>
      </c>
      <c r="B1117" t="s">
        <v>7861</v>
      </c>
      <c r="C1117" t="s">
        <v>6322</v>
      </c>
      <c r="D1117" s="13">
        <v>15</v>
      </c>
      <c r="E1117" t="s">
        <v>576</v>
      </c>
      <c r="F1117" t="str">
        <f>IF(ISERROR(VLOOKUP(Transaktionen[[#This Row],[Transaktionen]],BTT[Verwendete Transaktion (Pflichtauswahl)],1,FALSE)),"nein","ja")</f>
        <v>nein</v>
      </c>
    </row>
    <row r="1118" spans="1:7" hidden="1" x14ac:dyDescent="0.25">
      <c r="A1118" t="s">
        <v>6814</v>
      </c>
      <c r="B1118" t="s">
        <v>7862</v>
      </c>
      <c r="C1118" t="s">
        <v>6322</v>
      </c>
      <c r="D1118" s="13" t="s">
        <v>576</v>
      </c>
      <c r="E1118" t="s">
        <v>576</v>
      </c>
      <c r="F1118" t="str">
        <f>IF(ISERROR(VLOOKUP(Transaktionen[[#This Row],[Transaktionen]],BTT[Verwendete Transaktion (Pflichtauswahl)],1,FALSE)),"nein","ja")</f>
        <v>nein</v>
      </c>
      <c r="G1118" t="s">
        <v>9516</v>
      </c>
    </row>
    <row r="1119" spans="1:7" hidden="1" x14ac:dyDescent="0.25">
      <c r="A1119" t="s">
        <v>6815</v>
      </c>
      <c r="B1119" t="s">
        <v>7863</v>
      </c>
      <c r="C1119" t="s">
        <v>6322</v>
      </c>
      <c r="D1119" s="13">
        <v>3</v>
      </c>
      <c r="E1119" t="s">
        <v>576</v>
      </c>
      <c r="F1119" t="str">
        <f>IF(ISERROR(VLOOKUP(Transaktionen[[#This Row],[Transaktionen]],BTT[Verwendete Transaktion (Pflichtauswahl)],1,FALSE)),"nein","ja")</f>
        <v>nein</v>
      </c>
    </row>
    <row r="1120" spans="1:7" hidden="1" x14ac:dyDescent="0.25">
      <c r="A1120" t="s">
        <v>6816</v>
      </c>
      <c r="B1120" t="s">
        <v>7864</v>
      </c>
      <c r="C1120" t="s">
        <v>6322</v>
      </c>
      <c r="D1120" s="13">
        <v>2</v>
      </c>
      <c r="E1120" t="s">
        <v>576</v>
      </c>
      <c r="F1120" t="str">
        <f>IF(ISERROR(VLOOKUP(Transaktionen[[#This Row],[Transaktionen]],BTT[Verwendete Transaktion (Pflichtauswahl)],1,FALSE)),"nein","ja")</f>
        <v>nein</v>
      </c>
    </row>
    <row r="1121" spans="1:6" hidden="1" x14ac:dyDescent="0.25">
      <c r="A1121" t="s">
        <v>6817</v>
      </c>
      <c r="B1121" t="s">
        <v>7865</v>
      </c>
      <c r="C1121" t="s">
        <v>6096</v>
      </c>
      <c r="D1121" s="13">
        <v>2</v>
      </c>
      <c r="E1121" t="s">
        <v>576</v>
      </c>
      <c r="F1121" t="str">
        <f>IF(ISERROR(VLOOKUP(Transaktionen[[#This Row],[Transaktionen]],BTT[Verwendete Transaktion (Pflichtauswahl)],1,FALSE)),"nein","ja")</f>
        <v>nein</v>
      </c>
    </row>
    <row r="1122" spans="1:6" hidden="1" x14ac:dyDescent="0.25">
      <c r="A1122" t="s">
        <v>1262</v>
      </c>
      <c r="B1122" t="s">
        <v>1263</v>
      </c>
      <c r="C1122" t="s">
        <v>6096</v>
      </c>
      <c r="D1122" s="13">
        <v>7904</v>
      </c>
      <c r="E1122" t="s">
        <v>9102</v>
      </c>
      <c r="F1122" t="str">
        <f>IF(ISERROR(VLOOKUP(Transaktionen[[#This Row],[Transaktionen]],BTT[Verwendete Transaktion (Pflichtauswahl)],1,FALSE)),"nein","ja")</f>
        <v>nein</v>
      </c>
    </row>
    <row r="1123" spans="1:6" hidden="1" x14ac:dyDescent="0.25">
      <c r="A1123" t="s">
        <v>1264</v>
      </c>
      <c r="B1123" t="s">
        <v>1265</v>
      </c>
      <c r="C1123" t="s">
        <v>6096</v>
      </c>
      <c r="D1123" s="13">
        <v>64</v>
      </c>
      <c r="E1123" t="s">
        <v>9102</v>
      </c>
      <c r="F1123" t="str">
        <f>IF(ISERROR(VLOOKUP(Transaktionen[[#This Row],[Transaktionen]],BTT[Verwendete Transaktion (Pflichtauswahl)],1,FALSE)),"nein","ja")</f>
        <v>nein</v>
      </c>
    </row>
    <row r="1124" spans="1:6" hidden="1" x14ac:dyDescent="0.25">
      <c r="A1124" t="s">
        <v>1266</v>
      </c>
      <c r="B1124" t="s">
        <v>1267</v>
      </c>
      <c r="C1124" t="s">
        <v>6096</v>
      </c>
      <c r="D1124" s="13">
        <v>60</v>
      </c>
      <c r="E1124" t="s">
        <v>9102</v>
      </c>
      <c r="F1124" t="str">
        <f>IF(ISERROR(VLOOKUP(Transaktionen[[#This Row],[Transaktionen]],BTT[Verwendete Transaktion (Pflichtauswahl)],1,FALSE)),"nein","ja")</f>
        <v>nein</v>
      </c>
    </row>
    <row r="1125" spans="1:6" hidden="1" x14ac:dyDescent="0.25">
      <c r="A1125" t="s">
        <v>1268</v>
      </c>
      <c r="B1125" t="s">
        <v>1269</v>
      </c>
      <c r="C1125" t="s">
        <v>6096</v>
      </c>
      <c r="D1125" s="13">
        <v>138</v>
      </c>
      <c r="E1125" t="s">
        <v>9102</v>
      </c>
      <c r="F1125" t="str">
        <f>IF(ISERROR(VLOOKUP(Transaktionen[[#This Row],[Transaktionen]],BTT[Verwendete Transaktion (Pflichtauswahl)],1,FALSE)),"nein","ja")</f>
        <v>nein</v>
      </c>
    </row>
    <row r="1126" spans="1:6" hidden="1" x14ac:dyDescent="0.25">
      <c r="A1126" t="s">
        <v>1270</v>
      </c>
      <c r="B1126" t="s">
        <v>1271</v>
      </c>
      <c r="C1126" t="s">
        <v>6096</v>
      </c>
      <c r="D1126" s="13">
        <v>65</v>
      </c>
      <c r="E1126" t="s">
        <v>9102</v>
      </c>
      <c r="F1126" t="str">
        <f>IF(ISERROR(VLOOKUP(Transaktionen[[#This Row],[Transaktionen]],BTT[Verwendete Transaktion (Pflichtauswahl)],1,FALSE)),"nein","ja")</f>
        <v>nein</v>
      </c>
    </row>
    <row r="1127" spans="1:6" hidden="1" x14ac:dyDescent="0.25">
      <c r="A1127" t="s">
        <v>1272</v>
      </c>
      <c r="B1127" t="s">
        <v>1273</v>
      </c>
      <c r="C1127" t="s">
        <v>6100</v>
      </c>
      <c r="D1127" s="13">
        <v>1062</v>
      </c>
      <c r="E1127" t="s">
        <v>9102</v>
      </c>
      <c r="F1127" t="str">
        <f>IF(ISERROR(VLOOKUP(Transaktionen[[#This Row],[Transaktionen]],BTT[Verwendete Transaktion (Pflichtauswahl)],1,FALSE)),"nein","ja")</f>
        <v>nein</v>
      </c>
    </row>
    <row r="1128" spans="1:6" hidden="1" x14ac:dyDescent="0.25">
      <c r="A1128" t="s">
        <v>1274</v>
      </c>
      <c r="B1128" t="s">
        <v>1275</v>
      </c>
      <c r="C1128" t="s">
        <v>6042</v>
      </c>
      <c r="D1128" s="13">
        <v>367</v>
      </c>
      <c r="E1128" t="s">
        <v>9102</v>
      </c>
      <c r="F1128" t="str">
        <f>IF(ISERROR(VLOOKUP(Transaktionen[[#This Row],[Transaktionen]],BTT[Verwendete Transaktion (Pflichtauswahl)],1,FALSE)),"nein","ja")</f>
        <v>nein</v>
      </c>
    </row>
    <row r="1129" spans="1:6" hidden="1" x14ac:dyDescent="0.25">
      <c r="A1129" t="s">
        <v>6818</v>
      </c>
      <c r="B1129" t="s">
        <v>7866</v>
      </c>
      <c r="C1129" t="s">
        <v>6042</v>
      </c>
      <c r="D1129" s="13">
        <v>21</v>
      </c>
      <c r="E1129" t="s">
        <v>9102</v>
      </c>
      <c r="F1129" t="str">
        <f>IF(ISERROR(VLOOKUP(Transaktionen[[#This Row],[Transaktionen]],BTT[Verwendete Transaktion (Pflichtauswahl)],1,FALSE)),"nein","ja")</f>
        <v>nein</v>
      </c>
    </row>
    <row r="1130" spans="1:6" hidden="1" x14ac:dyDescent="0.25">
      <c r="A1130" t="s">
        <v>6819</v>
      </c>
      <c r="B1130" t="s">
        <v>7867</v>
      </c>
      <c r="C1130" t="s">
        <v>6042</v>
      </c>
      <c r="D1130" s="13">
        <v>10</v>
      </c>
      <c r="E1130" t="s">
        <v>576</v>
      </c>
      <c r="F1130" s="10" t="str">
        <f>IF(ISERROR(VLOOKUP(Transaktionen[[#This Row],[Transaktionen]],BTT[Verwendete Transaktion (Pflichtauswahl)],1,FALSE)),"nein","ja")</f>
        <v>nein</v>
      </c>
    </row>
    <row r="1131" spans="1:6" hidden="1" x14ac:dyDescent="0.25">
      <c r="A1131" t="s">
        <v>1276</v>
      </c>
      <c r="B1131" t="s">
        <v>1277</v>
      </c>
      <c r="C1131" t="s">
        <v>6042</v>
      </c>
      <c r="D1131" s="13">
        <v>1544</v>
      </c>
      <c r="E1131" t="s">
        <v>9102</v>
      </c>
      <c r="F1131" t="str">
        <f>IF(ISERROR(VLOOKUP(Transaktionen[[#This Row],[Transaktionen]],BTT[Verwendete Transaktion (Pflichtauswahl)],1,FALSE)),"nein","ja")</f>
        <v>nein</v>
      </c>
    </row>
    <row r="1132" spans="1:6" hidden="1" x14ac:dyDescent="0.25">
      <c r="A1132" t="s">
        <v>1278</v>
      </c>
      <c r="B1132" t="s">
        <v>1277</v>
      </c>
      <c r="C1132" t="s">
        <v>6042</v>
      </c>
      <c r="D1132" s="13">
        <v>233</v>
      </c>
      <c r="E1132" t="s">
        <v>9102</v>
      </c>
      <c r="F1132" t="str">
        <f>IF(ISERROR(VLOOKUP(Transaktionen[[#This Row],[Transaktionen]],BTT[Verwendete Transaktion (Pflichtauswahl)],1,FALSE)),"nein","ja")</f>
        <v>nein</v>
      </c>
    </row>
    <row r="1133" spans="1:6" hidden="1" x14ac:dyDescent="0.25">
      <c r="A1133" t="s">
        <v>9181</v>
      </c>
      <c r="B1133" t="s">
        <v>9182</v>
      </c>
      <c r="C1133" t="s">
        <v>6042</v>
      </c>
      <c r="D1133" s="13">
        <v>2</v>
      </c>
      <c r="E1133" t="s">
        <v>9102</v>
      </c>
      <c r="F1133" t="str">
        <f>IF(ISERROR(VLOOKUP(Transaktionen[[#This Row],[Transaktionen]],BTT[Verwendete Transaktion (Pflichtauswahl)],1,FALSE)),"nein","ja")</f>
        <v>nein</v>
      </c>
    </row>
    <row r="1134" spans="1:6" hidden="1" x14ac:dyDescent="0.25">
      <c r="A1134" t="s">
        <v>1279</v>
      </c>
      <c r="B1134" t="s">
        <v>1280</v>
      </c>
      <c r="C1134" t="s">
        <v>6042</v>
      </c>
      <c r="D1134" s="13">
        <v>34</v>
      </c>
      <c r="E1134" t="s">
        <v>9102</v>
      </c>
      <c r="F1134" t="str">
        <f>IF(ISERROR(VLOOKUP(Transaktionen[[#This Row],[Transaktionen]],BTT[Verwendete Transaktion (Pflichtauswahl)],1,FALSE)),"nein","ja")</f>
        <v>nein</v>
      </c>
    </row>
    <row r="1135" spans="1:6" hidden="1" x14ac:dyDescent="0.25">
      <c r="A1135" t="s">
        <v>1281</v>
      </c>
      <c r="B1135" t="s">
        <v>1280</v>
      </c>
      <c r="C1135" t="s">
        <v>6042</v>
      </c>
      <c r="D1135" s="13">
        <v>32</v>
      </c>
      <c r="E1135" t="s">
        <v>9102</v>
      </c>
      <c r="F1135" t="str">
        <f>IF(ISERROR(VLOOKUP(Transaktionen[[#This Row],[Transaktionen]],BTT[Verwendete Transaktion (Pflichtauswahl)],1,FALSE)),"nein","ja")</f>
        <v>nein</v>
      </c>
    </row>
    <row r="1136" spans="1:6" hidden="1" x14ac:dyDescent="0.25">
      <c r="A1136" t="s">
        <v>1282</v>
      </c>
      <c r="B1136" t="s">
        <v>1283</v>
      </c>
      <c r="C1136" t="s">
        <v>6042</v>
      </c>
      <c r="D1136" s="13">
        <v>256</v>
      </c>
      <c r="E1136" t="s">
        <v>9102</v>
      </c>
      <c r="F1136" t="str">
        <f>IF(ISERROR(VLOOKUP(Transaktionen[[#This Row],[Transaktionen]],BTT[Verwendete Transaktion (Pflichtauswahl)],1,FALSE)),"nein","ja")</f>
        <v>nein</v>
      </c>
    </row>
    <row r="1137" spans="1:7" hidden="1" x14ac:dyDescent="0.25">
      <c r="A1137" t="s">
        <v>1284</v>
      </c>
      <c r="B1137" t="s">
        <v>1285</v>
      </c>
      <c r="C1137" t="s">
        <v>6096</v>
      </c>
      <c r="D1137" s="13">
        <v>4</v>
      </c>
      <c r="E1137" t="s">
        <v>9102</v>
      </c>
      <c r="F1137" t="str">
        <f>IF(ISERROR(VLOOKUP(Transaktionen[[#This Row],[Transaktionen]],BTT[Verwendete Transaktion (Pflichtauswahl)],1,FALSE)),"nein","ja")</f>
        <v>nein</v>
      </c>
    </row>
    <row r="1138" spans="1:7" hidden="1" x14ac:dyDescent="0.25">
      <c r="A1138" t="s">
        <v>1286</v>
      </c>
      <c r="B1138" t="s">
        <v>1287</v>
      </c>
      <c r="C1138" t="s">
        <v>6096</v>
      </c>
      <c r="D1138" s="13">
        <v>18</v>
      </c>
      <c r="E1138" t="s">
        <v>9102</v>
      </c>
      <c r="F1138" t="str">
        <f>IF(ISERROR(VLOOKUP(Transaktionen[[#This Row],[Transaktionen]],BTT[Verwendete Transaktion (Pflichtauswahl)],1,FALSE)),"nein","ja")</f>
        <v>nein</v>
      </c>
    </row>
    <row r="1139" spans="1:7" hidden="1" x14ac:dyDescent="0.25">
      <c r="A1139" t="s">
        <v>1288</v>
      </c>
      <c r="B1139" t="s">
        <v>1289</v>
      </c>
      <c r="C1139" t="s">
        <v>6096</v>
      </c>
      <c r="D1139" s="13">
        <v>40</v>
      </c>
      <c r="E1139" t="s">
        <v>9102</v>
      </c>
      <c r="F1139" t="str">
        <f>IF(ISERROR(VLOOKUP(Transaktionen[[#This Row],[Transaktionen]],BTT[Verwendete Transaktion (Pflichtauswahl)],1,FALSE)),"nein","ja")</f>
        <v>nein</v>
      </c>
    </row>
    <row r="1140" spans="1:7" hidden="1" x14ac:dyDescent="0.25">
      <c r="A1140" t="s">
        <v>1290</v>
      </c>
      <c r="B1140" t="s">
        <v>1291</v>
      </c>
      <c r="C1140" t="s">
        <v>6042</v>
      </c>
      <c r="D1140" s="13">
        <v>18</v>
      </c>
      <c r="E1140" t="s">
        <v>9102</v>
      </c>
      <c r="F1140" t="str">
        <f>IF(ISERROR(VLOOKUP(Transaktionen[[#This Row],[Transaktionen]],BTT[Verwendete Transaktion (Pflichtauswahl)],1,FALSE)),"nein","ja")</f>
        <v>nein</v>
      </c>
    </row>
    <row r="1141" spans="1:7" hidden="1" x14ac:dyDescent="0.25">
      <c r="A1141" t="s">
        <v>6820</v>
      </c>
      <c r="B1141" t="s">
        <v>7868</v>
      </c>
      <c r="C1141" t="s">
        <v>8457</v>
      </c>
      <c r="D1141" s="13" t="s">
        <v>576</v>
      </c>
      <c r="E1141" t="s">
        <v>576</v>
      </c>
      <c r="F1141" t="str">
        <f>IF(ISERROR(VLOOKUP(Transaktionen[[#This Row],[Transaktionen]],BTT[Verwendete Transaktion (Pflichtauswahl)],1,FALSE)),"nein","ja")</f>
        <v>nein</v>
      </c>
      <c r="G1141" t="s">
        <v>9516</v>
      </c>
    </row>
    <row r="1142" spans="1:7" hidden="1" x14ac:dyDescent="0.25">
      <c r="A1142" t="s">
        <v>6821</v>
      </c>
      <c r="B1142" t="s">
        <v>7869</v>
      </c>
      <c r="C1142" t="s">
        <v>8457</v>
      </c>
      <c r="D1142" s="13" t="s">
        <v>576</v>
      </c>
      <c r="E1142" t="s">
        <v>576</v>
      </c>
      <c r="F1142" t="str">
        <f>IF(ISERROR(VLOOKUP(Transaktionen[[#This Row],[Transaktionen]],BTT[Verwendete Transaktion (Pflichtauswahl)],1,FALSE)),"nein","ja")</f>
        <v>nein</v>
      </c>
      <c r="G1142" t="s">
        <v>9516</v>
      </c>
    </row>
    <row r="1143" spans="1:7" hidden="1" x14ac:dyDescent="0.25">
      <c r="A1143" t="s">
        <v>1292</v>
      </c>
      <c r="B1143" t="s">
        <v>1293</v>
      </c>
      <c r="C1143" t="s">
        <v>6036</v>
      </c>
      <c r="D1143" s="13">
        <v>240</v>
      </c>
      <c r="E1143" t="s">
        <v>9102</v>
      </c>
      <c r="F1143" t="str">
        <f>IF(ISERROR(VLOOKUP(Transaktionen[[#This Row],[Transaktionen]],BTT[Verwendete Transaktion (Pflichtauswahl)],1,FALSE)),"nein","ja")</f>
        <v>nein</v>
      </c>
    </row>
    <row r="1144" spans="1:7" hidden="1" x14ac:dyDescent="0.25">
      <c r="A1144" t="s">
        <v>1294</v>
      </c>
      <c r="B1144" t="s">
        <v>1295</v>
      </c>
      <c r="C1144" t="s">
        <v>6096</v>
      </c>
      <c r="D1144" s="13">
        <v>288</v>
      </c>
      <c r="E1144" t="s">
        <v>9102</v>
      </c>
      <c r="F1144" t="str">
        <f>IF(ISERROR(VLOOKUP(Transaktionen[[#This Row],[Transaktionen]],BTT[Verwendete Transaktion (Pflichtauswahl)],1,FALSE)),"nein","ja")</f>
        <v>nein</v>
      </c>
    </row>
    <row r="1145" spans="1:7" hidden="1" x14ac:dyDescent="0.25">
      <c r="A1145" t="s">
        <v>1296</v>
      </c>
      <c r="B1145" t="s">
        <v>1297</v>
      </c>
      <c r="C1145" t="s">
        <v>6096</v>
      </c>
      <c r="D1145" s="13">
        <v>37</v>
      </c>
      <c r="E1145" t="s">
        <v>576</v>
      </c>
      <c r="F1145" t="str">
        <f>IF(ISERROR(VLOOKUP(Transaktionen[[#This Row],[Transaktionen]],BTT[Verwendete Transaktion (Pflichtauswahl)],1,FALSE)),"nein","ja")</f>
        <v>nein</v>
      </c>
    </row>
    <row r="1146" spans="1:7" hidden="1" x14ac:dyDescent="0.25">
      <c r="A1146" t="s">
        <v>6822</v>
      </c>
      <c r="B1146" t="s">
        <v>1293</v>
      </c>
      <c r="C1146" t="s">
        <v>6036</v>
      </c>
      <c r="D1146" s="13">
        <v>8</v>
      </c>
      <c r="E1146" t="s">
        <v>9103</v>
      </c>
      <c r="F1146" t="str">
        <f>IF(ISERROR(VLOOKUP(Transaktionen[[#This Row],[Transaktionen]],BTT[Verwendete Transaktion (Pflichtauswahl)],1,FALSE)),"nein","ja")</f>
        <v>nein</v>
      </c>
    </row>
    <row r="1147" spans="1:7" hidden="1" x14ac:dyDescent="0.25">
      <c r="A1147" t="s">
        <v>6823</v>
      </c>
      <c r="B1147" t="s">
        <v>7870</v>
      </c>
      <c r="C1147" t="s">
        <v>8457</v>
      </c>
      <c r="D1147" s="13" t="s">
        <v>576</v>
      </c>
      <c r="E1147" t="s">
        <v>576</v>
      </c>
      <c r="F1147" t="str">
        <f>IF(ISERROR(VLOOKUP(Transaktionen[[#This Row],[Transaktionen]],BTT[Verwendete Transaktion (Pflichtauswahl)],1,FALSE)),"nein","ja")</f>
        <v>nein</v>
      </c>
      <c r="G1147" t="s">
        <v>9516</v>
      </c>
    </row>
    <row r="1148" spans="1:7" hidden="1" x14ac:dyDescent="0.25">
      <c r="A1148" t="s">
        <v>1298</v>
      </c>
      <c r="B1148" t="s">
        <v>1299</v>
      </c>
      <c r="C1148" t="s">
        <v>6096</v>
      </c>
      <c r="D1148" s="13">
        <v>36</v>
      </c>
      <c r="E1148" t="s">
        <v>9102</v>
      </c>
      <c r="F1148" t="str">
        <f>IF(ISERROR(VLOOKUP(Transaktionen[[#This Row],[Transaktionen]],BTT[Verwendete Transaktion (Pflichtauswahl)],1,FALSE)),"nein","ja")</f>
        <v>nein</v>
      </c>
    </row>
    <row r="1149" spans="1:7" hidden="1" x14ac:dyDescent="0.25">
      <c r="A1149" t="s">
        <v>6824</v>
      </c>
      <c r="B1149" t="s">
        <v>7871</v>
      </c>
      <c r="C1149" t="s">
        <v>8457</v>
      </c>
      <c r="D1149" s="13" t="s">
        <v>576</v>
      </c>
      <c r="E1149" t="s">
        <v>576</v>
      </c>
      <c r="F1149" t="str">
        <f>IF(ISERROR(VLOOKUP(Transaktionen[[#This Row],[Transaktionen]],BTT[Verwendete Transaktion (Pflichtauswahl)],1,FALSE)),"nein","ja")</f>
        <v>nein</v>
      </c>
      <c r="G1149" t="s">
        <v>9516</v>
      </c>
    </row>
    <row r="1150" spans="1:7" hidden="1" x14ac:dyDescent="0.25">
      <c r="A1150" t="s">
        <v>1300</v>
      </c>
      <c r="B1150" t="s">
        <v>1301</v>
      </c>
      <c r="C1150" t="s">
        <v>8457</v>
      </c>
      <c r="D1150" s="13">
        <v>18</v>
      </c>
      <c r="E1150" t="s">
        <v>576</v>
      </c>
      <c r="F1150" t="str">
        <f>IF(ISERROR(VLOOKUP(Transaktionen[[#This Row],[Transaktionen]],BTT[Verwendete Transaktion (Pflichtauswahl)],1,FALSE)),"nein","ja")</f>
        <v>nein</v>
      </c>
    </row>
    <row r="1151" spans="1:7" hidden="1" x14ac:dyDescent="0.25">
      <c r="A1151" t="s">
        <v>6825</v>
      </c>
      <c r="B1151" t="s">
        <v>7872</v>
      </c>
      <c r="C1151" t="s">
        <v>6096</v>
      </c>
      <c r="D1151" s="13" t="s">
        <v>576</v>
      </c>
      <c r="E1151" t="s">
        <v>576</v>
      </c>
      <c r="F1151" t="str">
        <f>IF(ISERROR(VLOOKUP(Transaktionen[[#This Row],[Transaktionen]],BTT[Verwendete Transaktion (Pflichtauswahl)],1,FALSE)),"nein","ja")</f>
        <v>nein</v>
      </c>
      <c r="G1151" t="s">
        <v>9516</v>
      </c>
    </row>
    <row r="1152" spans="1:7" hidden="1" x14ac:dyDescent="0.25">
      <c r="A1152" t="s">
        <v>1302</v>
      </c>
      <c r="B1152" t="s">
        <v>1285</v>
      </c>
      <c r="C1152" t="s">
        <v>6096</v>
      </c>
      <c r="D1152" s="13">
        <v>9400</v>
      </c>
      <c r="E1152" t="s">
        <v>9102</v>
      </c>
      <c r="F1152" t="str">
        <f>IF(ISERROR(VLOOKUP(Transaktionen[[#This Row],[Transaktionen]],BTT[Verwendete Transaktion (Pflichtauswahl)],1,FALSE)),"nein","ja")</f>
        <v>nein</v>
      </c>
    </row>
    <row r="1153" spans="1:7" hidden="1" x14ac:dyDescent="0.25">
      <c r="A1153" t="s">
        <v>1303</v>
      </c>
      <c r="B1153" t="s">
        <v>1304</v>
      </c>
      <c r="C1153" t="s">
        <v>6096</v>
      </c>
      <c r="D1153" s="13">
        <v>9915</v>
      </c>
      <c r="E1153" t="s">
        <v>9102</v>
      </c>
      <c r="F1153" t="str">
        <f>IF(ISERROR(VLOOKUP(Transaktionen[[#This Row],[Transaktionen]],BTT[Verwendete Transaktion (Pflichtauswahl)],1,FALSE)),"nein","ja")</f>
        <v>nein</v>
      </c>
    </row>
    <row r="1154" spans="1:7" hidden="1" x14ac:dyDescent="0.25">
      <c r="A1154" t="s">
        <v>1305</v>
      </c>
      <c r="B1154" t="s">
        <v>1306</v>
      </c>
      <c r="C1154" t="s">
        <v>6096</v>
      </c>
      <c r="D1154" s="13">
        <v>3947</v>
      </c>
      <c r="E1154" t="s">
        <v>9102</v>
      </c>
      <c r="F1154" t="str">
        <f>IF(ISERROR(VLOOKUP(Transaktionen[[#This Row],[Transaktionen]],BTT[Verwendete Transaktion (Pflichtauswahl)],1,FALSE)),"nein","ja")</f>
        <v>nein</v>
      </c>
    </row>
    <row r="1155" spans="1:7" hidden="1" x14ac:dyDescent="0.25">
      <c r="A1155" t="s">
        <v>1307</v>
      </c>
      <c r="B1155" t="s">
        <v>1308</v>
      </c>
      <c r="C1155" t="s">
        <v>6096</v>
      </c>
      <c r="D1155" s="13">
        <v>52</v>
      </c>
      <c r="E1155" t="s">
        <v>9102</v>
      </c>
      <c r="F1155" t="str">
        <f>IF(ISERROR(VLOOKUP(Transaktionen[[#This Row],[Transaktionen]],BTT[Verwendete Transaktion (Pflichtauswahl)],1,FALSE)),"nein","ja")</f>
        <v>nein</v>
      </c>
    </row>
    <row r="1156" spans="1:7" hidden="1" x14ac:dyDescent="0.25">
      <c r="A1156" t="s">
        <v>1309</v>
      </c>
      <c r="B1156" t="s">
        <v>1310</v>
      </c>
      <c r="C1156" t="s">
        <v>6096</v>
      </c>
      <c r="D1156" s="13">
        <v>252</v>
      </c>
      <c r="E1156" t="s">
        <v>9102</v>
      </c>
      <c r="F1156" t="str">
        <f>IF(ISERROR(VLOOKUP(Transaktionen[[#This Row],[Transaktionen]],BTT[Verwendete Transaktion (Pflichtauswahl)],1,FALSE)),"nein","ja")</f>
        <v>nein</v>
      </c>
    </row>
    <row r="1157" spans="1:7" hidden="1" x14ac:dyDescent="0.25">
      <c r="A1157" t="s">
        <v>1311</v>
      </c>
      <c r="B1157" t="s">
        <v>1312</v>
      </c>
      <c r="C1157" t="s">
        <v>6096</v>
      </c>
      <c r="D1157" s="13">
        <v>16</v>
      </c>
      <c r="E1157" t="s">
        <v>9102</v>
      </c>
      <c r="F1157" t="str">
        <f>IF(ISERROR(VLOOKUP(Transaktionen[[#This Row],[Transaktionen]],BTT[Verwendete Transaktion (Pflichtauswahl)],1,FALSE)),"nein","ja")</f>
        <v>nein</v>
      </c>
    </row>
    <row r="1158" spans="1:7" hidden="1" x14ac:dyDescent="0.25">
      <c r="A1158" t="s">
        <v>1313</v>
      </c>
      <c r="B1158" t="s">
        <v>1314</v>
      </c>
      <c r="C1158" t="s">
        <v>6096</v>
      </c>
      <c r="D1158" s="13">
        <v>2</v>
      </c>
      <c r="E1158" t="s">
        <v>9102</v>
      </c>
      <c r="F1158" t="str">
        <f>IF(ISERROR(VLOOKUP(Transaktionen[[#This Row],[Transaktionen]],BTT[Verwendete Transaktion (Pflichtauswahl)],1,FALSE)),"nein","ja")</f>
        <v>nein</v>
      </c>
    </row>
    <row r="1159" spans="1:7" hidden="1" x14ac:dyDescent="0.25">
      <c r="A1159" t="s">
        <v>1315</v>
      </c>
      <c r="B1159" t="s">
        <v>1316</v>
      </c>
      <c r="C1159" t="s">
        <v>6096</v>
      </c>
      <c r="D1159" s="13">
        <v>24</v>
      </c>
      <c r="E1159" t="s">
        <v>9102</v>
      </c>
      <c r="F1159" t="str">
        <f>IF(ISERROR(VLOOKUP(Transaktionen[[#This Row],[Transaktionen]],BTT[Verwendete Transaktion (Pflichtauswahl)],1,FALSE)),"nein","ja")</f>
        <v>nein</v>
      </c>
    </row>
    <row r="1160" spans="1:7" hidden="1" x14ac:dyDescent="0.25">
      <c r="A1160" t="s">
        <v>1317</v>
      </c>
      <c r="B1160" t="s">
        <v>1318</v>
      </c>
      <c r="C1160" t="s">
        <v>6096</v>
      </c>
      <c r="D1160" s="13">
        <v>20</v>
      </c>
      <c r="E1160" t="s">
        <v>9102</v>
      </c>
      <c r="F1160" t="str">
        <f>IF(ISERROR(VLOOKUP(Transaktionen[[#This Row],[Transaktionen]],BTT[Verwendete Transaktion (Pflichtauswahl)],1,FALSE)),"nein","ja")</f>
        <v>nein</v>
      </c>
    </row>
    <row r="1161" spans="1:7" hidden="1" x14ac:dyDescent="0.25">
      <c r="A1161" t="s">
        <v>6826</v>
      </c>
      <c r="B1161" t="s">
        <v>1285</v>
      </c>
      <c r="C1161" t="s">
        <v>6096</v>
      </c>
      <c r="D1161" s="13" t="s">
        <v>576</v>
      </c>
      <c r="E1161" t="s">
        <v>576</v>
      </c>
      <c r="F1161" t="str">
        <f>IF(ISERROR(VLOOKUP(Transaktionen[[#This Row],[Transaktionen]],BTT[Verwendete Transaktion (Pflichtauswahl)],1,FALSE)),"nein","ja")</f>
        <v>nein</v>
      </c>
      <c r="G1161" t="s">
        <v>9516</v>
      </c>
    </row>
    <row r="1162" spans="1:7" hidden="1" x14ac:dyDescent="0.25">
      <c r="A1162" t="s">
        <v>6827</v>
      </c>
      <c r="B1162" t="s">
        <v>2458</v>
      </c>
      <c r="C1162" t="s">
        <v>6096</v>
      </c>
      <c r="D1162" s="13">
        <v>68</v>
      </c>
      <c r="E1162" t="s">
        <v>9103</v>
      </c>
      <c r="F1162" t="str">
        <f>IF(ISERROR(VLOOKUP(Transaktionen[[#This Row],[Transaktionen]],BTT[Verwendete Transaktion (Pflichtauswahl)],1,FALSE)),"nein","ja")</f>
        <v>nein</v>
      </c>
    </row>
    <row r="1163" spans="1:7" hidden="1" x14ac:dyDescent="0.25">
      <c r="A1163" t="s">
        <v>6828</v>
      </c>
      <c r="B1163" t="s">
        <v>7873</v>
      </c>
      <c r="C1163" t="s">
        <v>6041</v>
      </c>
      <c r="D1163" s="13">
        <v>339</v>
      </c>
      <c r="E1163" t="s">
        <v>9103</v>
      </c>
      <c r="F1163" t="str">
        <f>IF(ISERROR(VLOOKUP(Transaktionen[[#This Row],[Transaktionen]],BTT[Verwendete Transaktion (Pflichtauswahl)],1,FALSE)),"nein","ja")</f>
        <v>nein</v>
      </c>
    </row>
    <row r="1164" spans="1:7" hidden="1" x14ac:dyDescent="0.25">
      <c r="A1164" t="s">
        <v>1319</v>
      </c>
      <c r="B1164" t="s">
        <v>1293</v>
      </c>
      <c r="C1164" t="s">
        <v>6036</v>
      </c>
      <c r="D1164" s="13">
        <v>3158</v>
      </c>
      <c r="E1164" t="s">
        <v>9102</v>
      </c>
      <c r="F1164" t="str">
        <f>IF(ISERROR(VLOOKUP(Transaktionen[[#This Row],[Transaktionen]],BTT[Verwendete Transaktion (Pflichtauswahl)],1,FALSE)),"nein","ja")</f>
        <v>nein</v>
      </c>
    </row>
    <row r="1165" spans="1:7" hidden="1" x14ac:dyDescent="0.25">
      <c r="A1165" t="s">
        <v>1320</v>
      </c>
      <c r="B1165" t="s">
        <v>1285</v>
      </c>
      <c r="C1165" t="s">
        <v>6090</v>
      </c>
      <c r="D1165" s="13">
        <v>34</v>
      </c>
      <c r="E1165" t="s">
        <v>9102</v>
      </c>
      <c r="F1165" t="str">
        <f>IF(ISERROR(VLOOKUP(Transaktionen[[#This Row],[Transaktionen]],BTT[Verwendete Transaktion (Pflichtauswahl)],1,FALSE)),"nein","ja")</f>
        <v>nein</v>
      </c>
      <c r="G1165" t="s">
        <v>61</v>
      </c>
    </row>
    <row r="1166" spans="1:7" hidden="1" x14ac:dyDescent="0.25">
      <c r="A1166" t="s">
        <v>1321</v>
      </c>
      <c r="B1166" t="s">
        <v>1322</v>
      </c>
      <c r="C1166" t="s">
        <v>6041</v>
      </c>
      <c r="D1166" s="13">
        <v>965</v>
      </c>
      <c r="E1166" t="s">
        <v>9102</v>
      </c>
      <c r="F1166" t="str">
        <f>IF(ISERROR(VLOOKUP(Transaktionen[[#This Row],[Transaktionen]],BTT[Verwendete Transaktion (Pflichtauswahl)],1,FALSE)),"nein","ja")</f>
        <v>nein</v>
      </c>
    </row>
    <row r="1167" spans="1:7" hidden="1" x14ac:dyDescent="0.25">
      <c r="A1167" t="s">
        <v>1323</v>
      </c>
      <c r="B1167" t="s">
        <v>1324</v>
      </c>
      <c r="C1167" t="s">
        <v>6041</v>
      </c>
      <c r="D1167" s="13">
        <v>2207</v>
      </c>
      <c r="E1167" t="s">
        <v>9102</v>
      </c>
      <c r="F1167" t="str">
        <f>IF(ISERROR(VLOOKUP(Transaktionen[[#This Row],[Transaktionen]],BTT[Verwendete Transaktion (Pflichtauswahl)],1,FALSE)),"nein","ja")</f>
        <v>nein</v>
      </c>
    </row>
    <row r="1168" spans="1:7" hidden="1" x14ac:dyDescent="0.25">
      <c r="A1168" t="s">
        <v>1325</v>
      </c>
      <c r="B1168" t="s">
        <v>1326</v>
      </c>
      <c r="C1168" t="s">
        <v>6041</v>
      </c>
      <c r="D1168" s="13">
        <v>1834</v>
      </c>
      <c r="E1168" t="s">
        <v>9102</v>
      </c>
      <c r="F1168" t="str">
        <f>IF(ISERROR(VLOOKUP(Transaktionen[[#This Row],[Transaktionen]],BTT[Verwendete Transaktion (Pflichtauswahl)],1,FALSE)),"nein","ja")</f>
        <v>nein</v>
      </c>
    </row>
    <row r="1169" spans="1:6" hidden="1" x14ac:dyDescent="0.25">
      <c r="A1169" t="s">
        <v>1327</v>
      </c>
      <c r="B1169" t="s">
        <v>1328</v>
      </c>
      <c r="C1169" t="s">
        <v>6041</v>
      </c>
      <c r="D1169" s="13">
        <v>10</v>
      </c>
      <c r="E1169" t="s">
        <v>9102</v>
      </c>
      <c r="F1169" t="str">
        <f>IF(ISERROR(VLOOKUP(Transaktionen[[#This Row],[Transaktionen]],BTT[Verwendete Transaktion (Pflichtauswahl)],1,FALSE)),"nein","ja")</f>
        <v>nein</v>
      </c>
    </row>
    <row r="1170" spans="1:6" hidden="1" x14ac:dyDescent="0.25">
      <c r="A1170" t="s">
        <v>1329</v>
      </c>
      <c r="B1170" t="s">
        <v>1330</v>
      </c>
      <c r="C1170" t="s">
        <v>6041</v>
      </c>
      <c r="D1170" s="13">
        <v>33</v>
      </c>
      <c r="E1170" t="s">
        <v>9102</v>
      </c>
      <c r="F1170" t="str">
        <f>IF(ISERROR(VLOOKUP(Transaktionen[[#This Row],[Transaktionen]],BTT[Verwendete Transaktion (Pflichtauswahl)],1,FALSE)),"nein","ja")</f>
        <v>nein</v>
      </c>
    </row>
    <row r="1171" spans="1:6" hidden="1" x14ac:dyDescent="0.25">
      <c r="A1171" t="s">
        <v>1331</v>
      </c>
      <c r="B1171" t="s">
        <v>1332</v>
      </c>
      <c r="C1171" t="s">
        <v>6041</v>
      </c>
      <c r="D1171" s="13">
        <v>20</v>
      </c>
      <c r="E1171" t="s">
        <v>9102</v>
      </c>
      <c r="F1171" t="str">
        <f>IF(ISERROR(VLOOKUP(Transaktionen[[#This Row],[Transaktionen]],BTT[Verwendete Transaktion (Pflichtauswahl)],1,FALSE)),"nein","ja")</f>
        <v>nein</v>
      </c>
    </row>
    <row r="1172" spans="1:6" hidden="1" x14ac:dyDescent="0.25">
      <c r="A1172" t="s">
        <v>1333</v>
      </c>
      <c r="B1172" t="s">
        <v>1334</v>
      </c>
      <c r="C1172" t="s">
        <v>6041</v>
      </c>
      <c r="D1172" s="13">
        <v>59</v>
      </c>
      <c r="E1172" t="s">
        <v>9102</v>
      </c>
      <c r="F1172" t="str">
        <f>IF(ISERROR(VLOOKUP(Transaktionen[[#This Row],[Transaktionen]],BTT[Verwendete Transaktion (Pflichtauswahl)],1,FALSE)),"nein","ja")</f>
        <v>nein</v>
      </c>
    </row>
    <row r="1173" spans="1:6" hidden="1" x14ac:dyDescent="0.25">
      <c r="A1173" t="s">
        <v>1335</v>
      </c>
      <c r="B1173" t="s">
        <v>1336</v>
      </c>
      <c r="C1173" t="s">
        <v>6041</v>
      </c>
      <c r="D1173" s="13">
        <v>3</v>
      </c>
      <c r="E1173" t="s">
        <v>9102</v>
      </c>
      <c r="F1173" t="str">
        <f>IF(ISERROR(VLOOKUP(Transaktionen[[#This Row],[Transaktionen]],BTT[Verwendete Transaktion (Pflichtauswahl)],1,FALSE)),"nein","ja")</f>
        <v>nein</v>
      </c>
    </row>
    <row r="1174" spans="1:6" hidden="1" x14ac:dyDescent="0.25">
      <c r="A1174" t="s">
        <v>1337</v>
      </c>
      <c r="B1174" t="s">
        <v>1338</v>
      </c>
      <c r="C1174" t="s">
        <v>6041</v>
      </c>
      <c r="D1174" s="13">
        <v>30</v>
      </c>
      <c r="E1174" t="s">
        <v>9102</v>
      </c>
      <c r="F1174" t="str">
        <f>IF(ISERROR(VLOOKUP(Transaktionen[[#This Row],[Transaktionen]],BTT[Verwendete Transaktion (Pflichtauswahl)],1,FALSE)),"nein","ja")</f>
        <v>nein</v>
      </c>
    </row>
    <row r="1175" spans="1:6" hidden="1" x14ac:dyDescent="0.25">
      <c r="A1175" t="s">
        <v>1339</v>
      </c>
      <c r="B1175" t="s">
        <v>1340</v>
      </c>
      <c r="C1175" t="s">
        <v>6041</v>
      </c>
      <c r="D1175" s="13">
        <v>8</v>
      </c>
      <c r="E1175" t="s">
        <v>576</v>
      </c>
      <c r="F1175" t="str">
        <f>IF(ISERROR(VLOOKUP(Transaktionen[[#This Row],[Transaktionen]],BTT[Verwendete Transaktion (Pflichtauswahl)],1,FALSE)),"nein","ja")</f>
        <v>nein</v>
      </c>
    </row>
    <row r="1176" spans="1:6" hidden="1" x14ac:dyDescent="0.25">
      <c r="A1176" t="s">
        <v>1341</v>
      </c>
      <c r="B1176" t="s">
        <v>1342</v>
      </c>
      <c r="C1176" t="s">
        <v>6041</v>
      </c>
      <c r="D1176" s="13">
        <v>12</v>
      </c>
      <c r="E1176" t="s">
        <v>9102</v>
      </c>
      <c r="F1176" t="str">
        <f>IF(ISERROR(VLOOKUP(Transaktionen[[#This Row],[Transaktionen]],BTT[Verwendete Transaktion (Pflichtauswahl)],1,FALSE)),"nein","ja")</f>
        <v>nein</v>
      </c>
    </row>
    <row r="1177" spans="1:6" hidden="1" x14ac:dyDescent="0.25">
      <c r="A1177" t="s">
        <v>6829</v>
      </c>
      <c r="B1177" t="s">
        <v>7874</v>
      </c>
      <c r="C1177" t="s">
        <v>6322</v>
      </c>
      <c r="D1177" s="13">
        <v>2</v>
      </c>
      <c r="E1177" t="s">
        <v>9102</v>
      </c>
      <c r="F1177" t="str">
        <f>IF(ISERROR(VLOOKUP(Transaktionen[[#This Row],[Transaktionen]],BTT[Verwendete Transaktion (Pflichtauswahl)],1,FALSE)),"nein","ja")</f>
        <v>nein</v>
      </c>
    </row>
    <row r="1178" spans="1:6" hidden="1" x14ac:dyDescent="0.25">
      <c r="A1178" t="s">
        <v>1343</v>
      </c>
      <c r="B1178" t="s">
        <v>1344</v>
      </c>
      <c r="C1178" t="s">
        <v>6322</v>
      </c>
      <c r="D1178" s="13">
        <v>1823</v>
      </c>
      <c r="E1178" t="s">
        <v>9102</v>
      </c>
      <c r="F1178" t="str">
        <f>IF(ISERROR(VLOOKUP(Transaktionen[[#This Row],[Transaktionen]],BTT[Verwendete Transaktion (Pflichtauswahl)],1,FALSE)),"nein","ja")</f>
        <v>nein</v>
      </c>
    </row>
    <row r="1179" spans="1:6" hidden="1" x14ac:dyDescent="0.25">
      <c r="A1179" t="s">
        <v>1345</v>
      </c>
      <c r="B1179" t="s">
        <v>1346</v>
      </c>
      <c r="C1179" t="s">
        <v>6322</v>
      </c>
      <c r="D1179" s="13">
        <v>48</v>
      </c>
      <c r="E1179" t="s">
        <v>9102</v>
      </c>
      <c r="F1179" t="str">
        <f>IF(ISERROR(VLOOKUP(Transaktionen[[#This Row],[Transaktionen]],BTT[Verwendete Transaktion (Pflichtauswahl)],1,FALSE)),"nein","ja")</f>
        <v>nein</v>
      </c>
    </row>
    <row r="1180" spans="1:6" hidden="1" x14ac:dyDescent="0.25">
      <c r="A1180" t="s">
        <v>6830</v>
      </c>
      <c r="B1180" t="s">
        <v>7875</v>
      </c>
      <c r="C1180" t="s">
        <v>6322</v>
      </c>
      <c r="D1180" s="13">
        <v>2</v>
      </c>
      <c r="E1180" t="s">
        <v>576</v>
      </c>
      <c r="F1180" t="str">
        <f>IF(ISERROR(VLOOKUP(Transaktionen[[#This Row],[Transaktionen]],BTT[Verwendete Transaktion (Pflichtauswahl)],1,FALSE)),"nein","ja")</f>
        <v>nein</v>
      </c>
    </row>
    <row r="1181" spans="1:6" hidden="1" x14ac:dyDescent="0.25">
      <c r="A1181" t="s">
        <v>1347</v>
      </c>
      <c r="B1181" t="s">
        <v>1348</v>
      </c>
      <c r="C1181" t="s">
        <v>6322</v>
      </c>
      <c r="D1181" s="13">
        <v>9</v>
      </c>
      <c r="E1181" t="s">
        <v>9102</v>
      </c>
      <c r="F1181" t="str">
        <f>IF(ISERROR(VLOOKUP(Transaktionen[[#This Row],[Transaktionen]],BTT[Verwendete Transaktion (Pflichtauswahl)],1,FALSE)),"nein","ja")</f>
        <v>nein</v>
      </c>
    </row>
    <row r="1182" spans="1:6" hidden="1" x14ac:dyDescent="0.25">
      <c r="A1182" t="s">
        <v>1349</v>
      </c>
      <c r="B1182" t="s">
        <v>1350</v>
      </c>
      <c r="C1182" t="s">
        <v>6322</v>
      </c>
      <c r="D1182" s="13">
        <v>48</v>
      </c>
      <c r="E1182" t="s">
        <v>9102</v>
      </c>
      <c r="F1182" t="str">
        <f>IF(ISERROR(VLOOKUP(Transaktionen[[#This Row],[Transaktionen]],BTT[Verwendete Transaktion (Pflichtauswahl)],1,FALSE)),"nein","ja")</f>
        <v>nein</v>
      </c>
    </row>
    <row r="1183" spans="1:6" hidden="1" x14ac:dyDescent="0.25">
      <c r="A1183" t="s">
        <v>1351</v>
      </c>
      <c r="B1183" t="s">
        <v>1352</v>
      </c>
      <c r="C1183" t="s">
        <v>6322</v>
      </c>
      <c r="D1183" s="13">
        <v>12</v>
      </c>
      <c r="E1183" t="s">
        <v>9102</v>
      </c>
      <c r="F1183" t="str">
        <f>IF(ISERROR(VLOOKUP(Transaktionen[[#This Row],[Transaktionen]],BTT[Verwendete Transaktion (Pflichtauswahl)],1,FALSE)),"nein","ja")</f>
        <v>nein</v>
      </c>
    </row>
    <row r="1184" spans="1:6" hidden="1" x14ac:dyDescent="0.25">
      <c r="A1184" t="s">
        <v>1353</v>
      </c>
      <c r="B1184" t="s">
        <v>1354</v>
      </c>
      <c r="C1184" t="s">
        <v>6322</v>
      </c>
      <c r="D1184" s="13">
        <v>62</v>
      </c>
      <c r="E1184" t="s">
        <v>9102</v>
      </c>
      <c r="F1184" t="str">
        <f>IF(ISERROR(VLOOKUP(Transaktionen[[#This Row],[Transaktionen]],BTT[Verwendete Transaktion (Pflichtauswahl)],1,FALSE)),"nein","ja")</f>
        <v>nein</v>
      </c>
    </row>
    <row r="1185" spans="1:7" hidden="1" x14ac:dyDescent="0.25">
      <c r="A1185" t="s">
        <v>1355</v>
      </c>
      <c r="B1185" t="s">
        <v>1356</v>
      </c>
      <c r="C1185" t="s">
        <v>6322</v>
      </c>
      <c r="D1185" s="13">
        <v>2</v>
      </c>
      <c r="E1185" t="s">
        <v>9102</v>
      </c>
      <c r="F1185" t="str">
        <f>IF(ISERROR(VLOOKUP(Transaktionen[[#This Row],[Transaktionen]],BTT[Verwendete Transaktion (Pflichtauswahl)],1,FALSE)),"nein","ja")</f>
        <v>nein</v>
      </c>
    </row>
    <row r="1186" spans="1:7" hidden="1" x14ac:dyDescent="0.25">
      <c r="A1186" t="s">
        <v>1357</v>
      </c>
      <c r="B1186" t="s">
        <v>1358</v>
      </c>
      <c r="C1186" t="s">
        <v>8454</v>
      </c>
      <c r="D1186" s="13">
        <v>36</v>
      </c>
      <c r="E1186" t="s">
        <v>9102</v>
      </c>
      <c r="F1186" t="str">
        <f>IF(ISERROR(VLOOKUP(Transaktionen[[#This Row],[Transaktionen]],BTT[Verwendete Transaktion (Pflichtauswahl)],1,FALSE)),"nein","ja")</f>
        <v>nein</v>
      </c>
    </row>
    <row r="1187" spans="1:7" hidden="1" x14ac:dyDescent="0.25">
      <c r="A1187" t="s">
        <v>6831</v>
      </c>
      <c r="B1187" t="s">
        <v>7876</v>
      </c>
      <c r="C1187" t="s">
        <v>8454</v>
      </c>
      <c r="D1187" s="13" t="s">
        <v>576</v>
      </c>
      <c r="E1187" t="s">
        <v>576</v>
      </c>
      <c r="F1187" t="str">
        <f>IF(ISERROR(VLOOKUP(Transaktionen[[#This Row],[Transaktionen]],BTT[Verwendete Transaktion (Pflichtauswahl)],1,FALSE)),"nein","ja")</f>
        <v>nein</v>
      </c>
      <c r="G1187" t="s">
        <v>9516</v>
      </c>
    </row>
    <row r="1188" spans="1:7" hidden="1" x14ac:dyDescent="0.25">
      <c r="A1188" t="s">
        <v>6832</v>
      </c>
      <c r="B1188" t="s">
        <v>7877</v>
      </c>
      <c r="C1188" t="s">
        <v>8454</v>
      </c>
      <c r="D1188" s="13">
        <v>7</v>
      </c>
      <c r="E1188" t="s">
        <v>576</v>
      </c>
      <c r="F1188" t="str">
        <f>IF(ISERROR(VLOOKUP(Transaktionen[[#This Row],[Transaktionen]],BTT[Verwendete Transaktion (Pflichtauswahl)],1,FALSE)),"nein","ja")</f>
        <v>nein</v>
      </c>
    </row>
    <row r="1189" spans="1:7" hidden="1" x14ac:dyDescent="0.25">
      <c r="A1189" t="s">
        <v>1359</v>
      </c>
      <c r="B1189" t="s">
        <v>1360</v>
      </c>
      <c r="C1189" t="s">
        <v>8454</v>
      </c>
      <c r="D1189" s="13" t="s">
        <v>576</v>
      </c>
      <c r="E1189" t="s">
        <v>576</v>
      </c>
      <c r="F1189" t="str">
        <f>IF(ISERROR(VLOOKUP(Transaktionen[[#This Row],[Transaktionen]],BTT[Verwendete Transaktion (Pflichtauswahl)],1,FALSE)),"nein","ja")</f>
        <v>nein</v>
      </c>
      <c r="G1189" t="s">
        <v>9516</v>
      </c>
    </row>
    <row r="1190" spans="1:7" hidden="1" x14ac:dyDescent="0.25">
      <c r="A1190" t="s">
        <v>1361</v>
      </c>
      <c r="B1190" t="s">
        <v>1362</v>
      </c>
      <c r="C1190" t="s">
        <v>8454</v>
      </c>
      <c r="D1190" s="13">
        <v>104</v>
      </c>
      <c r="E1190" t="s">
        <v>9102</v>
      </c>
      <c r="F1190" t="str">
        <f>IF(ISERROR(VLOOKUP(Transaktionen[[#This Row],[Transaktionen]],BTT[Verwendete Transaktion (Pflichtauswahl)],1,FALSE)),"nein","ja")</f>
        <v>nein</v>
      </c>
    </row>
    <row r="1191" spans="1:7" hidden="1" x14ac:dyDescent="0.25">
      <c r="A1191" t="s">
        <v>1363</v>
      </c>
      <c r="B1191" t="s">
        <v>1364</v>
      </c>
      <c r="C1191" t="s">
        <v>8579</v>
      </c>
      <c r="D1191" s="13">
        <v>1980</v>
      </c>
      <c r="E1191" t="s">
        <v>9102</v>
      </c>
      <c r="F1191" t="str">
        <f>IF(ISERROR(VLOOKUP(Transaktionen[[#This Row],[Transaktionen]],BTT[Verwendete Transaktion (Pflichtauswahl)],1,FALSE)),"nein","ja")</f>
        <v>nein</v>
      </c>
    </row>
    <row r="1192" spans="1:7" hidden="1" x14ac:dyDescent="0.25">
      <c r="A1192" t="s">
        <v>6833</v>
      </c>
      <c r="B1192" t="s">
        <v>7878</v>
      </c>
      <c r="C1192" t="s">
        <v>8454</v>
      </c>
      <c r="D1192" s="13" t="s">
        <v>576</v>
      </c>
      <c r="E1192" t="s">
        <v>576</v>
      </c>
      <c r="F1192" t="str">
        <f>IF(ISERROR(VLOOKUP(Transaktionen[[#This Row],[Transaktionen]],BTT[Verwendete Transaktion (Pflichtauswahl)],1,FALSE)),"nein","ja")</f>
        <v>nein</v>
      </c>
      <c r="G1192" t="s">
        <v>9516</v>
      </c>
    </row>
    <row r="1193" spans="1:7" hidden="1" x14ac:dyDescent="0.25">
      <c r="A1193" t="s">
        <v>1365</v>
      </c>
      <c r="B1193" t="s">
        <v>1366</v>
      </c>
      <c r="C1193" t="s">
        <v>6322</v>
      </c>
      <c r="D1193" s="13">
        <v>12</v>
      </c>
      <c r="E1193" t="s">
        <v>9102</v>
      </c>
      <c r="F1193" t="str">
        <f>IF(ISERROR(VLOOKUP(Transaktionen[[#This Row],[Transaktionen]],BTT[Verwendete Transaktion (Pflichtauswahl)],1,FALSE)),"nein","ja")</f>
        <v>nein</v>
      </c>
    </row>
    <row r="1194" spans="1:7" hidden="1" x14ac:dyDescent="0.25">
      <c r="A1194" t="s">
        <v>1367</v>
      </c>
      <c r="B1194" t="s">
        <v>1368</v>
      </c>
      <c r="C1194" t="s">
        <v>6042</v>
      </c>
      <c r="D1194" s="13">
        <v>48076</v>
      </c>
      <c r="E1194" t="s">
        <v>9102</v>
      </c>
      <c r="F1194" t="str">
        <f>IF(ISERROR(VLOOKUP(Transaktionen[[#This Row],[Transaktionen]],BTT[Verwendete Transaktion (Pflichtauswahl)],1,FALSE)),"nein","ja")</f>
        <v>nein</v>
      </c>
    </row>
    <row r="1195" spans="1:7" hidden="1" x14ac:dyDescent="0.25">
      <c r="A1195" t="s">
        <v>8521</v>
      </c>
      <c r="B1195" t="s">
        <v>8524</v>
      </c>
      <c r="C1195" t="s">
        <v>8485</v>
      </c>
      <c r="D1195" s="13" t="s">
        <v>576</v>
      </c>
      <c r="E1195" t="s">
        <v>576</v>
      </c>
      <c r="F1195" t="str">
        <f>IF(ISERROR(VLOOKUP(Transaktionen[[#This Row],[Transaktionen]],BTT[Verwendete Transaktion (Pflichtauswahl)],1,FALSE)),"nein","ja")</f>
        <v>ja</v>
      </c>
    </row>
    <row r="1196" spans="1:7" hidden="1" x14ac:dyDescent="0.25">
      <c r="A1196" t="s">
        <v>1369</v>
      </c>
      <c r="B1196" t="s">
        <v>1370</v>
      </c>
      <c r="C1196" t="s">
        <v>6087</v>
      </c>
      <c r="D1196" s="13">
        <v>3072</v>
      </c>
      <c r="E1196" t="s">
        <v>9102</v>
      </c>
      <c r="F1196" t="str">
        <f>IF(ISERROR(VLOOKUP(Transaktionen[[#This Row],[Transaktionen]],BTT[Verwendete Transaktion (Pflichtauswahl)],1,FALSE)),"nein","ja")</f>
        <v>nein</v>
      </c>
    </row>
    <row r="1197" spans="1:7" hidden="1" x14ac:dyDescent="0.25">
      <c r="A1197" t="s">
        <v>1371</v>
      </c>
      <c r="B1197" t="s">
        <v>1372</v>
      </c>
      <c r="C1197" t="s">
        <v>6087</v>
      </c>
      <c r="D1197" s="13">
        <v>2404</v>
      </c>
      <c r="E1197" t="s">
        <v>9102</v>
      </c>
      <c r="F1197" t="str">
        <f>IF(ISERROR(VLOOKUP(Transaktionen[[#This Row],[Transaktionen]],BTT[Verwendete Transaktion (Pflichtauswahl)],1,FALSE)),"nein","ja")</f>
        <v>nein</v>
      </c>
      <c r="G1197" t="s">
        <v>9080</v>
      </c>
    </row>
    <row r="1198" spans="1:7" hidden="1" x14ac:dyDescent="0.25">
      <c r="A1198" t="s">
        <v>6834</v>
      </c>
      <c r="B1198" t="s">
        <v>7879</v>
      </c>
      <c r="C1198" t="s">
        <v>6087</v>
      </c>
      <c r="D1198" s="13">
        <v>24</v>
      </c>
      <c r="E1198" t="s">
        <v>9102</v>
      </c>
      <c r="F1198" t="str">
        <f>IF(ISERROR(VLOOKUP(Transaktionen[[#This Row],[Transaktionen]],BTT[Verwendete Transaktion (Pflichtauswahl)],1,FALSE)),"nein","ja")</f>
        <v>nein</v>
      </c>
      <c r="G1198" t="s">
        <v>9080</v>
      </c>
    </row>
    <row r="1199" spans="1:7" hidden="1" x14ac:dyDescent="0.25">
      <c r="A1199" t="s">
        <v>1373</v>
      </c>
      <c r="B1199" t="s">
        <v>1374</v>
      </c>
      <c r="C1199" t="s">
        <v>6087</v>
      </c>
      <c r="D1199" s="13">
        <v>702</v>
      </c>
      <c r="E1199" t="s">
        <v>9102</v>
      </c>
      <c r="F1199" t="str">
        <f>IF(ISERROR(VLOOKUP(Transaktionen[[#This Row],[Transaktionen]],BTT[Verwendete Transaktion (Pflichtauswahl)],1,FALSE)),"nein","ja")</f>
        <v>nein</v>
      </c>
      <c r="G1199" t="s">
        <v>9080</v>
      </c>
    </row>
    <row r="1200" spans="1:7" hidden="1" x14ac:dyDescent="0.25">
      <c r="A1200" t="s">
        <v>1375</v>
      </c>
      <c r="B1200" t="s">
        <v>1376</v>
      </c>
      <c r="C1200" t="s">
        <v>6087</v>
      </c>
      <c r="D1200" s="13">
        <v>248</v>
      </c>
      <c r="E1200" t="s">
        <v>9102</v>
      </c>
      <c r="F1200" t="str">
        <f>IF(ISERROR(VLOOKUP(Transaktionen[[#This Row],[Transaktionen]],BTT[Verwendete Transaktion (Pflichtauswahl)],1,FALSE)),"nein","ja")</f>
        <v>nein</v>
      </c>
      <c r="G1200" t="s">
        <v>9080</v>
      </c>
    </row>
    <row r="1201" spans="1:7" hidden="1" x14ac:dyDescent="0.25">
      <c r="A1201" t="s">
        <v>1377</v>
      </c>
      <c r="B1201" t="s">
        <v>1378</v>
      </c>
      <c r="C1201" t="s">
        <v>6087</v>
      </c>
      <c r="D1201" s="13">
        <v>237</v>
      </c>
      <c r="E1201" t="s">
        <v>9102</v>
      </c>
      <c r="F1201" t="str">
        <f>IF(ISERROR(VLOOKUP(Transaktionen[[#This Row],[Transaktionen]],BTT[Verwendete Transaktion (Pflichtauswahl)],1,FALSE)),"nein","ja")</f>
        <v>nein</v>
      </c>
      <c r="G1201" t="s">
        <v>9080</v>
      </c>
    </row>
    <row r="1202" spans="1:7" hidden="1" x14ac:dyDescent="0.25">
      <c r="A1202" t="s">
        <v>6835</v>
      </c>
      <c r="B1202" t="s">
        <v>7880</v>
      </c>
      <c r="C1202" t="s">
        <v>6087</v>
      </c>
      <c r="D1202" s="13">
        <v>4</v>
      </c>
      <c r="E1202" t="s">
        <v>9102</v>
      </c>
      <c r="F1202" t="str">
        <f>IF(ISERROR(VLOOKUP(Transaktionen[[#This Row],[Transaktionen]],BTT[Verwendete Transaktion (Pflichtauswahl)],1,FALSE)),"nein","ja")</f>
        <v>nein</v>
      </c>
    </row>
    <row r="1203" spans="1:7" hidden="1" x14ac:dyDescent="0.25">
      <c r="A1203" t="s">
        <v>1379</v>
      </c>
      <c r="B1203" t="s">
        <v>1380</v>
      </c>
      <c r="C1203" t="s">
        <v>6087</v>
      </c>
      <c r="D1203" s="13">
        <v>16381</v>
      </c>
      <c r="E1203" t="s">
        <v>9102</v>
      </c>
      <c r="F1203" t="str">
        <f>IF(ISERROR(VLOOKUP(Transaktionen[[#This Row],[Transaktionen]],BTT[Verwendete Transaktion (Pflichtauswahl)],1,FALSE)),"nein","ja")</f>
        <v>nein</v>
      </c>
      <c r="G1203" t="s">
        <v>9080</v>
      </c>
    </row>
    <row r="1204" spans="1:7" hidden="1" x14ac:dyDescent="0.25">
      <c r="A1204" t="s">
        <v>1381</v>
      </c>
      <c r="B1204" t="s">
        <v>1382</v>
      </c>
      <c r="C1204" t="s">
        <v>6087</v>
      </c>
      <c r="D1204" s="13">
        <v>13758</v>
      </c>
      <c r="E1204" t="s">
        <v>9102</v>
      </c>
      <c r="F1204" t="str">
        <f>IF(ISERROR(VLOOKUP(Transaktionen[[#This Row],[Transaktionen]],BTT[Verwendete Transaktion (Pflichtauswahl)],1,FALSE)),"nein","ja")</f>
        <v>nein</v>
      </c>
      <c r="G1204" t="s">
        <v>9080</v>
      </c>
    </row>
    <row r="1205" spans="1:7" hidden="1" x14ac:dyDescent="0.25">
      <c r="A1205" t="s">
        <v>1383</v>
      </c>
      <c r="B1205" t="s">
        <v>1384</v>
      </c>
      <c r="C1205" t="s">
        <v>6087</v>
      </c>
      <c r="D1205" s="13">
        <v>4616</v>
      </c>
      <c r="E1205" t="s">
        <v>9102</v>
      </c>
      <c r="F1205" t="str">
        <f>IF(ISERROR(VLOOKUP(Transaktionen[[#This Row],[Transaktionen]],BTT[Verwendete Transaktion (Pflichtauswahl)],1,FALSE)),"nein","ja")</f>
        <v>nein</v>
      </c>
    </row>
    <row r="1206" spans="1:7" hidden="1" x14ac:dyDescent="0.25">
      <c r="A1206" t="s">
        <v>1385</v>
      </c>
      <c r="B1206" t="s">
        <v>1386</v>
      </c>
      <c r="C1206" t="s">
        <v>6087</v>
      </c>
      <c r="D1206" s="13">
        <v>245</v>
      </c>
      <c r="E1206" t="s">
        <v>9102</v>
      </c>
      <c r="F1206" t="str">
        <f>IF(ISERROR(VLOOKUP(Transaktionen[[#This Row],[Transaktionen]],BTT[Verwendete Transaktion (Pflichtauswahl)],1,FALSE)),"nein","ja")</f>
        <v>nein</v>
      </c>
      <c r="G1206" t="s">
        <v>9080</v>
      </c>
    </row>
    <row r="1207" spans="1:7" hidden="1" x14ac:dyDescent="0.25">
      <c r="A1207" t="s">
        <v>6836</v>
      </c>
      <c r="B1207" t="s">
        <v>7881</v>
      </c>
      <c r="C1207" t="s">
        <v>6087</v>
      </c>
      <c r="D1207" s="13">
        <v>4</v>
      </c>
      <c r="E1207" t="s">
        <v>576</v>
      </c>
      <c r="F1207" t="str">
        <f>IF(ISERROR(VLOOKUP(Transaktionen[[#This Row],[Transaktionen]],BTT[Verwendete Transaktion (Pflichtauswahl)],1,FALSE)),"nein","ja")</f>
        <v>nein</v>
      </c>
      <c r="G1207" t="s">
        <v>9080</v>
      </c>
    </row>
    <row r="1208" spans="1:7" hidden="1" x14ac:dyDescent="0.25">
      <c r="A1208" t="s">
        <v>1387</v>
      </c>
      <c r="B1208" t="s">
        <v>1388</v>
      </c>
      <c r="C1208" t="s">
        <v>6087</v>
      </c>
      <c r="D1208" s="13">
        <v>2639</v>
      </c>
      <c r="E1208" t="s">
        <v>9102</v>
      </c>
      <c r="F1208" t="str">
        <f>IF(ISERROR(VLOOKUP(Transaktionen[[#This Row],[Transaktionen]],BTT[Verwendete Transaktion (Pflichtauswahl)],1,FALSE)),"nein","ja")</f>
        <v>nein</v>
      </c>
    </row>
    <row r="1209" spans="1:7" hidden="1" x14ac:dyDescent="0.25">
      <c r="A1209" t="s">
        <v>1389</v>
      </c>
      <c r="B1209" t="s">
        <v>1390</v>
      </c>
      <c r="C1209" t="s">
        <v>6087</v>
      </c>
      <c r="D1209" s="13">
        <v>6060</v>
      </c>
      <c r="E1209" t="s">
        <v>9102</v>
      </c>
      <c r="F1209" t="str">
        <f>IF(ISERROR(VLOOKUP(Transaktionen[[#This Row],[Transaktionen]],BTT[Verwendete Transaktion (Pflichtauswahl)],1,FALSE)),"nein","ja")</f>
        <v>nein</v>
      </c>
    </row>
    <row r="1210" spans="1:7" hidden="1" x14ac:dyDescent="0.25">
      <c r="A1210" t="s">
        <v>1391</v>
      </c>
      <c r="B1210" t="s">
        <v>1392</v>
      </c>
      <c r="C1210" t="s">
        <v>6087</v>
      </c>
      <c r="D1210" s="13">
        <v>12749</v>
      </c>
      <c r="E1210" t="s">
        <v>9102</v>
      </c>
      <c r="F1210" t="str">
        <f>IF(ISERROR(VLOOKUP(Transaktionen[[#This Row],[Transaktionen]],BTT[Verwendete Transaktion (Pflichtauswahl)],1,FALSE)),"nein","ja")</f>
        <v>nein</v>
      </c>
    </row>
    <row r="1211" spans="1:7" hidden="1" x14ac:dyDescent="0.25">
      <c r="A1211" t="s">
        <v>6845</v>
      </c>
      <c r="B1211" t="s">
        <v>7890</v>
      </c>
      <c r="C1211" t="s">
        <v>6087</v>
      </c>
      <c r="D1211" s="13">
        <v>45</v>
      </c>
      <c r="E1211" t="s">
        <v>576</v>
      </c>
      <c r="F1211" t="str">
        <f>IF(ISERROR(VLOOKUP(Transaktionen[[#This Row],[Transaktionen]],BTT[Verwendete Transaktion (Pflichtauswahl)],1,FALSE)),"nein","ja")</f>
        <v>nein</v>
      </c>
    </row>
    <row r="1212" spans="1:7" hidden="1" x14ac:dyDescent="0.25">
      <c r="A1212" t="s">
        <v>1475</v>
      </c>
      <c r="B1212" t="s">
        <v>1476</v>
      </c>
      <c r="C1212" t="s">
        <v>6087</v>
      </c>
      <c r="D1212" s="13">
        <v>33</v>
      </c>
      <c r="E1212" t="s">
        <v>9102</v>
      </c>
      <c r="F1212" t="str">
        <f>IF(ISERROR(VLOOKUP(Transaktionen[[#This Row],[Transaktionen]],BTT[Verwendete Transaktion (Pflichtauswahl)],1,FALSE)),"nein","ja")</f>
        <v>nein</v>
      </c>
    </row>
    <row r="1213" spans="1:7" hidden="1" x14ac:dyDescent="0.25">
      <c r="A1213" t="s">
        <v>1393</v>
      </c>
      <c r="B1213" t="s">
        <v>1394</v>
      </c>
      <c r="C1213" t="s">
        <v>6087</v>
      </c>
      <c r="D1213" s="13">
        <v>15380</v>
      </c>
      <c r="E1213" t="s">
        <v>9102</v>
      </c>
      <c r="F1213" t="str">
        <f>IF(ISERROR(VLOOKUP(Transaktionen[[#This Row],[Transaktionen]],BTT[Verwendete Transaktion (Pflichtauswahl)],1,FALSE)),"nein","ja")</f>
        <v>nein</v>
      </c>
    </row>
    <row r="1214" spans="1:7" hidden="1" x14ac:dyDescent="0.25">
      <c r="A1214" t="s">
        <v>1395</v>
      </c>
      <c r="B1214" t="s">
        <v>1396</v>
      </c>
      <c r="C1214" t="s">
        <v>6087</v>
      </c>
      <c r="D1214" s="13">
        <v>36557</v>
      </c>
      <c r="E1214" t="s">
        <v>9102</v>
      </c>
      <c r="F1214" t="str">
        <f>IF(ISERROR(VLOOKUP(Transaktionen[[#This Row],[Transaktionen]],BTT[Verwendete Transaktion (Pflichtauswahl)],1,FALSE)),"nein","ja")</f>
        <v>nein</v>
      </c>
    </row>
    <row r="1215" spans="1:7" hidden="1" x14ac:dyDescent="0.25">
      <c r="A1215" t="s">
        <v>1397</v>
      </c>
      <c r="B1215" t="s">
        <v>1398</v>
      </c>
      <c r="C1215" t="s">
        <v>6087</v>
      </c>
      <c r="D1215" s="13">
        <v>321</v>
      </c>
      <c r="E1215" t="s">
        <v>9102</v>
      </c>
      <c r="F1215" t="str">
        <f>IF(ISERROR(VLOOKUP(Transaktionen[[#This Row],[Transaktionen]],BTT[Verwendete Transaktion (Pflichtauswahl)],1,FALSE)),"nein","ja")</f>
        <v>nein</v>
      </c>
    </row>
    <row r="1216" spans="1:7" hidden="1" x14ac:dyDescent="0.25">
      <c r="A1216" t="s">
        <v>1399</v>
      </c>
      <c r="B1216" t="s">
        <v>1400</v>
      </c>
      <c r="C1216" t="s">
        <v>6087</v>
      </c>
      <c r="D1216" s="13">
        <v>3</v>
      </c>
      <c r="E1216" t="s">
        <v>9102</v>
      </c>
      <c r="F1216" t="str">
        <f>IF(ISERROR(VLOOKUP(Transaktionen[[#This Row],[Transaktionen]],BTT[Verwendete Transaktion (Pflichtauswahl)],1,FALSE)),"nein","ja")</f>
        <v>nein</v>
      </c>
    </row>
    <row r="1217" spans="1:7" hidden="1" x14ac:dyDescent="0.25">
      <c r="A1217" t="s">
        <v>1401</v>
      </c>
      <c r="B1217" t="s">
        <v>1402</v>
      </c>
      <c r="C1217" t="s">
        <v>6087</v>
      </c>
      <c r="D1217" s="13">
        <v>2389</v>
      </c>
      <c r="E1217" t="s">
        <v>9102</v>
      </c>
      <c r="F1217" t="str">
        <f>IF(ISERROR(VLOOKUP(Transaktionen[[#This Row],[Transaktionen]],BTT[Verwendete Transaktion (Pflichtauswahl)],1,FALSE)),"nein","ja")</f>
        <v>nein</v>
      </c>
    </row>
    <row r="1218" spans="1:7" hidden="1" x14ac:dyDescent="0.25">
      <c r="A1218" t="s">
        <v>6837</v>
      </c>
      <c r="B1218" t="s">
        <v>7882</v>
      </c>
      <c r="C1218" t="s">
        <v>6087</v>
      </c>
      <c r="D1218" s="13">
        <v>6</v>
      </c>
      <c r="E1218" t="s">
        <v>9102</v>
      </c>
      <c r="F1218" t="str">
        <f>IF(ISERROR(VLOOKUP(Transaktionen[[#This Row],[Transaktionen]],BTT[Verwendete Transaktion (Pflichtauswahl)],1,FALSE)),"nein","ja")</f>
        <v>nein</v>
      </c>
    </row>
    <row r="1219" spans="1:7" hidden="1" x14ac:dyDescent="0.25">
      <c r="A1219" t="s">
        <v>6838</v>
      </c>
      <c r="B1219" t="s">
        <v>7883</v>
      </c>
      <c r="C1219" t="s">
        <v>6087</v>
      </c>
      <c r="D1219" s="13">
        <v>36</v>
      </c>
      <c r="E1219" t="s">
        <v>9102</v>
      </c>
      <c r="F1219" t="str">
        <f>IF(ISERROR(VLOOKUP(Transaktionen[[#This Row],[Transaktionen]],BTT[Verwendete Transaktion (Pflichtauswahl)],1,FALSE)),"nein","ja")</f>
        <v>nein</v>
      </c>
    </row>
    <row r="1220" spans="1:7" hidden="1" x14ac:dyDescent="0.25">
      <c r="A1220" t="s">
        <v>1403</v>
      </c>
      <c r="B1220" t="s">
        <v>1404</v>
      </c>
      <c r="C1220" t="s">
        <v>6087</v>
      </c>
      <c r="D1220" s="13">
        <v>9345</v>
      </c>
      <c r="E1220" t="s">
        <v>9102</v>
      </c>
      <c r="F1220" t="str">
        <f>IF(ISERROR(VLOOKUP(Transaktionen[[#This Row],[Transaktionen]],BTT[Verwendete Transaktion (Pflichtauswahl)],1,FALSE)),"nein","ja")</f>
        <v>nein</v>
      </c>
    </row>
    <row r="1221" spans="1:7" hidden="1" x14ac:dyDescent="0.25">
      <c r="A1221" t="s">
        <v>1405</v>
      </c>
      <c r="B1221" t="s">
        <v>1406</v>
      </c>
      <c r="C1221" t="s">
        <v>6087</v>
      </c>
      <c r="D1221" s="13">
        <v>3047</v>
      </c>
      <c r="E1221" t="s">
        <v>9102</v>
      </c>
      <c r="F1221" t="str">
        <f>IF(ISERROR(VLOOKUP(Transaktionen[[#This Row],[Transaktionen]],BTT[Verwendete Transaktion (Pflichtauswahl)],1,FALSE)),"nein","ja")</f>
        <v>nein</v>
      </c>
    </row>
    <row r="1222" spans="1:7" hidden="1" x14ac:dyDescent="0.25">
      <c r="A1222" t="s">
        <v>1407</v>
      </c>
      <c r="B1222" t="s">
        <v>1408</v>
      </c>
      <c r="C1222" t="s">
        <v>6087</v>
      </c>
      <c r="D1222" s="13">
        <v>172</v>
      </c>
      <c r="E1222" t="s">
        <v>9102</v>
      </c>
      <c r="F1222" t="str">
        <f>IF(ISERROR(VLOOKUP(Transaktionen[[#This Row],[Transaktionen]],BTT[Verwendete Transaktion (Pflichtauswahl)],1,FALSE)),"nein","ja")</f>
        <v>nein</v>
      </c>
    </row>
    <row r="1223" spans="1:7" hidden="1" x14ac:dyDescent="0.25">
      <c r="A1223" t="s">
        <v>1409</v>
      </c>
      <c r="B1223" t="s">
        <v>1410</v>
      </c>
      <c r="C1223" t="s">
        <v>6087</v>
      </c>
      <c r="D1223" s="13">
        <v>1449</v>
      </c>
      <c r="E1223" t="s">
        <v>9102</v>
      </c>
      <c r="F1223" t="str">
        <f>IF(ISERROR(VLOOKUP(Transaktionen[[#This Row],[Transaktionen]],BTT[Verwendete Transaktion (Pflichtauswahl)],1,FALSE)),"nein","ja")</f>
        <v>nein</v>
      </c>
    </row>
    <row r="1224" spans="1:7" hidden="1" x14ac:dyDescent="0.25">
      <c r="A1224" t="s">
        <v>1411</v>
      </c>
      <c r="B1224" t="s">
        <v>1412</v>
      </c>
      <c r="C1224" t="s">
        <v>6087</v>
      </c>
      <c r="D1224" s="13">
        <v>172195</v>
      </c>
      <c r="E1224" t="s">
        <v>9102</v>
      </c>
      <c r="F1224" t="str">
        <f>IF(ISERROR(VLOOKUP(Transaktionen[[#This Row],[Transaktionen]],BTT[Verwendete Transaktion (Pflichtauswahl)],1,FALSE)),"nein","ja")</f>
        <v>nein</v>
      </c>
    </row>
    <row r="1225" spans="1:7" hidden="1" x14ac:dyDescent="0.25">
      <c r="A1225" t="s">
        <v>1413</v>
      </c>
      <c r="B1225" t="s">
        <v>1414</v>
      </c>
      <c r="C1225" t="s">
        <v>6087</v>
      </c>
      <c r="D1225" s="13">
        <v>169</v>
      </c>
      <c r="E1225" t="s">
        <v>9102</v>
      </c>
      <c r="F1225" t="str">
        <f>IF(ISERROR(VLOOKUP(Transaktionen[[#This Row],[Transaktionen]],BTT[Verwendete Transaktion (Pflichtauswahl)],1,FALSE)),"nein","ja")</f>
        <v>nein</v>
      </c>
      <c r="G1225" t="s">
        <v>9080</v>
      </c>
    </row>
    <row r="1226" spans="1:7" hidden="1" x14ac:dyDescent="0.25">
      <c r="A1226" t="s">
        <v>1415</v>
      </c>
      <c r="B1226" t="s">
        <v>1416</v>
      </c>
      <c r="C1226" t="s">
        <v>6087</v>
      </c>
      <c r="D1226" s="13">
        <v>3633</v>
      </c>
      <c r="E1226" t="s">
        <v>9102</v>
      </c>
      <c r="F1226" t="str">
        <f>IF(ISERROR(VLOOKUP(Transaktionen[[#This Row],[Transaktionen]],BTT[Verwendete Transaktion (Pflichtauswahl)],1,FALSE)),"nein","ja")</f>
        <v>nein</v>
      </c>
    </row>
    <row r="1227" spans="1:7" hidden="1" x14ac:dyDescent="0.25">
      <c r="A1227" t="s">
        <v>1417</v>
      </c>
      <c r="B1227" t="s">
        <v>1418</v>
      </c>
      <c r="C1227" t="s">
        <v>6087</v>
      </c>
      <c r="D1227" s="13">
        <v>33</v>
      </c>
      <c r="E1227" t="s">
        <v>9102</v>
      </c>
      <c r="F1227" t="str">
        <f>IF(ISERROR(VLOOKUP(Transaktionen[[#This Row],[Transaktionen]],BTT[Verwendete Transaktion (Pflichtauswahl)],1,FALSE)),"nein","ja")</f>
        <v>nein</v>
      </c>
    </row>
    <row r="1228" spans="1:7" hidden="1" x14ac:dyDescent="0.25">
      <c r="A1228" t="s">
        <v>1419</v>
      </c>
      <c r="B1228" t="s">
        <v>1420</v>
      </c>
      <c r="C1228" t="s">
        <v>6087</v>
      </c>
      <c r="D1228" s="13">
        <v>2691</v>
      </c>
      <c r="E1228" t="s">
        <v>9102</v>
      </c>
      <c r="F1228" t="str">
        <f>IF(ISERROR(VLOOKUP(Transaktionen[[#This Row],[Transaktionen]],BTT[Verwendete Transaktion (Pflichtauswahl)],1,FALSE)),"nein","ja")</f>
        <v>nein</v>
      </c>
    </row>
    <row r="1229" spans="1:7" hidden="1" x14ac:dyDescent="0.25">
      <c r="A1229" t="s">
        <v>1421</v>
      </c>
      <c r="B1229" t="s">
        <v>1422</v>
      </c>
      <c r="C1229" t="s">
        <v>6087</v>
      </c>
      <c r="D1229" s="13">
        <v>9252</v>
      </c>
      <c r="E1229" t="s">
        <v>9102</v>
      </c>
      <c r="F1229" t="str">
        <f>IF(ISERROR(VLOOKUP(Transaktionen[[#This Row],[Transaktionen]],BTT[Verwendete Transaktion (Pflichtauswahl)],1,FALSE)),"nein","ja")</f>
        <v>nein</v>
      </c>
    </row>
    <row r="1230" spans="1:7" hidden="1" x14ac:dyDescent="0.25">
      <c r="A1230" t="s">
        <v>6839</v>
      </c>
      <c r="B1230" t="s">
        <v>7884</v>
      </c>
      <c r="C1230" t="s">
        <v>6087</v>
      </c>
      <c r="D1230" s="13" t="s">
        <v>576</v>
      </c>
      <c r="E1230" t="s">
        <v>576</v>
      </c>
      <c r="F1230" t="str">
        <f>IF(ISERROR(VLOOKUP(Transaktionen[[#This Row],[Transaktionen]],BTT[Verwendete Transaktion (Pflichtauswahl)],1,FALSE)),"nein","ja")</f>
        <v>nein</v>
      </c>
    </row>
    <row r="1231" spans="1:7" hidden="1" x14ac:dyDescent="0.25">
      <c r="A1231" t="s">
        <v>1423</v>
      </c>
      <c r="B1231" t="s">
        <v>1424</v>
      </c>
      <c r="C1231" t="s">
        <v>6087</v>
      </c>
      <c r="D1231" s="13">
        <v>3</v>
      </c>
      <c r="E1231" t="s">
        <v>9102</v>
      </c>
      <c r="F1231" t="str">
        <f>IF(ISERROR(VLOOKUP(Transaktionen[[#This Row],[Transaktionen]],BTT[Verwendete Transaktion (Pflichtauswahl)],1,FALSE)),"nein","ja")</f>
        <v>nein</v>
      </c>
    </row>
    <row r="1232" spans="1:7" hidden="1" x14ac:dyDescent="0.25">
      <c r="A1232" t="s">
        <v>1425</v>
      </c>
      <c r="B1232" t="s">
        <v>1426</v>
      </c>
      <c r="C1232" t="s">
        <v>6087</v>
      </c>
      <c r="D1232" s="13">
        <v>477</v>
      </c>
      <c r="E1232" t="s">
        <v>9102</v>
      </c>
      <c r="F1232" t="str">
        <f>IF(ISERROR(VLOOKUP(Transaktionen[[#This Row],[Transaktionen]],BTT[Verwendete Transaktion (Pflichtauswahl)],1,FALSE)),"nein","ja")</f>
        <v>nein</v>
      </c>
    </row>
    <row r="1233" spans="1:7" hidden="1" x14ac:dyDescent="0.25">
      <c r="A1233" t="s">
        <v>1427</v>
      </c>
      <c r="B1233" t="s">
        <v>1428</v>
      </c>
      <c r="C1233" t="s">
        <v>6087</v>
      </c>
      <c r="D1233" s="13">
        <v>2613</v>
      </c>
      <c r="E1233" t="s">
        <v>9102</v>
      </c>
      <c r="F1233" t="str">
        <f>IF(ISERROR(VLOOKUP(Transaktionen[[#This Row],[Transaktionen]],BTT[Verwendete Transaktion (Pflichtauswahl)],1,FALSE)),"nein","ja")</f>
        <v>nein</v>
      </c>
    </row>
    <row r="1234" spans="1:7" hidden="1" x14ac:dyDescent="0.25">
      <c r="A1234" t="s">
        <v>1429</v>
      </c>
      <c r="B1234" t="s">
        <v>1430</v>
      </c>
      <c r="C1234" t="s">
        <v>6087</v>
      </c>
      <c r="D1234" s="13">
        <v>126819</v>
      </c>
      <c r="E1234" t="s">
        <v>9102</v>
      </c>
      <c r="F1234" t="str">
        <f>IF(ISERROR(VLOOKUP(Transaktionen[[#This Row],[Transaktionen]],BTT[Verwendete Transaktion (Pflichtauswahl)],1,FALSE)),"nein","ja")</f>
        <v>nein</v>
      </c>
    </row>
    <row r="1235" spans="1:7" hidden="1" x14ac:dyDescent="0.25">
      <c r="A1235" t="s">
        <v>1431</v>
      </c>
      <c r="B1235" t="s">
        <v>1432</v>
      </c>
      <c r="C1235" t="s">
        <v>6087</v>
      </c>
      <c r="D1235" s="13">
        <v>741</v>
      </c>
      <c r="E1235" t="s">
        <v>9102</v>
      </c>
      <c r="F1235" t="str">
        <f>IF(ISERROR(VLOOKUP(Transaktionen[[#This Row],[Transaktionen]],BTT[Verwendete Transaktion (Pflichtauswahl)],1,FALSE)),"nein","ja")</f>
        <v>nein</v>
      </c>
    </row>
    <row r="1236" spans="1:7" hidden="1" x14ac:dyDescent="0.25">
      <c r="A1236" t="s">
        <v>1433</v>
      </c>
      <c r="B1236" t="s">
        <v>1434</v>
      </c>
      <c r="C1236" t="s">
        <v>6087</v>
      </c>
      <c r="D1236" s="13">
        <v>252</v>
      </c>
      <c r="E1236" t="s">
        <v>9102</v>
      </c>
      <c r="F1236" t="str">
        <f>IF(ISERROR(VLOOKUP(Transaktionen[[#This Row],[Transaktionen]],BTT[Verwendete Transaktion (Pflichtauswahl)],1,FALSE)),"nein","ja")</f>
        <v>nein</v>
      </c>
    </row>
    <row r="1237" spans="1:7" hidden="1" x14ac:dyDescent="0.25">
      <c r="A1237" t="s">
        <v>1435</v>
      </c>
      <c r="B1237" t="s">
        <v>1436</v>
      </c>
      <c r="C1237" t="s">
        <v>6087</v>
      </c>
      <c r="D1237" s="13">
        <v>24</v>
      </c>
      <c r="E1237" t="s">
        <v>9102</v>
      </c>
      <c r="F1237" t="str">
        <f>IF(ISERROR(VLOOKUP(Transaktionen[[#This Row],[Transaktionen]],BTT[Verwendete Transaktion (Pflichtauswahl)],1,FALSE)),"nein","ja")</f>
        <v>nein</v>
      </c>
    </row>
    <row r="1238" spans="1:7" hidden="1" x14ac:dyDescent="0.25">
      <c r="A1238" t="s">
        <v>6840</v>
      </c>
      <c r="B1238" t="s">
        <v>7885</v>
      </c>
      <c r="C1238" t="s">
        <v>6087</v>
      </c>
      <c r="D1238" s="13">
        <v>3</v>
      </c>
      <c r="E1238" t="s">
        <v>9102</v>
      </c>
      <c r="F1238" t="str">
        <f>IF(ISERROR(VLOOKUP(Transaktionen[[#This Row],[Transaktionen]],BTT[Verwendete Transaktion (Pflichtauswahl)],1,FALSE)),"nein","ja")</f>
        <v>nein</v>
      </c>
      <c r="G1238" t="s">
        <v>9074</v>
      </c>
    </row>
    <row r="1239" spans="1:7" hidden="1" x14ac:dyDescent="0.25">
      <c r="A1239" t="s">
        <v>1437</v>
      </c>
      <c r="B1239" t="s">
        <v>1438</v>
      </c>
      <c r="C1239" t="s">
        <v>6087</v>
      </c>
      <c r="D1239" s="13">
        <v>387</v>
      </c>
      <c r="E1239" t="s">
        <v>9102</v>
      </c>
      <c r="F1239" t="str">
        <f>IF(ISERROR(VLOOKUP(Transaktionen[[#This Row],[Transaktionen]],BTT[Verwendete Transaktion (Pflichtauswahl)],1,FALSE)),"nein","ja")</f>
        <v>nein</v>
      </c>
    </row>
    <row r="1240" spans="1:7" hidden="1" x14ac:dyDescent="0.25">
      <c r="A1240" t="s">
        <v>1439</v>
      </c>
      <c r="B1240" t="s">
        <v>1440</v>
      </c>
      <c r="C1240" t="s">
        <v>6087</v>
      </c>
      <c r="D1240" s="13">
        <v>16611</v>
      </c>
      <c r="E1240" t="s">
        <v>9102</v>
      </c>
      <c r="F1240" t="str">
        <f>IF(ISERROR(VLOOKUP(Transaktionen[[#This Row],[Transaktionen]],BTT[Verwendete Transaktion (Pflichtauswahl)],1,FALSE)),"nein","ja")</f>
        <v>nein</v>
      </c>
    </row>
    <row r="1241" spans="1:7" hidden="1" x14ac:dyDescent="0.25">
      <c r="A1241" t="s">
        <v>1441</v>
      </c>
      <c r="B1241" t="s">
        <v>1442</v>
      </c>
      <c r="C1241" t="s">
        <v>6087</v>
      </c>
      <c r="D1241" s="13">
        <v>47528</v>
      </c>
      <c r="E1241" t="s">
        <v>9102</v>
      </c>
      <c r="F1241" t="str">
        <f>IF(ISERROR(VLOOKUP(Transaktionen[[#This Row],[Transaktionen]],BTT[Verwendete Transaktion (Pflichtauswahl)],1,FALSE)),"nein","ja")</f>
        <v>nein</v>
      </c>
    </row>
    <row r="1242" spans="1:7" hidden="1" x14ac:dyDescent="0.25">
      <c r="A1242" t="s">
        <v>1443</v>
      </c>
      <c r="B1242" t="s">
        <v>1444</v>
      </c>
      <c r="C1242" t="s">
        <v>6087</v>
      </c>
      <c r="D1242" s="13">
        <v>971</v>
      </c>
      <c r="E1242" t="s">
        <v>9102</v>
      </c>
      <c r="F1242" t="str">
        <f>IF(ISERROR(VLOOKUP(Transaktionen[[#This Row],[Transaktionen]],BTT[Verwendete Transaktion (Pflichtauswahl)],1,FALSE)),"nein","ja")</f>
        <v>nein</v>
      </c>
    </row>
    <row r="1243" spans="1:7" hidden="1" x14ac:dyDescent="0.25">
      <c r="A1243" t="s">
        <v>1445</v>
      </c>
      <c r="B1243" t="s">
        <v>1446</v>
      </c>
      <c r="C1243" t="s">
        <v>6087</v>
      </c>
      <c r="D1243" s="13">
        <v>985</v>
      </c>
      <c r="E1243" t="s">
        <v>9102</v>
      </c>
      <c r="F1243" t="str">
        <f>IF(ISERROR(VLOOKUP(Transaktionen[[#This Row],[Transaktionen]],BTT[Verwendete Transaktion (Pflichtauswahl)],1,FALSE)),"nein","ja")</f>
        <v>nein</v>
      </c>
      <c r="G1243" t="s">
        <v>9080</v>
      </c>
    </row>
    <row r="1244" spans="1:7" hidden="1" x14ac:dyDescent="0.25">
      <c r="A1244" t="s">
        <v>1447</v>
      </c>
      <c r="B1244" t="s">
        <v>1448</v>
      </c>
      <c r="C1244" t="s">
        <v>6087</v>
      </c>
      <c r="D1244" s="13">
        <v>46343</v>
      </c>
      <c r="E1244" t="s">
        <v>9102</v>
      </c>
      <c r="F1244" t="str">
        <f>IF(ISERROR(VLOOKUP(Transaktionen[[#This Row],[Transaktionen]],BTT[Verwendete Transaktion (Pflichtauswahl)],1,FALSE)),"nein","ja")</f>
        <v>nein</v>
      </c>
    </row>
    <row r="1245" spans="1:7" hidden="1" x14ac:dyDescent="0.25">
      <c r="A1245" t="s">
        <v>6841</v>
      </c>
      <c r="B1245" t="s">
        <v>7886</v>
      </c>
      <c r="C1245" t="s">
        <v>6087</v>
      </c>
      <c r="D1245" s="13" t="s">
        <v>576</v>
      </c>
      <c r="E1245" t="s">
        <v>576</v>
      </c>
      <c r="F1245" t="str">
        <f>IF(ISERROR(VLOOKUP(Transaktionen[[#This Row],[Transaktionen]],BTT[Verwendete Transaktion (Pflichtauswahl)],1,FALSE)),"nein","ja")</f>
        <v>nein</v>
      </c>
    </row>
    <row r="1246" spans="1:7" hidden="1" x14ac:dyDescent="0.25">
      <c r="A1246" t="s">
        <v>6842</v>
      </c>
      <c r="B1246" t="s">
        <v>7887</v>
      </c>
      <c r="C1246" t="s">
        <v>6087</v>
      </c>
      <c r="D1246" s="13">
        <v>102</v>
      </c>
      <c r="E1246" t="s">
        <v>576</v>
      </c>
      <c r="F1246" t="str">
        <f>IF(ISERROR(VLOOKUP(Transaktionen[[#This Row],[Transaktionen]],BTT[Verwendete Transaktion (Pflichtauswahl)],1,FALSE)),"nein","ja")</f>
        <v>nein</v>
      </c>
    </row>
    <row r="1247" spans="1:7" hidden="1" x14ac:dyDescent="0.25">
      <c r="A1247" t="s">
        <v>6843</v>
      </c>
      <c r="B1247" t="s">
        <v>7888</v>
      </c>
      <c r="C1247" t="s">
        <v>6087</v>
      </c>
      <c r="D1247" s="13" t="s">
        <v>576</v>
      </c>
      <c r="E1247" t="s">
        <v>576</v>
      </c>
      <c r="F1247" t="str">
        <f>IF(ISERROR(VLOOKUP(Transaktionen[[#This Row],[Transaktionen]],BTT[Verwendete Transaktion (Pflichtauswahl)],1,FALSE)),"nein","ja")</f>
        <v>nein</v>
      </c>
    </row>
    <row r="1248" spans="1:7" hidden="1" x14ac:dyDescent="0.25">
      <c r="A1248" t="s">
        <v>1449</v>
      </c>
      <c r="B1248" t="s">
        <v>1450</v>
      </c>
      <c r="C1248" t="s">
        <v>6087</v>
      </c>
      <c r="D1248" s="13">
        <v>261</v>
      </c>
      <c r="E1248" t="s">
        <v>9102</v>
      </c>
      <c r="F1248" t="str">
        <f>IF(ISERROR(VLOOKUP(Transaktionen[[#This Row],[Transaktionen]],BTT[Verwendete Transaktion (Pflichtauswahl)],1,FALSE)),"nein","ja")</f>
        <v>nein</v>
      </c>
    </row>
    <row r="1249" spans="1:7" hidden="1" x14ac:dyDescent="0.25">
      <c r="A1249" t="s">
        <v>1451</v>
      </c>
      <c r="B1249" t="s">
        <v>1452</v>
      </c>
      <c r="C1249" t="s">
        <v>6087</v>
      </c>
      <c r="D1249" s="13">
        <v>3</v>
      </c>
      <c r="E1249" t="s">
        <v>9102</v>
      </c>
      <c r="F1249" t="str">
        <f>IF(ISERROR(VLOOKUP(Transaktionen[[#This Row],[Transaktionen]],BTT[Verwendete Transaktion (Pflichtauswahl)],1,FALSE)),"nein","ja")</f>
        <v>nein</v>
      </c>
    </row>
    <row r="1250" spans="1:7" hidden="1" x14ac:dyDescent="0.25">
      <c r="A1250" t="s">
        <v>1453</v>
      </c>
      <c r="B1250" t="s">
        <v>1454</v>
      </c>
      <c r="C1250" t="s">
        <v>6087</v>
      </c>
      <c r="D1250" s="13">
        <v>255</v>
      </c>
      <c r="E1250" t="s">
        <v>9102</v>
      </c>
      <c r="F1250" t="str">
        <f>IF(ISERROR(VLOOKUP(Transaktionen[[#This Row],[Transaktionen]],BTT[Verwendete Transaktion (Pflichtauswahl)],1,FALSE)),"nein","ja")</f>
        <v>nein</v>
      </c>
    </row>
    <row r="1251" spans="1:7" hidden="1" x14ac:dyDescent="0.25">
      <c r="A1251" t="s">
        <v>6844</v>
      </c>
      <c r="B1251" t="s">
        <v>7889</v>
      </c>
      <c r="C1251" t="s">
        <v>6087</v>
      </c>
      <c r="D1251" s="13">
        <v>39</v>
      </c>
      <c r="E1251" t="s">
        <v>9102</v>
      </c>
      <c r="F1251" t="str">
        <f>IF(ISERROR(VLOOKUP(Transaktionen[[#This Row],[Transaktionen]],BTT[Verwendete Transaktion (Pflichtauswahl)],1,FALSE)),"nein","ja")</f>
        <v>nein</v>
      </c>
    </row>
    <row r="1252" spans="1:7" hidden="1" x14ac:dyDescent="0.25">
      <c r="A1252" t="s">
        <v>1455</v>
      </c>
      <c r="B1252" t="s">
        <v>1456</v>
      </c>
      <c r="C1252" t="s">
        <v>6087</v>
      </c>
      <c r="D1252" s="13">
        <v>649</v>
      </c>
      <c r="E1252" t="s">
        <v>9102</v>
      </c>
      <c r="F1252" t="str">
        <f>IF(ISERROR(VLOOKUP(Transaktionen[[#This Row],[Transaktionen]],BTT[Verwendete Transaktion (Pflichtauswahl)],1,FALSE)),"nein","ja")</f>
        <v>nein</v>
      </c>
    </row>
    <row r="1253" spans="1:7" hidden="1" x14ac:dyDescent="0.25">
      <c r="A1253" t="s">
        <v>1457</v>
      </c>
      <c r="B1253" t="s">
        <v>1458</v>
      </c>
      <c r="C1253" t="s">
        <v>6087</v>
      </c>
      <c r="D1253" s="13">
        <v>15542</v>
      </c>
      <c r="E1253" t="s">
        <v>9102</v>
      </c>
      <c r="F1253" t="str">
        <f>IF(ISERROR(VLOOKUP(Transaktionen[[#This Row],[Transaktionen]],BTT[Verwendete Transaktion (Pflichtauswahl)],1,FALSE)),"nein","ja")</f>
        <v>nein</v>
      </c>
    </row>
    <row r="1254" spans="1:7" hidden="1" x14ac:dyDescent="0.25">
      <c r="A1254" t="s">
        <v>1459</v>
      </c>
      <c r="B1254" t="s">
        <v>1460</v>
      </c>
      <c r="C1254" t="s">
        <v>6087</v>
      </c>
      <c r="D1254" s="13">
        <v>3539</v>
      </c>
      <c r="E1254" t="s">
        <v>9102</v>
      </c>
      <c r="F1254" t="str">
        <f>IF(ISERROR(VLOOKUP(Transaktionen[[#This Row],[Transaktionen]],BTT[Verwendete Transaktion (Pflichtauswahl)],1,FALSE)),"nein","ja")</f>
        <v>nein</v>
      </c>
    </row>
    <row r="1255" spans="1:7" hidden="1" x14ac:dyDescent="0.25">
      <c r="A1255" t="s">
        <v>1461</v>
      </c>
      <c r="B1255" t="s">
        <v>1462</v>
      </c>
      <c r="C1255" t="s">
        <v>6087</v>
      </c>
      <c r="D1255" s="13">
        <v>27519</v>
      </c>
      <c r="E1255" t="s">
        <v>9102</v>
      </c>
      <c r="F1255" t="str">
        <f>IF(ISERROR(VLOOKUP(Transaktionen[[#This Row],[Transaktionen]],BTT[Verwendete Transaktion (Pflichtauswahl)],1,FALSE)),"nein","ja")</f>
        <v>nein</v>
      </c>
    </row>
    <row r="1256" spans="1:7" hidden="1" x14ac:dyDescent="0.25">
      <c r="A1256" t="s">
        <v>1463</v>
      </c>
      <c r="B1256" t="s">
        <v>1464</v>
      </c>
      <c r="C1256" t="s">
        <v>6087</v>
      </c>
      <c r="D1256" s="13">
        <v>5380</v>
      </c>
      <c r="E1256" t="s">
        <v>9102</v>
      </c>
      <c r="F1256" s="10" t="str">
        <f>IF(ISERROR(VLOOKUP(Transaktionen[[#This Row],[Transaktionen]],BTT[Verwendete Transaktion (Pflichtauswahl)],1,FALSE)),"nein","ja")</f>
        <v>nein</v>
      </c>
    </row>
    <row r="1257" spans="1:7" hidden="1" x14ac:dyDescent="0.25">
      <c r="A1257" t="s">
        <v>1465</v>
      </c>
      <c r="B1257" t="s">
        <v>1466</v>
      </c>
      <c r="C1257" t="s">
        <v>6087</v>
      </c>
      <c r="D1257" s="13">
        <v>681</v>
      </c>
      <c r="E1257" t="s">
        <v>9102</v>
      </c>
      <c r="F1257" t="str">
        <f>IF(ISERROR(VLOOKUP(Transaktionen[[#This Row],[Transaktionen]],BTT[Verwendete Transaktion (Pflichtauswahl)],1,FALSE)),"nein","ja")</f>
        <v>nein</v>
      </c>
    </row>
    <row r="1258" spans="1:7" hidden="1" x14ac:dyDescent="0.25">
      <c r="A1258" t="s">
        <v>1467</v>
      </c>
      <c r="B1258" t="s">
        <v>1468</v>
      </c>
      <c r="C1258" t="s">
        <v>6087</v>
      </c>
      <c r="D1258" s="13">
        <v>4841</v>
      </c>
      <c r="E1258" t="s">
        <v>9102</v>
      </c>
      <c r="F1258" t="str">
        <f>IF(ISERROR(VLOOKUP(Transaktionen[[#This Row],[Transaktionen]],BTT[Verwendete Transaktion (Pflichtauswahl)],1,FALSE)),"nein","ja")</f>
        <v>nein</v>
      </c>
    </row>
    <row r="1259" spans="1:7" hidden="1" x14ac:dyDescent="0.25">
      <c r="A1259" t="s">
        <v>9183</v>
      </c>
      <c r="B1259" t="s">
        <v>9184</v>
      </c>
      <c r="C1259" t="s">
        <v>6087</v>
      </c>
      <c r="D1259" s="13">
        <v>6</v>
      </c>
      <c r="E1259" t="s">
        <v>9102</v>
      </c>
      <c r="F1259" t="str">
        <f>IF(ISERROR(VLOOKUP(Transaktionen[[#This Row],[Transaktionen]],BTT[Verwendete Transaktion (Pflichtauswahl)],1,FALSE)),"nein","ja")</f>
        <v>nein</v>
      </c>
    </row>
    <row r="1260" spans="1:7" hidden="1" x14ac:dyDescent="0.25">
      <c r="A1260" t="s">
        <v>1469</v>
      </c>
      <c r="B1260" t="s">
        <v>1470</v>
      </c>
      <c r="C1260" t="s">
        <v>6087</v>
      </c>
      <c r="D1260" s="13">
        <v>272994</v>
      </c>
      <c r="E1260" t="s">
        <v>9102</v>
      </c>
      <c r="F1260" t="str">
        <f>IF(ISERROR(VLOOKUP(Transaktionen[[#This Row],[Transaktionen]],BTT[Verwendete Transaktion (Pflichtauswahl)],1,FALSE)),"nein","ja")</f>
        <v>nein</v>
      </c>
    </row>
    <row r="1261" spans="1:7" hidden="1" x14ac:dyDescent="0.25">
      <c r="A1261" t="s">
        <v>1471</v>
      </c>
      <c r="B1261" t="s">
        <v>1472</v>
      </c>
      <c r="C1261" t="s">
        <v>6087</v>
      </c>
      <c r="D1261" s="13">
        <v>73786</v>
      </c>
      <c r="E1261" t="s">
        <v>9102</v>
      </c>
      <c r="F1261" t="str">
        <f>IF(ISERROR(VLOOKUP(Transaktionen[[#This Row],[Transaktionen]],BTT[Verwendete Transaktion (Pflichtauswahl)],1,FALSE)),"nein","ja")</f>
        <v>nein</v>
      </c>
    </row>
    <row r="1262" spans="1:7" hidden="1" x14ac:dyDescent="0.25">
      <c r="A1262" t="s">
        <v>1473</v>
      </c>
      <c r="B1262" t="s">
        <v>1474</v>
      </c>
      <c r="C1262" t="s">
        <v>6087</v>
      </c>
      <c r="D1262" s="13">
        <v>1403</v>
      </c>
      <c r="E1262" t="s">
        <v>9102</v>
      </c>
      <c r="F1262" t="str">
        <f>IF(ISERROR(VLOOKUP(Transaktionen[[#This Row],[Transaktionen]],BTT[Verwendete Transaktion (Pflichtauswahl)],1,FALSE)),"nein","ja")</f>
        <v>nein</v>
      </c>
    </row>
    <row r="1263" spans="1:7" hidden="1" x14ac:dyDescent="0.25">
      <c r="A1263" t="s">
        <v>6846</v>
      </c>
      <c r="B1263" t="s">
        <v>7891</v>
      </c>
      <c r="C1263" t="s">
        <v>6322</v>
      </c>
      <c r="D1263" s="13" t="s">
        <v>576</v>
      </c>
      <c r="E1263" t="s">
        <v>576</v>
      </c>
      <c r="F1263" t="str">
        <f>IF(ISERROR(VLOOKUP(Transaktionen[[#This Row],[Transaktionen]],BTT[Verwendete Transaktion (Pflichtauswahl)],1,FALSE)),"nein","ja")</f>
        <v>nein</v>
      </c>
      <c r="G1263" t="s">
        <v>9516</v>
      </c>
    </row>
    <row r="1264" spans="1:7" hidden="1" x14ac:dyDescent="0.25">
      <c r="A1264" t="s">
        <v>1477</v>
      </c>
      <c r="B1264" t="s">
        <v>1478</v>
      </c>
      <c r="C1264" t="s">
        <v>6087</v>
      </c>
      <c r="D1264" s="13">
        <v>488</v>
      </c>
      <c r="E1264" t="s">
        <v>9102</v>
      </c>
      <c r="F1264" t="str">
        <f>IF(ISERROR(VLOOKUP(Transaktionen[[#This Row],[Transaktionen]],BTT[Verwendete Transaktion (Pflichtauswahl)],1,FALSE)),"nein","ja")</f>
        <v>nein</v>
      </c>
    </row>
    <row r="1265" spans="1:7" hidden="1" x14ac:dyDescent="0.25">
      <c r="A1265" t="s">
        <v>6847</v>
      </c>
      <c r="B1265" t="s">
        <v>7892</v>
      </c>
      <c r="C1265" t="s">
        <v>6087</v>
      </c>
      <c r="D1265" s="13">
        <v>1</v>
      </c>
      <c r="E1265" t="s">
        <v>9102</v>
      </c>
      <c r="F1265" t="str">
        <f>IF(ISERROR(VLOOKUP(Transaktionen[[#This Row],[Transaktionen]],BTT[Verwendete Transaktion (Pflichtauswahl)],1,FALSE)),"nein","ja")</f>
        <v>nein</v>
      </c>
      <c r="G1265" t="s">
        <v>9080</v>
      </c>
    </row>
    <row r="1266" spans="1:7" hidden="1" x14ac:dyDescent="0.25">
      <c r="A1266" t="s">
        <v>1479</v>
      </c>
      <c r="B1266" t="s">
        <v>1480</v>
      </c>
      <c r="C1266" t="s">
        <v>6087</v>
      </c>
      <c r="D1266" s="13">
        <v>9759</v>
      </c>
      <c r="E1266" t="s">
        <v>9102</v>
      </c>
      <c r="F1266" t="str">
        <f>IF(ISERROR(VLOOKUP(Transaktionen[[#This Row],[Transaktionen]],BTT[Verwendete Transaktion (Pflichtauswahl)],1,FALSE)),"nein","ja")</f>
        <v>nein</v>
      </c>
    </row>
    <row r="1267" spans="1:7" hidden="1" x14ac:dyDescent="0.25">
      <c r="A1267" t="s">
        <v>1481</v>
      </c>
      <c r="B1267" t="s">
        <v>1482</v>
      </c>
      <c r="C1267" t="s">
        <v>6087</v>
      </c>
      <c r="D1267" s="13">
        <v>273</v>
      </c>
      <c r="E1267" t="s">
        <v>9102</v>
      </c>
      <c r="F1267" t="str">
        <f>IF(ISERROR(VLOOKUP(Transaktionen[[#This Row],[Transaktionen]],BTT[Verwendete Transaktion (Pflichtauswahl)],1,FALSE)),"nein","ja")</f>
        <v>nein</v>
      </c>
      <c r="G1267" t="s">
        <v>9080</v>
      </c>
    </row>
    <row r="1268" spans="1:7" hidden="1" x14ac:dyDescent="0.25">
      <c r="A1268" t="s">
        <v>1483</v>
      </c>
      <c r="B1268" t="s">
        <v>1484</v>
      </c>
      <c r="C1268" t="s">
        <v>6087</v>
      </c>
      <c r="D1268" s="13">
        <v>74</v>
      </c>
      <c r="E1268" t="s">
        <v>9102</v>
      </c>
      <c r="F1268" t="str">
        <f>IF(ISERROR(VLOOKUP(Transaktionen[[#This Row],[Transaktionen]],BTT[Verwendete Transaktion (Pflichtauswahl)],1,FALSE)),"nein","ja")</f>
        <v>nein</v>
      </c>
      <c r="G1268" t="s">
        <v>9080</v>
      </c>
    </row>
    <row r="1269" spans="1:7" hidden="1" x14ac:dyDescent="0.25">
      <c r="A1269" t="s">
        <v>1485</v>
      </c>
      <c r="B1269" t="s">
        <v>1486</v>
      </c>
      <c r="C1269" t="s">
        <v>6087</v>
      </c>
      <c r="D1269" s="13">
        <v>135</v>
      </c>
      <c r="E1269" t="s">
        <v>9102</v>
      </c>
      <c r="F1269" t="str">
        <f>IF(ISERROR(VLOOKUP(Transaktionen[[#This Row],[Transaktionen]],BTT[Verwendete Transaktion (Pflichtauswahl)],1,FALSE)),"nein","ja")</f>
        <v>nein</v>
      </c>
      <c r="G1269" t="s">
        <v>9080</v>
      </c>
    </row>
    <row r="1270" spans="1:7" hidden="1" x14ac:dyDescent="0.25">
      <c r="A1270" t="s">
        <v>1487</v>
      </c>
      <c r="B1270" t="s">
        <v>1488</v>
      </c>
      <c r="C1270" t="s">
        <v>6087</v>
      </c>
      <c r="D1270" s="13">
        <v>48574</v>
      </c>
      <c r="E1270" t="s">
        <v>9102</v>
      </c>
      <c r="F1270" t="str">
        <f>IF(ISERROR(VLOOKUP(Transaktionen[[#This Row],[Transaktionen]],BTT[Verwendete Transaktion (Pflichtauswahl)],1,FALSE)),"nein","ja")</f>
        <v>nein</v>
      </c>
    </row>
    <row r="1271" spans="1:7" hidden="1" x14ac:dyDescent="0.25">
      <c r="A1271" t="s">
        <v>1489</v>
      </c>
      <c r="B1271" t="s">
        <v>1490</v>
      </c>
      <c r="C1271" t="s">
        <v>6087</v>
      </c>
      <c r="D1271" s="13">
        <v>127</v>
      </c>
      <c r="E1271" t="s">
        <v>9102</v>
      </c>
      <c r="F1271" t="str">
        <f>IF(ISERROR(VLOOKUP(Transaktionen[[#This Row],[Transaktionen]],BTT[Verwendete Transaktion (Pflichtauswahl)],1,FALSE)),"nein","ja")</f>
        <v>nein</v>
      </c>
      <c r="G1271" t="s">
        <v>9080</v>
      </c>
    </row>
    <row r="1272" spans="1:7" hidden="1" x14ac:dyDescent="0.25">
      <c r="A1272" t="s">
        <v>1491</v>
      </c>
      <c r="B1272" t="s">
        <v>1492</v>
      </c>
      <c r="C1272" t="s">
        <v>6087</v>
      </c>
      <c r="D1272" s="13">
        <v>12</v>
      </c>
      <c r="E1272" t="s">
        <v>9102</v>
      </c>
      <c r="F1272" t="str">
        <f>IF(ISERROR(VLOOKUP(Transaktionen[[#This Row],[Transaktionen]],BTT[Verwendete Transaktion (Pflichtauswahl)],1,FALSE)),"nein","ja")</f>
        <v>nein</v>
      </c>
      <c r="G1272" t="s">
        <v>9080</v>
      </c>
    </row>
    <row r="1273" spans="1:7" hidden="1" x14ac:dyDescent="0.25">
      <c r="A1273" t="s">
        <v>1493</v>
      </c>
      <c r="B1273" t="s">
        <v>1494</v>
      </c>
      <c r="C1273" t="s">
        <v>6087</v>
      </c>
      <c r="D1273" s="13">
        <v>503</v>
      </c>
      <c r="E1273" t="s">
        <v>9102</v>
      </c>
      <c r="F1273" t="str">
        <f>IF(ISERROR(VLOOKUP(Transaktionen[[#This Row],[Transaktionen]],BTT[Verwendete Transaktion (Pflichtauswahl)],1,FALSE)),"nein","ja")</f>
        <v>nein</v>
      </c>
      <c r="G1273" t="s">
        <v>9080</v>
      </c>
    </row>
    <row r="1274" spans="1:7" hidden="1" x14ac:dyDescent="0.25">
      <c r="A1274" t="s">
        <v>1495</v>
      </c>
      <c r="B1274" t="s">
        <v>1496</v>
      </c>
      <c r="C1274" t="s">
        <v>6087</v>
      </c>
      <c r="D1274" s="13">
        <v>422</v>
      </c>
      <c r="E1274" t="s">
        <v>9102</v>
      </c>
      <c r="F1274" t="str">
        <f>IF(ISERROR(VLOOKUP(Transaktionen[[#This Row],[Transaktionen]],BTT[Verwendete Transaktion (Pflichtauswahl)],1,FALSE)),"nein","ja")</f>
        <v>nein</v>
      </c>
      <c r="G1274" t="s">
        <v>9080</v>
      </c>
    </row>
    <row r="1275" spans="1:7" hidden="1" x14ac:dyDescent="0.25">
      <c r="A1275" t="s">
        <v>1497</v>
      </c>
      <c r="B1275" t="s">
        <v>1498</v>
      </c>
      <c r="C1275" t="s">
        <v>6087</v>
      </c>
      <c r="D1275" s="13">
        <v>93</v>
      </c>
      <c r="E1275" t="s">
        <v>9102</v>
      </c>
      <c r="F1275" t="str">
        <f>IF(ISERROR(VLOOKUP(Transaktionen[[#This Row],[Transaktionen]],BTT[Verwendete Transaktion (Pflichtauswahl)],1,FALSE)),"nein","ja")</f>
        <v>nein</v>
      </c>
      <c r="G1275" t="s">
        <v>9080</v>
      </c>
    </row>
    <row r="1276" spans="1:7" hidden="1" x14ac:dyDescent="0.25">
      <c r="A1276" t="s">
        <v>1499</v>
      </c>
      <c r="B1276" t="s">
        <v>1500</v>
      </c>
      <c r="C1276" t="s">
        <v>6087</v>
      </c>
      <c r="D1276" s="13">
        <v>2</v>
      </c>
      <c r="E1276" t="s">
        <v>9102</v>
      </c>
      <c r="F1276" t="str">
        <f>IF(ISERROR(VLOOKUP(Transaktionen[[#This Row],[Transaktionen]],BTT[Verwendete Transaktion (Pflichtauswahl)],1,FALSE)),"nein","ja")</f>
        <v>nein</v>
      </c>
      <c r="G1276" t="s">
        <v>9080</v>
      </c>
    </row>
    <row r="1277" spans="1:7" hidden="1" x14ac:dyDescent="0.25">
      <c r="A1277" t="s">
        <v>1501</v>
      </c>
      <c r="B1277" t="s">
        <v>1502</v>
      </c>
      <c r="C1277" t="s">
        <v>6087</v>
      </c>
      <c r="D1277" s="13">
        <v>27</v>
      </c>
      <c r="E1277" t="s">
        <v>9102</v>
      </c>
      <c r="F1277" t="str">
        <f>IF(ISERROR(VLOOKUP(Transaktionen[[#This Row],[Transaktionen]],BTT[Verwendete Transaktion (Pflichtauswahl)],1,FALSE)),"nein","ja")</f>
        <v>nein</v>
      </c>
      <c r="G1277" t="s">
        <v>9080</v>
      </c>
    </row>
    <row r="1278" spans="1:7" hidden="1" x14ac:dyDescent="0.25">
      <c r="A1278" t="s">
        <v>1503</v>
      </c>
      <c r="B1278" t="s">
        <v>1504</v>
      </c>
      <c r="C1278" t="s">
        <v>6087</v>
      </c>
      <c r="D1278" s="13">
        <v>184</v>
      </c>
      <c r="E1278" t="s">
        <v>9102</v>
      </c>
      <c r="F1278" t="str">
        <f>IF(ISERROR(VLOOKUP(Transaktionen[[#This Row],[Transaktionen]],BTT[Verwendete Transaktion (Pflichtauswahl)],1,FALSE)),"nein","ja")</f>
        <v>nein</v>
      </c>
      <c r="G1278" t="s">
        <v>9080</v>
      </c>
    </row>
    <row r="1279" spans="1:7" hidden="1" x14ac:dyDescent="0.25">
      <c r="A1279" t="s">
        <v>1505</v>
      </c>
      <c r="B1279" t="s">
        <v>1506</v>
      </c>
      <c r="C1279" t="s">
        <v>6087</v>
      </c>
      <c r="D1279" s="13">
        <v>23</v>
      </c>
      <c r="E1279" t="s">
        <v>9102</v>
      </c>
      <c r="F1279" t="str">
        <f>IF(ISERROR(VLOOKUP(Transaktionen[[#This Row],[Transaktionen]],BTT[Verwendete Transaktion (Pflichtauswahl)],1,FALSE)),"nein","ja")</f>
        <v>nein</v>
      </c>
      <c r="G1279" t="s">
        <v>9080</v>
      </c>
    </row>
    <row r="1280" spans="1:7" hidden="1" x14ac:dyDescent="0.25">
      <c r="A1280" t="s">
        <v>1507</v>
      </c>
      <c r="B1280" t="s">
        <v>1508</v>
      </c>
      <c r="C1280" t="s">
        <v>6087</v>
      </c>
      <c r="D1280" s="13">
        <v>6719</v>
      </c>
      <c r="E1280" t="s">
        <v>9102</v>
      </c>
      <c r="F1280" t="str">
        <f>IF(ISERROR(VLOOKUP(Transaktionen[[#This Row],[Transaktionen]],BTT[Verwendete Transaktion (Pflichtauswahl)],1,FALSE)),"nein","ja")</f>
        <v>nein</v>
      </c>
      <c r="G1280" t="s">
        <v>9082</v>
      </c>
    </row>
    <row r="1281" spans="1:7" hidden="1" x14ac:dyDescent="0.25">
      <c r="A1281" t="s">
        <v>1509</v>
      </c>
      <c r="B1281" t="s">
        <v>1510</v>
      </c>
      <c r="C1281" t="s">
        <v>6087</v>
      </c>
      <c r="D1281" s="13">
        <v>786</v>
      </c>
      <c r="E1281" t="s">
        <v>9102</v>
      </c>
      <c r="F1281" t="str">
        <f>IF(ISERROR(VLOOKUP(Transaktionen[[#This Row],[Transaktionen]],BTT[Verwendete Transaktion (Pflichtauswahl)],1,FALSE)),"nein","ja")</f>
        <v>nein</v>
      </c>
      <c r="G1281" t="s">
        <v>9082</v>
      </c>
    </row>
    <row r="1282" spans="1:7" hidden="1" x14ac:dyDescent="0.25">
      <c r="A1282" t="s">
        <v>6848</v>
      </c>
      <c r="B1282" t="s">
        <v>7893</v>
      </c>
      <c r="C1282" t="s">
        <v>6087</v>
      </c>
      <c r="D1282" s="13" t="s">
        <v>576</v>
      </c>
      <c r="E1282" t="s">
        <v>576</v>
      </c>
      <c r="F1282" t="str">
        <f>IF(ISERROR(VLOOKUP(Transaktionen[[#This Row],[Transaktionen]],BTT[Verwendete Transaktion (Pflichtauswahl)],1,FALSE)),"nein","ja")</f>
        <v>nein</v>
      </c>
    </row>
    <row r="1283" spans="1:7" hidden="1" x14ac:dyDescent="0.25">
      <c r="A1283" t="s">
        <v>6849</v>
      </c>
      <c r="B1283" t="s">
        <v>7894</v>
      </c>
      <c r="C1283" t="s">
        <v>6087</v>
      </c>
      <c r="D1283" s="13" t="s">
        <v>576</v>
      </c>
      <c r="E1283" t="s">
        <v>576</v>
      </c>
      <c r="F1283" t="str">
        <f>IF(ISERROR(VLOOKUP(Transaktionen[[#This Row],[Transaktionen]],BTT[Verwendete Transaktion (Pflichtauswahl)],1,FALSE)),"nein","ja")</f>
        <v>nein</v>
      </c>
    </row>
    <row r="1284" spans="1:7" hidden="1" x14ac:dyDescent="0.25">
      <c r="A1284" t="s">
        <v>6850</v>
      </c>
      <c r="B1284" t="s">
        <v>7895</v>
      </c>
      <c r="C1284" t="s">
        <v>6087</v>
      </c>
      <c r="D1284" s="13" t="s">
        <v>576</v>
      </c>
      <c r="E1284" t="s">
        <v>576</v>
      </c>
      <c r="F1284" t="str">
        <f>IF(ISERROR(VLOOKUP(Transaktionen[[#This Row],[Transaktionen]],BTT[Verwendete Transaktion (Pflichtauswahl)],1,FALSE)),"nein","ja")</f>
        <v>nein</v>
      </c>
    </row>
    <row r="1285" spans="1:7" hidden="1" x14ac:dyDescent="0.25">
      <c r="A1285" t="s">
        <v>6851</v>
      </c>
      <c r="B1285" t="s">
        <v>7896</v>
      </c>
      <c r="C1285" t="s">
        <v>6322</v>
      </c>
      <c r="D1285" s="13" t="s">
        <v>576</v>
      </c>
      <c r="E1285" t="s">
        <v>576</v>
      </c>
      <c r="F1285" t="str">
        <f>IF(ISERROR(VLOOKUP(Transaktionen[[#This Row],[Transaktionen]],BTT[Verwendete Transaktion (Pflichtauswahl)],1,FALSE)),"nein","ja")</f>
        <v>nein</v>
      </c>
      <c r="G1285" t="s">
        <v>9516</v>
      </c>
    </row>
    <row r="1286" spans="1:7" hidden="1" x14ac:dyDescent="0.25">
      <c r="A1286" t="s">
        <v>1511</v>
      </c>
      <c r="B1286" t="s">
        <v>1512</v>
      </c>
      <c r="C1286" t="s">
        <v>6322</v>
      </c>
      <c r="D1286" s="13">
        <v>6904</v>
      </c>
      <c r="E1286" t="s">
        <v>9102</v>
      </c>
      <c r="F1286" t="str">
        <f>IF(ISERROR(VLOOKUP(Transaktionen[[#This Row],[Transaktionen]],BTT[Verwendete Transaktion (Pflichtauswahl)],1,FALSE)),"nein","ja")</f>
        <v>nein</v>
      </c>
    </row>
    <row r="1287" spans="1:7" hidden="1" x14ac:dyDescent="0.25">
      <c r="A1287" t="s">
        <v>1513</v>
      </c>
      <c r="B1287" t="s">
        <v>1514</v>
      </c>
      <c r="C1287" t="s">
        <v>6087</v>
      </c>
      <c r="D1287" s="13">
        <v>48</v>
      </c>
      <c r="E1287" t="s">
        <v>9102</v>
      </c>
      <c r="F1287" t="str">
        <f>IF(ISERROR(VLOOKUP(Transaktionen[[#This Row],[Transaktionen]],BTT[Verwendete Transaktion (Pflichtauswahl)],1,FALSE)),"nein","ja")</f>
        <v>nein</v>
      </c>
    </row>
    <row r="1288" spans="1:7" hidden="1" x14ac:dyDescent="0.25">
      <c r="A1288" t="s">
        <v>1515</v>
      </c>
      <c r="B1288" t="s">
        <v>1516</v>
      </c>
      <c r="C1288" t="s">
        <v>6087</v>
      </c>
      <c r="D1288" s="13">
        <v>321</v>
      </c>
      <c r="E1288" t="s">
        <v>9102</v>
      </c>
      <c r="F1288" t="str">
        <f>IF(ISERROR(VLOOKUP(Transaktionen[[#This Row],[Transaktionen]],BTT[Verwendete Transaktion (Pflichtauswahl)],1,FALSE)),"nein","ja")</f>
        <v>nein</v>
      </c>
      <c r="G1288" t="s">
        <v>9077</v>
      </c>
    </row>
    <row r="1289" spans="1:7" hidden="1" x14ac:dyDescent="0.25">
      <c r="A1289" t="s">
        <v>1517</v>
      </c>
      <c r="B1289" t="s">
        <v>1518</v>
      </c>
      <c r="C1289" t="s">
        <v>6087</v>
      </c>
      <c r="D1289" s="13">
        <v>497</v>
      </c>
      <c r="E1289" t="s">
        <v>9102</v>
      </c>
      <c r="F1289" t="str">
        <f>IF(ISERROR(VLOOKUP(Transaktionen[[#This Row],[Transaktionen]],BTT[Verwendete Transaktion (Pflichtauswahl)],1,FALSE)),"nein","ja")</f>
        <v>nein</v>
      </c>
      <c r="G1289" t="s">
        <v>9077</v>
      </c>
    </row>
    <row r="1290" spans="1:7" hidden="1" x14ac:dyDescent="0.25">
      <c r="A1290" t="s">
        <v>1519</v>
      </c>
      <c r="B1290" t="s">
        <v>1520</v>
      </c>
      <c r="C1290" t="s">
        <v>6087</v>
      </c>
      <c r="D1290" s="13">
        <v>4</v>
      </c>
      <c r="E1290" t="s">
        <v>9102</v>
      </c>
      <c r="F1290" t="str">
        <f>IF(ISERROR(VLOOKUP(Transaktionen[[#This Row],[Transaktionen]],BTT[Verwendete Transaktion (Pflichtauswahl)],1,FALSE)),"nein","ja")</f>
        <v>nein</v>
      </c>
    </row>
    <row r="1291" spans="1:7" hidden="1" x14ac:dyDescent="0.25">
      <c r="A1291" t="s">
        <v>6852</v>
      </c>
      <c r="B1291" t="s">
        <v>7897</v>
      </c>
      <c r="C1291" t="s">
        <v>6087</v>
      </c>
      <c r="D1291" s="13">
        <v>20</v>
      </c>
      <c r="E1291" t="s">
        <v>576</v>
      </c>
      <c r="F1291" t="str">
        <f>IF(ISERROR(VLOOKUP(Transaktionen[[#This Row],[Transaktionen]],BTT[Verwendete Transaktion (Pflichtauswahl)],1,FALSE)),"nein","ja")</f>
        <v>nein</v>
      </c>
      <c r="G1291" t="s">
        <v>9077</v>
      </c>
    </row>
    <row r="1292" spans="1:7" hidden="1" x14ac:dyDescent="0.25">
      <c r="A1292" t="s">
        <v>1521</v>
      </c>
      <c r="B1292" t="s">
        <v>1522</v>
      </c>
      <c r="C1292" t="s">
        <v>6087</v>
      </c>
      <c r="D1292" s="13">
        <v>14</v>
      </c>
      <c r="E1292" t="s">
        <v>9102</v>
      </c>
      <c r="F1292" t="str">
        <f>IF(ISERROR(VLOOKUP(Transaktionen[[#This Row],[Transaktionen]],BTT[Verwendete Transaktion (Pflichtauswahl)],1,FALSE)),"nein","ja")</f>
        <v>nein</v>
      </c>
      <c r="G1292" t="s">
        <v>9077</v>
      </c>
    </row>
    <row r="1293" spans="1:7" hidden="1" x14ac:dyDescent="0.25">
      <c r="A1293" t="s">
        <v>1523</v>
      </c>
      <c r="B1293" t="s">
        <v>1524</v>
      </c>
      <c r="C1293" t="s">
        <v>6087</v>
      </c>
      <c r="D1293" s="13">
        <v>25</v>
      </c>
      <c r="E1293" t="s">
        <v>9102</v>
      </c>
      <c r="F1293" t="str">
        <f>IF(ISERROR(VLOOKUP(Transaktionen[[#This Row],[Transaktionen]],BTT[Verwendete Transaktion (Pflichtauswahl)],1,FALSE)),"nein","ja")</f>
        <v>nein</v>
      </c>
    </row>
    <row r="1294" spans="1:7" hidden="1" x14ac:dyDescent="0.25">
      <c r="A1294" t="s">
        <v>1525</v>
      </c>
      <c r="B1294" t="s">
        <v>1526</v>
      </c>
      <c r="C1294" t="s">
        <v>6087</v>
      </c>
      <c r="D1294" s="13">
        <v>626</v>
      </c>
      <c r="E1294" t="s">
        <v>9102</v>
      </c>
      <c r="F1294" t="str">
        <f>IF(ISERROR(VLOOKUP(Transaktionen[[#This Row],[Transaktionen]],BTT[Verwendete Transaktion (Pflichtauswahl)],1,FALSE)),"nein","ja")</f>
        <v>nein</v>
      </c>
    </row>
    <row r="1295" spans="1:7" hidden="1" x14ac:dyDescent="0.25">
      <c r="A1295" t="s">
        <v>1527</v>
      </c>
      <c r="B1295" t="s">
        <v>1528</v>
      </c>
      <c r="C1295" t="s">
        <v>6087</v>
      </c>
      <c r="D1295" s="13">
        <v>123</v>
      </c>
      <c r="E1295" t="s">
        <v>9102</v>
      </c>
      <c r="F1295" t="str">
        <f>IF(ISERROR(VLOOKUP(Transaktionen[[#This Row],[Transaktionen]],BTT[Verwendete Transaktion (Pflichtauswahl)],1,FALSE)),"nein","ja")</f>
        <v>nein</v>
      </c>
      <c r="G1295" t="s">
        <v>9077</v>
      </c>
    </row>
    <row r="1296" spans="1:7" hidden="1" x14ac:dyDescent="0.25">
      <c r="A1296" t="s">
        <v>1529</v>
      </c>
      <c r="B1296" t="s">
        <v>1530</v>
      </c>
      <c r="C1296" t="s">
        <v>6087</v>
      </c>
      <c r="D1296" s="13">
        <v>62577</v>
      </c>
      <c r="E1296" t="s">
        <v>9102</v>
      </c>
      <c r="F1296" t="str">
        <f>IF(ISERROR(VLOOKUP(Transaktionen[[#This Row],[Transaktionen]],BTT[Verwendete Transaktion (Pflichtauswahl)],1,FALSE)),"nein","ja")</f>
        <v>nein</v>
      </c>
    </row>
    <row r="1297" spans="1:7" hidden="1" x14ac:dyDescent="0.25">
      <c r="A1297" t="s">
        <v>1531</v>
      </c>
      <c r="B1297" t="s">
        <v>1532</v>
      </c>
      <c r="C1297" t="s">
        <v>6087</v>
      </c>
      <c r="D1297" s="13">
        <v>16390</v>
      </c>
      <c r="E1297" t="s">
        <v>9102</v>
      </c>
      <c r="F1297" t="str">
        <f>IF(ISERROR(VLOOKUP(Transaktionen[[#This Row],[Transaktionen]],BTT[Verwendete Transaktion (Pflichtauswahl)],1,FALSE)),"nein","ja")</f>
        <v>nein</v>
      </c>
    </row>
    <row r="1298" spans="1:7" hidden="1" x14ac:dyDescent="0.25">
      <c r="A1298" t="s">
        <v>1533</v>
      </c>
      <c r="B1298" t="s">
        <v>1534</v>
      </c>
      <c r="C1298" t="s">
        <v>6087</v>
      </c>
      <c r="D1298" s="13">
        <v>6651</v>
      </c>
      <c r="E1298" t="s">
        <v>9102</v>
      </c>
      <c r="F1298" t="str">
        <f>IF(ISERROR(VLOOKUP(Transaktionen[[#This Row],[Transaktionen]],BTT[Verwendete Transaktion (Pflichtauswahl)],1,FALSE)),"nein","ja")</f>
        <v>nein</v>
      </c>
    </row>
    <row r="1299" spans="1:7" hidden="1" x14ac:dyDescent="0.25">
      <c r="A1299" t="s">
        <v>1535</v>
      </c>
      <c r="B1299" t="s">
        <v>1536</v>
      </c>
      <c r="C1299" t="s">
        <v>6087</v>
      </c>
      <c r="D1299" s="13">
        <v>185</v>
      </c>
      <c r="E1299" t="s">
        <v>9102</v>
      </c>
      <c r="F1299" t="str">
        <f>IF(ISERROR(VLOOKUP(Transaktionen[[#This Row],[Transaktionen]],BTT[Verwendete Transaktion (Pflichtauswahl)],1,FALSE)),"nein","ja")</f>
        <v>nein</v>
      </c>
    </row>
    <row r="1300" spans="1:7" hidden="1" x14ac:dyDescent="0.25">
      <c r="A1300" t="s">
        <v>1537</v>
      </c>
      <c r="B1300" t="s">
        <v>1538</v>
      </c>
      <c r="C1300" t="s">
        <v>6087</v>
      </c>
      <c r="D1300" s="13">
        <v>35380</v>
      </c>
      <c r="E1300" t="s">
        <v>9102</v>
      </c>
      <c r="F1300" t="str">
        <f>IF(ISERROR(VLOOKUP(Transaktionen[[#This Row],[Transaktionen]],BTT[Verwendete Transaktion (Pflichtauswahl)],1,FALSE)),"nein","ja")</f>
        <v>nein</v>
      </c>
    </row>
    <row r="1301" spans="1:7" hidden="1" x14ac:dyDescent="0.25">
      <c r="A1301" t="s">
        <v>1539</v>
      </c>
      <c r="B1301" t="s">
        <v>1540</v>
      </c>
      <c r="C1301" t="s">
        <v>6087</v>
      </c>
      <c r="D1301" s="13">
        <v>29221</v>
      </c>
      <c r="E1301" t="s">
        <v>9102</v>
      </c>
      <c r="F1301" t="str">
        <f>IF(ISERROR(VLOOKUP(Transaktionen[[#This Row],[Transaktionen]],BTT[Verwendete Transaktion (Pflichtauswahl)],1,FALSE)),"nein","ja")</f>
        <v>nein</v>
      </c>
    </row>
    <row r="1302" spans="1:7" hidden="1" x14ac:dyDescent="0.25">
      <c r="A1302" t="s">
        <v>1541</v>
      </c>
      <c r="B1302" t="s">
        <v>1542</v>
      </c>
      <c r="C1302" t="s">
        <v>6087</v>
      </c>
      <c r="D1302" s="13">
        <v>11306</v>
      </c>
      <c r="E1302" t="s">
        <v>9102</v>
      </c>
      <c r="F1302" t="str">
        <f>IF(ISERROR(VLOOKUP(Transaktionen[[#This Row],[Transaktionen]],BTT[Verwendete Transaktion (Pflichtauswahl)],1,FALSE)),"nein","ja")</f>
        <v>nein</v>
      </c>
    </row>
    <row r="1303" spans="1:7" hidden="1" x14ac:dyDescent="0.25">
      <c r="A1303" t="s">
        <v>1543</v>
      </c>
      <c r="B1303" t="s">
        <v>1544</v>
      </c>
      <c r="C1303" t="s">
        <v>6087</v>
      </c>
      <c r="D1303" s="13">
        <v>247</v>
      </c>
      <c r="E1303" t="s">
        <v>9102</v>
      </c>
      <c r="F1303" t="str">
        <f>IF(ISERROR(VLOOKUP(Transaktionen[[#This Row],[Transaktionen]],BTT[Verwendete Transaktion (Pflichtauswahl)],1,FALSE)),"nein","ja")</f>
        <v>nein</v>
      </c>
      <c r="G1303" t="s">
        <v>9077</v>
      </c>
    </row>
    <row r="1304" spans="1:7" hidden="1" x14ac:dyDescent="0.25">
      <c r="A1304" t="s">
        <v>1545</v>
      </c>
      <c r="B1304" t="s">
        <v>1546</v>
      </c>
      <c r="C1304" t="s">
        <v>6087</v>
      </c>
      <c r="D1304" s="13">
        <v>21</v>
      </c>
      <c r="E1304" t="s">
        <v>9102</v>
      </c>
      <c r="F1304" t="str">
        <f>IF(ISERROR(VLOOKUP(Transaktionen[[#This Row],[Transaktionen]],BTT[Verwendete Transaktion (Pflichtauswahl)],1,FALSE)),"nein","ja")</f>
        <v>nein</v>
      </c>
      <c r="G1304" t="s">
        <v>9077</v>
      </c>
    </row>
    <row r="1305" spans="1:7" hidden="1" x14ac:dyDescent="0.25">
      <c r="A1305" t="s">
        <v>1547</v>
      </c>
      <c r="B1305" t="s">
        <v>1548</v>
      </c>
      <c r="C1305" t="s">
        <v>6087</v>
      </c>
      <c r="D1305" s="13">
        <v>3781</v>
      </c>
      <c r="E1305" t="s">
        <v>9102</v>
      </c>
      <c r="F1305" t="str">
        <f>IF(ISERROR(VLOOKUP(Transaktionen[[#This Row],[Transaktionen]],BTT[Verwendete Transaktion (Pflichtauswahl)],1,FALSE)),"nein","ja")</f>
        <v>nein</v>
      </c>
    </row>
    <row r="1306" spans="1:7" hidden="1" x14ac:dyDescent="0.25">
      <c r="A1306" t="s">
        <v>1549</v>
      </c>
      <c r="B1306" t="s">
        <v>1550</v>
      </c>
      <c r="C1306" t="s">
        <v>6087</v>
      </c>
      <c r="D1306" s="13">
        <v>2623</v>
      </c>
      <c r="E1306" t="s">
        <v>9102</v>
      </c>
      <c r="F1306" t="str">
        <f>IF(ISERROR(VLOOKUP(Transaktionen[[#This Row],[Transaktionen]],BTT[Verwendete Transaktion (Pflichtauswahl)],1,FALSE)),"nein","ja")</f>
        <v>nein</v>
      </c>
    </row>
    <row r="1307" spans="1:7" hidden="1" x14ac:dyDescent="0.25">
      <c r="A1307" t="s">
        <v>1551</v>
      </c>
      <c r="B1307" t="s">
        <v>1552</v>
      </c>
      <c r="C1307" t="s">
        <v>6087</v>
      </c>
      <c r="D1307" s="13">
        <v>140</v>
      </c>
      <c r="E1307" t="s">
        <v>9102</v>
      </c>
      <c r="F1307" t="str">
        <f>IF(ISERROR(VLOOKUP(Transaktionen[[#This Row],[Transaktionen]],BTT[Verwendete Transaktion (Pflichtauswahl)],1,FALSE)),"nein","ja")</f>
        <v>nein</v>
      </c>
      <c r="G1307" t="s">
        <v>9077</v>
      </c>
    </row>
    <row r="1308" spans="1:7" hidden="1" x14ac:dyDescent="0.25">
      <c r="A1308" t="s">
        <v>1553</v>
      </c>
      <c r="B1308" t="s">
        <v>1554</v>
      </c>
      <c r="C1308" t="s">
        <v>6087</v>
      </c>
      <c r="D1308" s="13">
        <v>9812</v>
      </c>
      <c r="E1308" t="s">
        <v>9102</v>
      </c>
      <c r="F1308" t="str">
        <f>IF(ISERROR(VLOOKUP(Transaktionen[[#This Row],[Transaktionen]],BTT[Verwendete Transaktion (Pflichtauswahl)],1,FALSE)),"nein","ja")</f>
        <v>nein</v>
      </c>
    </row>
    <row r="1309" spans="1:7" hidden="1" x14ac:dyDescent="0.25">
      <c r="A1309" t="s">
        <v>6853</v>
      </c>
      <c r="B1309" t="s">
        <v>7898</v>
      </c>
      <c r="C1309" t="s">
        <v>6087</v>
      </c>
      <c r="D1309" s="13" t="s">
        <v>576</v>
      </c>
      <c r="E1309" t="s">
        <v>576</v>
      </c>
      <c r="F1309" t="str">
        <f>IF(ISERROR(VLOOKUP(Transaktionen[[#This Row],[Transaktionen]],BTT[Verwendete Transaktion (Pflichtauswahl)],1,FALSE)),"nein","ja")</f>
        <v>nein</v>
      </c>
      <c r="G1309" t="s">
        <v>9077</v>
      </c>
    </row>
    <row r="1310" spans="1:7" hidden="1" x14ac:dyDescent="0.25">
      <c r="A1310" t="s">
        <v>1555</v>
      </c>
      <c r="B1310" t="s">
        <v>1556</v>
      </c>
      <c r="C1310" t="s">
        <v>6087</v>
      </c>
      <c r="D1310" s="13">
        <v>36</v>
      </c>
      <c r="E1310" t="s">
        <v>9102</v>
      </c>
      <c r="F1310" t="str">
        <f>IF(ISERROR(VLOOKUP(Transaktionen[[#This Row],[Transaktionen]],BTT[Verwendete Transaktion (Pflichtauswahl)],1,FALSE)),"nein","ja")</f>
        <v>nein</v>
      </c>
      <c r="G1310" t="s">
        <v>9077</v>
      </c>
    </row>
    <row r="1311" spans="1:7" hidden="1" x14ac:dyDescent="0.25">
      <c r="A1311" t="s">
        <v>1557</v>
      </c>
      <c r="B1311" t="s">
        <v>1558</v>
      </c>
      <c r="C1311" t="s">
        <v>6087</v>
      </c>
      <c r="D1311" s="13">
        <v>3</v>
      </c>
      <c r="E1311" t="s">
        <v>9102</v>
      </c>
      <c r="F1311" t="str">
        <f>IF(ISERROR(VLOOKUP(Transaktionen[[#This Row],[Transaktionen]],BTT[Verwendete Transaktion (Pflichtauswahl)],1,FALSE)),"nein","ja")</f>
        <v>nein</v>
      </c>
      <c r="G1311" t="s">
        <v>9077</v>
      </c>
    </row>
    <row r="1312" spans="1:7" hidden="1" x14ac:dyDescent="0.25">
      <c r="A1312" t="s">
        <v>1559</v>
      </c>
      <c r="B1312" t="s">
        <v>1560</v>
      </c>
      <c r="C1312" t="s">
        <v>6087</v>
      </c>
      <c r="D1312" s="13">
        <v>390</v>
      </c>
      <c r="E1312" t="s">
        <v>9102</v>
      </c>
      <c r="F1312" t="str">
        <f>IF(ISERROR(VLOOKUP(Transaktionen[[#This Row],[Transaktionen]],BTT[Verwendete Transaktion (Pflichtauswahl)],1,FALSE)),"nein","ja")</f>
        <v>nein</v>
      </c>
      <c r="G1312" t="s">
        <v>9077</v>
      </c>
    </row>
    <row r="1313" spans="1:7" hidden="1" x14ac:dyDescent="0.25">
      <c r="A1313" t="s">
        <v>1561</v>
      </c>
      <c r="B1313" t="s">
        <v>1562</v>
      </c>
      <c r="C1313" t="s">
        <v>6087</v>
      </c>
      <c r="D1313" s="13">
        <v>88</v>
      </c>
      <c r="E1313" t="s">
        <v>9102</v>
      </c>
      <c r="F1313" t="str">
        <f>IF(ISERROR(VLOOKUP(Transaktionen[[#This Row],[Transaktionen]],BTT[Verwendete Transaktion (Pflichtauswahl)],1,FALSE)),"nein","ja")</f>
        <v>nein</v>
      </c>
      <c r="G1313" t="s">
        <v>9077</v>
      </c>
    </row>
    <row r="1314" spans="1:7" hidden="1" x14ac:dyDescent="0.25">
      <c r="A1314" t="s">
        <v>1563</v>
      </c>
      <c r="B1314" t="s">
        <v>1564</v>
      </c>
      <c r="C1314" t="s">
        <v>6087</v>
      </c>
      <c r="D1314" s="13">
        <v>117</v>
      </c>
      <c r="E1314" t="s">
        <v>576</v>
      </c>
      <c r="F1314" t="str">
        <f>IF(ISERROR(VLOOKUP(Transaktionen[[#This Row],[Transaktionen]],BTT[Verwendete Transaktion (Pflichtauswahl)],1,FALSE)),"nein","ja")</f>
        <v>nein</v>
      </c>
    </row>
    <row r="1315" spans="1:7" hidden="1" x14ac:dyDescent="0.25">
      <c r="A1315" t="s">
        <v>1565</v>
      </c>
      <c r="B1315" t="s">
        <v>1566</v>
      </c>
      <c r="C1315" t="s">
        <v>6087</v>
      </c>
      <c r="D1315" s="13">
        <v>231</v>
      </c>
      <c r="E1315" t="s">
        <v>9102</v>
      </c>
      <c r="F1315" t="str">
        <f>IF(ISERROR(VLOOKUP(Transaktionen[[#This Row],[Transaktionen]],BTT[Verwendete Transaktion (Pflichtauswahl)],1,FALSE)),"nein","ja")</f>
        <v>nein</v>
      </c>
    </row>
    <row r="1316" spans="1:7" hidden="1" x14ac:dyDescent="0.25">
      <c r="A1316" t="s">
        <v>1567</v>
      </c>
      <c r="B1316" t="s">
        <v>1568</v>
      </c>
      <c r="C1316" t="s">
        <v>6087</v>
      </c>
      <c r="D1316" s="13">
        <v>42</v>
      </c>
      <c r="E1316" t="s">
        <v>9102</v>
      </c>
      <c r="F1316" t="str">
        <f>IF(ISERROR(VLOOKUP(Transaktionen[[#This Row],[Transaktionen]],BTT[Verwendete Transaktion (Pflichtauswahl)],1,FALSE)),"nein","ja")</f>
        <v>nein</v>
      </c>
    </row>
    <row r="1317" spans="1:7" hidden="1" x14ac:dyDescent="0.25">
      <c r="A1317" t="s">
        <v>1569</v>
      </c>
      <c r="B1317" t="s">
        <v>1570</v>
      </c>
      <c r="C1317" t="s">
        <v>6087</v>
      </c>
      <c r="D1317" s="13">
        <v>66</v>
      </c>
      <c r="E1317" t="s">
        <v>9102</v>
      </c>
      <c r="F1317" t="str">
        <f>IF(ISERROR(VLOOKUP(Transaktionen[[#This Row],[Transaktionen]],BTT[Verwendete Transaktion (Pflichtauswahl)],1,FALSE)),"nein","ja")</f>
        <v>nein</v>
      </c>
    </row>
    <row r="1318" spans="1:7" hidden="1" x14ac:dyDescent="0.25">
      <c r="A1318" t="s">
        <v>1571</v>
      </c>
      <c r="B1318" t="s">
        <v>1572</v>
      </c>
      <c r="C1318" t="s">
        <v>6087</v>
      </c>
      <c r="D1318" s="13">
        <v>325657</v>
      </c>
      <c r="E1318" t="s">
        <v>9102</v>
      </c>
      <c r="F1318" t="str">
        <f>IF(ISERROR(VLOOKUP(Transaktionen[[#This Row],[Transaktionen]],BTT[Verwendete Transaktion (Pflichtauswahl)],1,FALSE)),"nein","ja")</f>
        <v>nein</v>
      </c>
    </row>
    <row r="1319" spans="1:7" hidden="1" x14ac:dyDescent="0.25">
      <c r="A1319" t="s">
        <v>1573</v>
      </c>
      <c r="B1319" t="s">
        <v>1574</v>
      </c>
      <c r="C1319" t="s">
        <v>6087</v>
      </c>
      <c r="D1319" s="13">
        <v>2264</v>
      </c>
      <c r="E1319" t="s">
        <v>9102</v>
      </c>
      <c r="F1319" t="str">
        <f>IF(ISERROR(VLOOKUP(Transaktionen[[#This Row],[Transaktionen]],BTT[Verwendete Transaktion (Pflichtauswahl)],1,FALSE)),"nein","ja")</f>
        <v>nein</v>
      </c>
    </row>
    <row r="1320" spans="1:7" hidden="1" x14ac:dyDescent="0.25">
      <c r="A1320" t="s">
        <v>1575</v>
      </c>
      <c r="B1320" t="s">
        <v>1576</v>
      </c>
      <c r="C1320" t="s">
        <v>6087</v>
      </c>
      <c r="D1320" s="13">
        <v>14789</v>
      </c>
      <c r="E1320" t="s">
        <v>9102</v>
      </c>
      <c r="F1320" t="str">
        <f>IF(ISERROR(VLOOKUP(Transaktionen[[#This Row],[Transaktionen]],BTT[Verwendete Transaktion (Pflichtauswahl)],1,FALSE)),"nein","ja")</f>
        <v>nein</v>
      </c>
    </row>
    <row r="1321" spans="1:7" hidden="1" x14ac:dyDescent="0.25">
      <c r="A1321" t="s">
        <v>1577</v>
      </c>
      <c r="B1321" t="s">
        <v>1578</v>
      </c>
      <c r="C1321" t="s">
        <v>6087</v>
      </c>
      <c r="D1321" s="13">
        <v>207</v>
      </c>
      <c r="E1321" t="s">
        <v>9102</v>
      </c>
      <c r="F1321" t="str">
        <f>IF(ISERROR(VLOOKUP(Transaktionen[[#This Row],[Transaktionen]],BTT[Verwendete Transaktion (Pflichtauswahl)],1,FALSE)),"nein","ja")</f>
        <v>nein</v>
      </c>
    </row>
    <row r="1322" spans="1:7" hidden="1" x14ac:dyDescent="0.25">
      <c r="A1322" t="s">
        <v>1579</v>
      </c>
      <c r="B1322" t="s">
        <v>1580</v>
      </c>
      <c r="C1322" t="s">
        <v>6087</v>
      </c>
      <c r="D1322" s="13">
        <v>124947</v>
      </c>
      <c r="E1322" t="s">
        <v>9102</v>
      </c>
      <c r="F1322" t="str">
        <f>IF(ISERROR(VLOOKUP(Transaktionen[[#This Row],[Transaktionen]],BTT[Verwendete Transaktion (Pflichtauswahl)],1,FALSE)),"nein","ja")</f>
        <v>nein</v>
      </c>
    </row>
    <row r="1323" spans="1:7" hidden="1" x14ac:dyDescent="0.25">
      <c r="A1323" t="s">
        <v>1581</v>
      </c>
      <c r="B1323" t="s">
        <v>1582</v>
      </c>
      <c r="C1323" t="s">
        <v>6087</v>
      </c>
      <c r="D1323" s="13">
        <v>953</v>
      </c>
      <c r="E1323" t="s">
        <v>9102</v>
      </c>
      <c r="F1323" t="str">
        <f>IF(ISERROR(VLOOKUP(Transaktionen[[#This Row],[Transaktionen]],BTT[Verwendete Transaktion (Pflichtauswahl)],1,FALSE)),"nein","ja")</f>
        <v>nein</v>
      </c>
    </row>
    <row r="1324" spans="1:7" hidden="1" x14ac:dyDescent="0.25">
      <c r="A1324" t="s">
        <v>6854</v>
      </c>
      <c r="B1324" t="s">
        <v>1580</v>
      </c>
      <c r="C1324" t="s">
        <v>6087</v>
      </c>
      <c r="D1324" s="13" t="s">
        <v>576</v>
      </c>
      <c r="E1324" t="s">
        <v>576</v>
      </c>
      <c r="F1324" t="str">
        <f>IF(ISERROR(VLOOKUP(Transaktionen[[#This Row],[Transaktionen]],BTT[Verwendete Transaktion (Pflichtauswahl)],1,FALSE)),"nein","ja")</f>
        <v>nein</v>
      </c>
      <c r="G1324" t="s">
        <v>9083</v>
      </c>
    </row>
    <row r="1325" spans="1:7" hidden="1" x14ac:dyDescent="0.25">
      <c r="A1325" t="s">
        <v>6855</v>
      </c>
      <c r="B1325" t="s">
        <v>7899</v>
      </c>
      <c r="C1325" t="s">
        <v>6087</v>
      </c>
      <c r="D1325" s="13" t="s">
        <v>576</v>
      </c>
      <c r="E1325" t="s">
        <v>576</v>
      </c>
      <c r="F1325" t="str">
        <f>IF(ISERROR(VLOOKUP(Transaktionen[[#This Row],[Transaktionen]],BTT[Verwendete Transaktion (Pflichtauswahl)],1,FALSE)),"nein","ja")</f>
        <v>nein</v>
      </c>
      <c r="G1325" t="s">
        <v>9077</v>
      </c>
    </row>
    <row r="1326" spans="1:7" hidden="1" x14ac:dyDescent="0.25">
      <c r="A1326" t="s">
        <v>6856</v>
      </c>
      <c r="B1326" t="s">
        <v>7900</v>
      </c>
      <c r="C1326" t="s">
        <v>6087</v>
      </c>
      <c r="D1326" s="13" t="s">
        <v>576</v>
      </c>
      <c r="E1326" t="s">
        <v>576</v>
      </c>
      <c r="F1326" t="str">
        <f>IF(ISERROR(VLOOKUP(Transaktionen[[#This Row],[Transaktionen]],BTT[Verwendete Transaktion (Pflichtauswahl)],1,FALSE)),"nein","ja")</f>
        <v>nein</v>
      </c>
      <c r="G1326" t="s">
        <v>9077</v>
      </c>
    </row>
    <row r="1327" spans="1:7" hidden="1" x14ac:dyDescent="0.25">
      <c r="A1327" t="s">
        <v>1583</v>
      </c>
      <c r="B1327" t="s">
        <v>1584</v>
      </c>
      <c r="C1327" t="s">
        <v>6087</v>
      </c>
      <c r="D1327" s="13">
        <v>28786</v>
      </c>
      <c r="E1327" t="s">
        <v>9102</v>
      </c>
      <c r="F1327" t="str">
        <f>IF(ISERROR(VLOOKUP(Transaktionen[[#This Row],[Transaktionen]],BTT[Verwendete Transaktion (Pflichtauswahl)],1,FALSE)),"nein","ja")</f>
        <v>nein</v>
      </c>
    </row>
    <row r="1328" spans="1:7" hidden="1" x14ac:dyDescent="0.25">
      <c r="A1328" t="s">
        <v>1585</v>
      </c>
      <c r="B1328" t="s">
        <v>1586</v>
      </c>
      <c r="C1328" t="s">
        <v>6087</v>
      </c>
      <c r="D1328" s="13">
        <v>864946</v>
      </c>
      <c r="E1328" t="s">
        <v>9102</v>
      </c>
      <c r="F1328" t="str">
        <f>IF(ISERROR(VLOOKUP(Transaktionen[[#This Row],[Transaktionen]],BTT[Verwendete Transaktion (Pflichtauswahl)],1,FALSE)),"nein","ja")</f>
        <v>nein</v>
      </c>
    </row>
    <row r="1329" spans="1:7" hidden="1" x14ac:dyDescent="0.25">
      <c r="A1329" t="s">
        <v>1587</v>
      </c>
      <c r="B1329" t="s">
        <v>1588</v>
      </c>
      <c r="C1329" t="s">
        <v>6087</v>
      </c>
      <c r="D1329" s="13">
        <v>4970</v>
      </c>
      <c r="E1329" t="s">
        <v>9102</v>
      </c>
      <c r="F1329" t="str">
        <f>IF(ISERROR(VLOOKUP(Transaktionen[[#This Row],[Transaktionen]],BTT[Verwendete Transaktion (Pflichtauswahl)],1,FALSE)),"nein","ja")</f>
        <v>nein</v>
      </c>
    </row>
    <row r="1330" spans="1:7" hidden="1" x14ac:dyDescent="0.25">
      <c r="A1330" t="s">
        <v>1589</v>
      </c>
      <c r="B1330" t="s">
        <v>1590</v>
      </c>
      <c r="C1330" t="s">
        <v>6087</v>
      </c>
      <c r="D1330" s="13">
        <v>11907</v>
      </c>
      <c r="E1330" t="s">
        <v>9102</v>
      </c>
      <c r="F1330" t="str">
        <f>IF(ISERROR(VLOOKUP(Transaktionen[[#This Row],[Transaktionen]],BTT[Verwendete Transaktion (Pflichtauswahl)],1,FALSE)),"nein","ja")</f>
        <v>nein</v>
      </c>
    </row>
    <row r="1331" spans="1:7" hidden="1" x14ac:dyDescent="0.25">
      <c r="A1331" t="s">
        <v>1591</v>
      </c>
      <c r="B1331" t="s">
        <v>1592</v>
      </c>
      <c r="C1331" t="s">
        <v>6087</v>
      </c>
      <c r="D1331" s="13">
        <v>18325</v>
      </c>
      <c r="E1331" t="s">
        <v>9102</v>
      </c>
      <c r="F1331" t="str">
        <f>IF(ISERROR(VLOOKUP(Transaktionen[[#This Row],[Transaktionen]],BTT[Verwendete Transaktion (Pflichtauswahl)],1,FALSE)),"nein","ja")</f>
        <v>nein</v>
      </c>
    </row>
    <row r="1332" spans="1:7" hidden="1" x14ac:dyDescent="0.25">
      <c r="A1332" t="s">
        <v>1593</v>
      </c>
      <c r="B1332" t="s">
        <v>1594</v>
      </c>
      <c r="C1332" t="s">
        <v>6087</v>
      </c>
      <c r="D1332" s="13" t="s">
        <v>576</v>
      </c>
      <c r="E1332" t="s">
        <v>576</v>
      </c>
      <c r="F1332" t="str">
        <f>IF(ISERROR(VLOOKUP(Transaktionen[[#This Row],[Transaktionen]],BTT[Verwendete Transaktion (Pflichtauswahl)],1,FALSE)),"nein","ja")</f>
        <v>nein</v>
      </c>
      <c r="G1332" t="s">
        <v>9084</v>
      </c>
    </row>
    <row r="1333" spans="1:7" hidden="1" x14ac:dyDescent="0.25">
      <c r="A1333" t="s">
        <v>1595</v>
      </c>
      <c r="B1333" t="s">
        <v>1596</v>
      </c>
      <c r="C1333" t="s">
        <v>6087</v>
      </c>
      <c r="D1333" s="13">
        <v>21991</v>
      </c>
      <c r="E1333" t="s">
        <v>9102</v>
      </c>
      <c r="F1333" t="str">
        <f>IF(ISERROR(VLOOKUP(Transaktionen[[#This Row],[Transaktionen]],BTT[Verwendete Transaktion (Pflichtauswahl)],1,FALSE)),"nein","ja")</f>
        <v>nein</v>
      </c>
    </row>
    <row r="1334" spans="1:7" hidden="1" x14ac:dyDescent="0.25">
      <c r="A1334" t="s">
        <v>1597</v>
      </c>
      <c r="B1334" t="s">
        <v>1598</v>
      </c>
      <c r="C1334" t="s">
        <v>6087</v>
      </c>
      <c r="D1334" s="13">
        <v>27536</v>
      </c>
      <c r="E1334" t="s">
        <v>9102</v>
      </c>
      <c r="F1334" t="str">
        <f>IF(ISERROR(VLOOKUP(Transaktionen[[#This Row],[Transaktionen]],BTT[Verwendete Transaktion (Pflichtauswahl)],1,FALSE)),"nein","ja")</f>
        <v>nein</v>
      </c>
    </row>
    <row r="1335" spans="1:7" hidden="1" x14ac:dyDescent="0.25">
      <c r="A1335" t="s">
        <v>1599</v>
      </c>
      <c r="B1335" t="s">
        <v>1380</v>
      </c>
      <c r="C1335" t="s">
        <v>6087</v>
      </c>
      <c r="D1335" s="13">
        <v>42</v>
      </c>
      <c r="E1335" t="s">
        <v>9102</v>
      </c>
      <c r="F1335" t="str">
        <f>IF(ISERROR(VLOOKUP(Transaktionen[[#This Row],[Transaktionen]],BTT[Verwendete Transaktion (Pflichtauswahl)],1,FALSE)),"nein","ja")</f>
        <v>nein</v>
      </c>
      <c r="G1335" t="s">
        <v>9077</v>
      </c>
    </row>
    <row r="1336" spans="1:7" hidden="1" x14ac:dyDescent="0.25">
      <c r="A1336" t="s">
        <v>1600</v>
      </c>
      <c r="B1336" t="s">
        <v>1601</v>
      </c>
      <c r="C1336" t="s">
        <v>6087</v>
      </c>
      <c r="D1336" s="13">
        <v>8</v>
      </c>
      <c r="E1336" t="s">
        <v>9102</v>
      </c>
      <c r="F1336" t="str">
        <f>IF(ISERROR(VLOOKUP(Transaktionen[[#This Row],[Transaktionen]],BTT[Verwendete Transaktion (Pflichtauswahl)],1,FALSE)),"nein","ja")</f>
        <v>nein</v>
      </c>
      <c r="G1336" t="s">
        <v>9077</v>
      </c>
    </row>
    <row r="1337" spans="1:7" hidden="1" x14ac:dyDescent="0.25">
      <c r="A1337" t="s">
        <v>1602</v>
      </c>
      <c r="B1337" t="s">
        <v>1603</v>
      </c>
      <c r="C1337" t="s">
        <v>6087</v>
      </c>
      <c r="D1337" s="13">
        <v>3</v>
      </c>
      <c r="E1337" t="s">
        <v>9102</v>
      </c>
      <c r="F1337" t="str">
        <f>IF(ISERROR(VLOOKUP(Transaktionen[[#This Row],[Transaktionen]],BTT[Verwendete Transaktion (Pflichtauswahl)],1,FALSE)),"nein","ja")</f>
        <v>nein</v>
      </c>
      <c r="G1337" t="s">
        <v>9084</v>
      </c>
    </row>
    <row r="1338" spans="1:7" hidden="1" x14ac:dyDescent="0.25">
      <c r="A1338" t="s">
        <v>1604</v>
      </c>
      <c r="B1338" t="s">
        <v>1605</v>
      </c>
      <c r="C1338" t="s">
        <v>6087</v>
      </c>
      <c r="D1338" s="13">
        <v>30</v>
      </c>
      <c r="E1338" t="s">
        <v>9102</v>
      </c>
      <c r="F1338" t="str">
        <f>IF(ISERROR(VLOOKUP(Transaktionen[[#This Row],[Transaktionen]],BTT[Verwendete Transaktion (Pflichtauswahl)],1,FALSE)),"nein","ja")</f>
        <v>nein</v>
      </c>
      <c r="G1338" t="s">
        <v>9084</v>
      </c>
    </row>
    <row r="1339" spans="1:7" hidden="1" x14ac:dyDescent="0.25">
      <c r="A1339" t="s">
        <v>1606</v>
      </c>
      <c r="B1339" t="s">
        <v>1607</v>
      </c>
      <c r="C1339" t="s">
        <v>6087</v>
      </c>
      <c r="D1339" s="13">
        <v>15</v>
      </c>
      <c r="E1339" t="s">
        <v>9102</v>
      </c>
      <c r="F1339" t="str">
        <f>IF(ISERROR(VLOOKUP(Transaktionen[[#This Row],[Transaktionen]],BTT[Verwendete Transaktion (Pflichtauswahl)],1,FALSE)),"nein","ja")</f>
        <v>nein</v>
      </c>
      <c r="G1339" t="s">
        <v>9084</v>
      </c>
    </row>
    <row r="1340" spans="1:7" hidden="1" x14ac:dyDescent="0.25">
      <c r="A1340" t="s">
        <v>1608</v>
      </c>
      <c r="B1340" t="s">
        <v>1609</v>
      </c>
      <c r="C1340" t="s">
        <v>6087</v>
      </c>
      <c r="D1340" s="13">
        <v>30277</v>
      </c>
      <c r="E1340" t="s">
        <v>9102</v>
      </c>
      <c r="F1340" t="str">
        <f>IF(ISERROR(VLOOKUP(Transaktionen[[#This Row],[Transaktionen]],BTT[Verwendete Transaktion (Pflichtauswahl)],1,FALSE)),"nein","ja")</f>
        <v>nein</v>
      </c>
    </row>
    <row r="1341" spans="1:7" hidden="1" x14ac:dyDescent="0.25">
      <c r="A1341" t="s">
        <v>6857</v>
      </c>
      <c r="B1341" t="s">
        <v>7901</v>
      </c>
      <c r="C1341" t="s">
        <v>6084</v>
      </c>
      <c r="D1341" s="13" t="s">
        <v>576</v>
      </c>
      <c r="E1341" t="s">
        <v>576</v>
      </c>
      <c r="F1341" t="str">
        <f>IF(ISERROR(VLOOKUP(Transaktionen[[#This Row],[Transaktionen]],BTT[Verwendete Transaktion (Pflichtauswahl)],1,FALSE)),"nein","ja")</f>
        <v>nein</v>
      </c>
      <c r="G1341" t="s">
        <v>9085</v>
      </c>
    </row>
    <row r="1342" spans="1:7" hidden="1" x14ac:dyDescent="0.25">
      <c r="A1342" t="s">
        <v>6858</v>
      </c>
      <c r="B1342" t="s">
        <v>7902</v>
      </c>
      <c r="C1342" t="s">
        <v>6087</v>
      </c>
      <c r="D1342" s="13">
        <v>76</v>
      </c>
      <c r="E1342" t="s">
        <v>9102</v>
      </c>
      <c r="F1342" t="str">
        <f>IF(ISERROR(VLOOKUP(Transaktionen[[#This Row],[Transaktionen]],BTT[Verwendete Transaktion (Pflichtauswahl)],1,FALSE)),"nein","ja")</f>
        <v>nein</v>
      </c>
      <c r="G1342" t="s">
        <v>9084</v>
      </c>
    </row>
    <row r="1343" spans="1:7" hidden="1" x14ac:dyDescent="0.25">
      <c r="A1343" t="s">
        <v>1610</v>
      </c>
      <c r="B1343" t="s">
        <v>1611</v>
      </c>
      <c r="C1343" t="s">
        <v>6087</v>
      </c>
      <c r="D1343" s="13">
        <v>115</v>
      </c>
      <c r="E1343" t="s">
        <v>9102</v>
      </c>
      <c r="F1343" t="str">
        <f>IF(ISERROR(VLOOKUP(Transaktionen[[#This Row],[Transaktionen]],BTT[Verwendete Transaktion (Pflichtauswahl)],1,FALSE)),"nein","ja")</f>
        <v>nein</v>
      </c>
      <c r="G1343" t="s">
        <v>9077</v>
      </c>
    </row>
    <row r="1344" spans="1:7" hidden="1" x14ac:dyDescent="0.25">
      <c r="A1344" t="s">
        <v>1612</v>
      </c>
      <c r="B1344" t="s">
        <v>1613</v>
      </c>
      <c r="C1344" t="s">
        <v>6087</v>
      </c>
      <c r="D1344" s="13">
        <v>606</v>
      </c>
      <c r="E1344" t="s">
        <v>9102</v>
      </c>
      <c r="F1344" t="str">
        <f>IF(ISERROR(VLOOKUP(Transaktionen[[#This Row],[Transaktionen]],BTT[Verwendete Transaktion (Pflichtauswahl)],1,FALSE)),"nein","ja")</f>
        <v>nein</v>
      </c>
      <c r="G1344" t="s">
        <v>9077</v>
      </c>
    </row>
    <row r="1345" spans="1:7" hidden="1" x14ac:dyDescent="0.25">
      <c r="A1345" t="s">
        <v>1614</v>
      </c>
      <c r="B1345" t="s">
        <v>1615</v>
      </c>
      <c r="C1345" t="s">
        <v>6087</v>
      </c>
      <c r="D1345" s="13">
        <v>120</v>
      </c>
      <c r="E1345" t="s">
        <v>9102</v>
      </c>
      <c r="F1345" t="str">
        <f>IF(ISERROR(VLOOKUP(Transaktionen[[#This Row],[Transaktionen]],BTT[Verwendete Transaktion (Pflichtauswahl)],1,FALSE)),"nein","ja")</f>
        <v>nein</v>
      </c>
    </row>
    <row r="1346" spans="1:7" hidden="1" x14ac:dyDescent="0.25">
      <c r="A1346" t="s">
        <v>6859</v>
      </c>
      <c r="B1346" t="s">
        <v>7903</v>
      </c>
      <c r="C1346" t="s">
        <v>6087</v>
      </c>
      <c r="D1346" s="13">
        <v>3</v>
      </c>
      <c r="E1346" t="s">
        <v>9102</v>
      </c>
      <c r="F1346" t="str">
        <f>IF(ISERROR(VLOOKUP(Transaktionen[[#This Row],[Transaktionen]],BTT[Verwendete Transaktion (Pflichtauswahl)],1,FALSE)),"nein","ja")</f>
        <v>nein</v>
      </c>
      <c r="G1346" t="s">
        <v>9077</v>
      </c>
    </row>
    <row r="1347" spans="1:7" hidden="1" x14ac:dyDescent="0.25">
      <c r="A1347" t="s">
        <v>1616</v>
      </c>
      <c r="B1347" t="s">
        <v>1617</v>
      </c>
      <c r="C1347" t="s">
        <v>6087</v>
      </c>
      <c r="D1347" s="13">
        <v>1128</v>
      </c>
      <c r="E1347" t="s">
        <v>9102</v>
      </c>
      <c r="F1347" t="str">
        <f>IF(ISERROR(VLOOKUP(Transaktionen[[#This Row],[Transaktionen]],BTT[Verwendete Transaktion (Pflichtauswahl)],1,FALSE)),"nein","ja")</f>
        <v>nein</v>
      </c>
    </row>
    <row r="1348" spans="1:7" hidden="1" x14ac:dyDescent="0.25">
      <c r="A1348" t="s">
        <v>1618</v>
      </c>
      <c r="B1348" t="s">
        <v>1619</v>
      </c>
      <c r="C1348" t="s">
        <v>6087</v>
      </c>
      <c r="D1348" s="13">
        <v>2716</v>
      </c>
      <c r="E1348" t="s">
        <v>9102</v>
      </c>
      <c r="F1348" t="str">
        <f>IF(ISERROR(VLOOKUP(Transaktionen[[#This Row],[Transaktionen]],BTT[Verwendete Transaktion (Pflichtauswahl)],1,FALSE)),"nein","ja")</f>
        <v>nein</v>
      </c>
    </row>
    <row r="1349" spans="1:7" hidden="1" x14ac:dyDescent="0.25">
      <c r="A1349" t="s">
        <v>1620</v>
      </c>
      <c r="B1349" t="s">
        <v>1621</v>
      </c>
      <c r="C1349" t="s">
        <v>6087</v>
      </c>
      <c r="D1349" s="13">
        <v>5107</v>
      </c>
      <c r="E1349" t="s">
        <v>9102</v>
      </c>
      <c r="F1349" t="str">
        <f>IF(ISERROR(VLOOKUP(Transaktionen[[#This Row],[Transaktionen]],BTT[Verwendete Transaktion (Pflichtauswahl)],1,FALSE)),"nein","ja")</f>
        <v>nein</v>
      </c>
      <c r="G1349" t="s">
        <v>9077</v>
      </c>
    </row>
    <row r="1350" spans="1:7" hidden="1" x14ac:dyDescent="0.25">
      <c r="A1350" t="s">
        <v>1622</v>
      </c>
      <c r="B1350" t="s">
        <v>1623</v>
      </c>
      <c r="C1350" t="s">
        <v>6087</v>
      </c>
      <c r="D1350" s="13">
        <v>34493</v>
      </c>
      <c r="E1350" t="s">
        <v>9102</v>
      </c>
      <c r="F1350" t="str">
        <f>IF(ISERROR(VLOOKUP(Transaktionen[[#This Row],[Transaktionen]],BTT[Verwendete Transaktion (Pflichtauswahl)],1,FALSE)),"nein","ja")</f>
        <v>nein</v>
      </c>
    </row>
    <row r="1351" spans="1:7" hidden="1" x14ac:dyDescent="0.25">
      <c r="A1351" t="s">
        <v>1624</v>
      </c>
      <c r="B1351" t="s">
        <v>1625</v>
      </c>
      <c r="C1351" t="s">
        <v>6087</v>
      </c>
      <c r="D1351" s="13">
        <v>7010</v>
      </c>
      <c r="E1351" t="s">
        <v>9102</v>
      </c>
      <c r="F1351" t="str">
        <f>IF(ISERROR(VLOOKUP(Transaktionen[[#This Row],[Transaktionen]],BTT[Verwendete Transaktion (Pflichtauswahl)],1,FALSE)),"nein","ja")</f>
        <v>nein</v>
      </c>
    </row>
    <row r="1352" spans="1:7" hidden="1" x14ac:dyDescent="0.25">
      <c r="A1352" t="s">
        <v>1626</v>
      </c>
      <c r="B1352" t="s">
        <v>1627</v>
      </c>
      <c r="C1352" t="s">
        <v>6087</v>
      </c>
      <c r="D1352" s="13">
        <v>8195</v>
      </c>
      <c r="E1352" t="s">
        <v>9102</v>
      </c>
      <c r="F1352" t="str">
        <f>IF(ISERROR(VLOOKUP(Transaktionen[[#This Row],[Transaktionen]],BTT[Verwendete Transaktion (Pflichtauswahl)],1,FALSE)),"nein","ja")</f>
        <v>nein</v>
      </c>
    </row>
    <row r="1353" spans="1:7" hidden="1" x14ac:dyDescent="0.25">
      <c r="A1353" t="s">
        <v>1628</v>
      </c>
      <c r="B1353" t="s">
        <v>1629</v>
      </c>
      <c r="C1353" t="s">
        <v>6087</v>
      </c>
      <c r="D1353" s="13">
        <v>1601</v>
      </c>
      <c r="E1353" t="s">
        <v>9102</v>
      </c>
      <c r="F1353" t="str">
        <f>IF(ISERROR(VLOOKUP(Transaktionen[[#This Row],[Transaktionen]],BTT[Verwendete Transaktion (Pflichtauswahl)],1,FALSE)),"nein","ja")</f>
        <v>nein</v>
      </c>
    </row>
    <row r="1354" spans="1:7" hidden="1" x14ac:dyDescent="0.25">
      <c r="A1354" t="s">
        <v>1630</v>
      </c>
      <c r="B1354" t="s">
        <v>1631</v>
      </c>
      <c r="C1354" t="s">
        <v>6087</v>
      </c>
      <c r="D1354" s="13">
        <v>26295</v>
      </c>
      <c r="E1354" t="s">
        <v>9102</v>
      </c>
      <c r="F1354" t="str">
        <f>IF(ISERROR(VLOOKUP(Transaktionen[[#This Row],[Transaktionen]],BTT[Verwendete Transaktion (Pflichtauswahl)],1,FALSE)),"nein","ja")</f>
        <v>nein</v>
      </c>
      <c r="G1354" t="s">
        <v>9077</v>
      </c>
    </row>
    <row r="1355" spans="1:7" hidden="1" x14ac:dyDescent="0.25">
      <c r="A1355" t="s">
        <v>1632</v>
      </c>
      <c r="B1355" t="s">
        <v>1633</v>
      </c>
      <c r="C1355" t="s">
        <v>6087</v>
      </c>
      <c r="D1355" s="13">
        <v>855354</v>
      </c>
      <c r="E1355" t="s">
        <v>9102</v>
      </c>
      <c r="F1355" t="str">
        <f>IF(ISERROR(VLOOKUP(Transaktionen[[#This Row],[Transaktionen]],BTT[Verwendete Transaktion (Pflichtauswahl)],1,FALSE)),"nein","ja")</f>
        <v>nein</v>
      </c>
      <c r="G1355" t="s">
        <v>9077</v>
      </c>
    </row>
    <row r="1356" spans="1:7" hidden="1" x14ac:dyDescent="0.25">
      <c r="A1356" t="s">
        <v>1634</v>
      </c>
      <c r="B1356" t="s">
        <v>1635</v>
      </c>
      <c r="C1356" t="s">
        <v>6087</v>
      </c>
      <c r="D1356" s="13">
        <v>2557</v>
      </c>
      <c r="E1356" t="s">
        <v>9102</v>
      </c>
      <c r="F1356" t="str">
        <f>IF(ISERROR(VLOOKUP(Transaktionen[[#This Row],[Transaktionen]],BTT[Verwendete Transaktion (Pflichtauswahl)],1,FALSE)),"nein","ja")</f>
        <v>nein</v>
      </c>
    </row>
    <row r="1357" spans="1:7" hidden="1" x14ac:dyDescent="0.25">
      <c r="A1357" t="s">
        <v>1636</v>
      </c>
      <c r="B1357" t="s">
        <v>1637</v>
      </c>
      <c r="C1357" t="s">
        <v>6087</v>
      </c>
      <c r="D1357" s="13">
        <v>198</v>
      </c>
      <c r="E1357" t="s">
        <v>9102</v>
      </c>
      <c r="F1357" s="10" t="str">
        <f>IF(ISERROR(VLOOKUP(Transaktionen[[#This Row],[Transaktionen]],BTT[Verwendete Transaktion (Pflichtauswahl)],1,FALSE)),"nein","ja")</f>
        <v>nein</v>
      </c>
      <c r="G1357" t="s">
        <v>9077</v>
      </c>
    </row>
    <row r="1358" spans="1:7" hidden="1" x14ac:dyDescent="0.25">
      <c r="A1358" t="s">
        <v>1638</v>
      </c>
      <c r="B1358" t="s">
        <v>1639</v>
      </c>
      <c r="C1358" t="s">
        <v>6087</v>
      </c>
      <c r="D1358" s="13">
        <v>284</v>
      </c>
      <c r="E1358" t="s">
        <v>9102</v>
      </c>
      <c r="F1358" t="str">
        <f>IF(ISERROR(VLOOKUP(Transaktionen[[#This Row],[Transaktionen]],BTT[Verwendete Transaktion (Pflichtauswahl)],1,FALSE)),"nein","ja")</f>
        <v>nein</v>
      </c>
      <c r="G1358" t="s">
        <v>9077</v>
      </c>
    </row>
    <row r="1359" spans="1:7" hidden="1" x14ac:dyDescent="0.25">
      <c r="A1359" t="s">
        <v>1640</v>
      </c>
      <c r="B1359" t="s">
        <v>1641</v>
      </c>
      <c r="C1359" t="s">
        <v>6087</v>
      </c>
      <c r="D1359" s="13">
        <v>98</v>
      </c>
      <c r="E1359" t="s">
        <v>9102</v>
      </c>
      <c r="F1359" t="str">
        <f>IF(ISERROR(VLOOKUP(Transaktionen[[#This Row],[Transaktionen]],BTT[Verwendete Transaktion (Pflichtauswahl)],1,FALSE)),"nein","ja")</f>
        <v>nein</v>
      </c>
      <c r="G1359" t="s">
        <v>9077</v>
      </c>
    </row>
    <row r="1360" spans="1:7" hidden="1" x14ac:dyDescent="0.25">
      <c r="A1360" t="s">
        <v>9185</v>
      </c>
      <c r="B1360" t="s">
        <v>9186</v>
      </c>
      <c r="C1360" t="s">
        <v>6087</v>
      </c>
      <c r="D1360" s="13">
        <v>18</v>
      </c>
      <c r="E1360" t="s">
        <v>9102</v>
      </c>
      <c r="F1360" t="str">
        <f>IF(ISERROR(VLOOKUP(Transaktionen[[#This Row],[Transaktionen]],BTT[Verwendete Transaktion (Pflichtauswahl)],1,FALSE)),"nein","ja")</f>
        <v>nein</v>
      </c>
      <c r="G1360" t="s">
        <v>9517</v>
      </c>
    </row>
    <row r="1361" spans="1:7" hidden="1" x14ac:dyDescent="0.25">
      <c r="A1361" t="s">
        <v>1642</v>
      </c>
      <c r="B1361" t="s">
        <v>1643</v>
      </c>
      <c r="C1361" t="s">
        <v>6322</v>
      </c>
      <c r="D1361" s="13">
        <v>76</v>
      </c>
      <c r="E1361" t="s">
        <v>9102</v>
      </c>
      <c r="F1361" t="str">
        <f>IF(ISERROR(VLOOKUP(Transaktionen[[#This Row],[Transaktionen]],BTT[Verwendete Transaktion (Pflichtauswahl)],1,FALSE)),"nein","ja")</f>
        <v>nein</v>
      </c>
    </row>
    <row r="1362" spans="1:7" hidden="1" x14ac:dyDescent="0.25">
      <c r="A1362" t="s">
        <v>1644</v>
      </c>
      <c r="B1362" t="s">
        <v>1645</v>
      </c>
      <c r="C1362" t="s">
        <v>6322</v>
      </c>
      <c r="D1362" s="13">
        <v>18516</v>
      </c>
      <c r="E1362" t="s">
        <v>9102</v>
      </c>
      <c r="F1362" t="str">
        <f>IF(ISERROR(VLOOKUP(Transaktionen[[#This Row],[Transaktionen]],BTT[Verwendete Transaktion (Pflichtauswahl)],1,FALSE)),"nein","ja")</f>
        <v>nein</v>
      </c>
    </row>
    <row r="1363" spans="1:7" hidden="1" x14ac:dyDescent="0.25">
      <c r="A1363" t="s">
        <v>1698</v>
      </c>
      <c r="B1363" t="s">
        <v>1699</v>
      </c>
      <c r="C1363" t="s">
        <v>3</v>
      </c>
      <c r="D1363" s="13">
        <v>80623</v>
      </c>
      <c r="E1363" t="s">
        <v>9102</v>
      </c>
      <c r="F1363" t="str">
        <f>IF(ISERROR(VLOOKUP(Transaktionen[[#This Row],[Transaktionen]],BTT[Verwendete Transaktion (Pflichtauswahl)],1,FALSE)),"nein","ja")</f>
        <v>nein</v>
      </c>
    </row>
    <row r="1364" spans="1:7" hidden="1" x14ac:dyDescent="0.25">
      <c r="A1364" t="s">
        <v>1700</v>
      </c>
      <c r="B1364" t="s">
        <v>1701</v>
      </c>
      <c r="C1364" t="s">
        <v>3</v>
      </c>
      <c r="D1364" s="13" t="s">
        <v>576</v>
      </c>
      <c r="E1364" t="s">
        <v>576</v>
      </c>
      <c r="F1364" t="str">
        <f>IF(ISERROR(VLOOKUP(Transaktionen[[#This Row],[Transaktionen]],BTT[Verwendete Transaktion (Pflichtauswahl)],1,FALSE)),"nein","ja")</f>
        <v>nein</v>
      </c>
      <c r="G1364" t="s">
        <v>9516</v>
      </c>
    </row>
    <row r="1365" spans="1:7" hidden="1" x14ac:dyDescent="0.25">
      <c r="A1365" t="s">
        <v>1702</v>
      </c>
      <c r="B1365" t="s">
        <v>1703</v>
      </c>
      <c r="C1365" t="s">
        <v>3</v>
      </c>
      <c r="D1365" s="13" t="s">
        <v>576</v>
      </c>
      <c r="E1365" t="s">
        <v>576</v>
      </c>
      <c r="F1365" t="str">
        <f>IF(ISERROR(VLOOKUP(Transaktionen[[#This Row],[Transaktionen]],BTT[Verwendete Transaktion (Pflichtauswahl)],1,FALSE)),"nein","ja")</f>
        <v>nein</v>
      </c>
      <c r="G1365" t="s">
        <v>9516</v>
      </c>
    </row>
    <row r="1366" spans="1:7" hidden="1" x14ac:dyDescent="0.25">
      <c r="A1366" t="s">
        <v>1704</v>
      </c>
      <c r="B1366" t="s">
        <v>1705</v>
      </c>
      <c r="C1366" t="s">
        <v>3</v>
      </c>
      <c r="D1366" s="13">
        <v>962</v>
      </c>
      <c r="E1366" t="s">
        <v>9102</v>
      </c>
      <c r="F1366" t="str">
        <f>IF(ISERROR(VLOOKUP(Transaktionen[[#This Row],[Transaktionen]],BTT[Verwendete Transaktion (Pflichtauswahl)],1,FALSE)),"nein","ja")</f>
        <v>nein</v>
      </c>
    </row>
    <row r="1367" spans="1:7" hidden="1" x14ac:dyDescent="0.25">
      <c r="A1367" t="s">
        <v>1706</v>
      </c>
      <c r="B1367" t="s">
        <v>1707</v>
      </c>
      <c r="C1367" t="s">
        <v>3</v>
      </c>
      <c r="D1367" s="13">
        <v>418</v>
      </c>
      <c r="E1367" t="s">
        <v>9102</v>
      </c>
      <c r="F1367" t="str">
        <f>IF(ISERROR(VLOOKUP(Transaktionen[[#This Row],[Transaktionen]],BTT[Verwendete Transaktion (Pflichtauswahl)],1,FALSE)),"nein","ja")</f>
        <v>nein</v>
      </c>
    </row>
    <row r="1368" spans="1:7" hidden="1" x14ac:dyDescent="0.25">
      <c r="A1368" t="s">
        <v>1708</v>
      </c>
      <c r="B1368" t="s">
        <v>1709</v>
      </c>
      <c r="C1368" t="s">
        <v>3</v>
      </c>
      <c r="D1368" s="13">
        <v>134</v>
      </c>
      <c r="E1368" t="s">
        <v>9102</v>
      </c>
      <c r="F1368" s="10" t="str">
        <f>IF(ISERROR(VLOOKUP(Transaktionen[[#This Row],[Transaktionen]],BTT[Verwendete Transaktion (Pflichtauswahl)],1,FALSE)),"nein","ja")</f>
        <v>nein</v>
      </c>
    </row>
    <row r="1369" spans="1:7" hidden="1" x14ac:dyDescent="0.25">
      <c r="A1369" t="s">
        <v>1710</v>
      </c>
      <c r="B1369" t="s">
        <v>1711</v>
      </c>
      <c r="C1369" t="s">
        <v>3</v>
      </c>
      <c r="D1369" s="13">
        <v>174</v>
      </c>
      <c r="E1369" t="s">
        <v>9102</v>
      </c>
      <c r="F1369" s="10" t="str">
        <f>IF(ISERROR(VLOOKUP(Transaktionen[[#This Row],[Transaktionen]],BTT[Verwendete Transaktion (Pflichtauswahl)],1,FALSE)),"nein","ja")</f>
        <v>nein</v>
      </c>
    </row>
    <row r="1370" spans="1:7" hidden="1" x14ac:dyDescent="0.25">
      <c r="A1370" t="s">
        <v>1712</v>
      </c>
      <c r="B1370" t="s">
        <v>1713</v>
      </c>
      <c r="C1370" t="s">
        <v>3</v>
      </c>
      <c r="D1370" s="13">
        <v>10</v>
      </c>
      <c r="E1370" t="s">
        <v>576</v>
      </c>
      <c r="F1370" t="str">
        <f>IF(ISERROR(VLOOKUP(Transaktionen[[#This Row],[Transaktionen]],BTT[Verwendete Transaktion (Pflichtauswahl)],1,FALSE)),"nein","ja")</f>
        <v>nein</v>
      </c>
    </row>
    <row r="1371" spans="1:7" hidden="1" x14ac:dyDescent="0.25">
      <c r="A1371" t="s">
        <v>9187</v>
      </c>
      <c r="B1371" t="s">
        <v>9188</v>
      </c>
      <c r="C1371" t="s">
        <v>3</v>
      </c>
      <c r="D1371" s="13">
        <v>2</v>
      </c>
      <c r="E1371" t="s">
        <v>9102</v>
      </c>
      <c r="F1371" t="str">
        <f>IF(ISERROR(VLOOKUP(Transaktionen[[#This Row],[Transaktionen]],BTT[Verwendete Transaktion (Pflichtauswahl)],1,FALSE)),"nein","ja")</f>
        <v>nein</v>
      </c>
    </row>
    <row r="1372" spans="1:7" hidden="1" x14ac:dyDescent="0.25">
      <c r="A1372" t="s">
        <v>9189</v>
      </c>
      <c r="B1372" t="s">
        <v>9190</v>
      </c>
      <c r="C1372" t="s">
        <v>3</v>
      </c>
      <c r="D1372" s="13">
        <v>24</v>
      </c>
      <c r="E1372" t="s">
        <v>9102</v>
      </c>
      <c r="F1372" t="str">
        <f>IF(ISERROR(VLOOKUP(Transaktionen[[#This Row],[Transaktionen]],BTT[Verwendete Transaktion (Pflichtauswahl)],1,FALSE)),"nein","ja")</f>
        <v>nein</v>
      </c>
    </row>
    <row r="1373" spans="1:7" hidden="1" x14ac:dyDescent="0.25">
      <c r="A1373" t="s">
        <v>1714</v>
      </c>
      <c r="B1373" t="s">
        <v>1715</v>
      </c>
      <c r="C1373" t="s">
        <v>3</v>
      </c>
      <c r="D1373" s="13" t="s">
        <v>576</v>
      </c>
      <c r="E1373" t="s">
        <v>576</v>
      </c>
      <c r="F1373" s="10" t="str">
        <f>IF(ISERROR(VLOOKUP(Transaktionen[[#This Row],[Transaktionen]],BTT[Verwendete Transaktion (Pflichtauswahl)],1,FALSE)),"nein","ja")</f>
        <v>nein</v>
      </c>
      <c r="G1373" t="s">
        <v>9516</v>
      </c>
    </row>
    <row r="1374" spans="1:7" hidden="1" x14ac:dyDescent="0.25">
      <c r="A1374" t="s">
        <v>1716</v>
      </c>
      <c r="B1374" t="s">
        <v>1717</v>
      </c>
      <c r="C1374" t="s">
        <v>3</v>
      </c>
      <c r="D1374" s="13">
        <v>5</v>
      </c>
      <c r="E1374" t="s">
        <v>576</v>
      </c>
      <c r="F1374" t="str">
        <f>IF(ISERROR(VLOOKUP(Transaktionen[[#This Row],[Transaktionen]],BTT[Verwendete Transaktion (Pflichtauswahl)],1,FALSE)),"nein","ja")</f>
        <v>nein</v>
      </c>
    </row>
    <row r="1375" spans="1:7" hidden="1" x14ac:dyDescent="0.25">
      <c r="A1375" t="s">
        <v>6860</v>
      </c>
      <c r="B1375" t="s">
        <v>7904</v>
      </c>
      <c r="C1375" t="s">
        <v>3</v>
      </c>
      <c r="D1375" s="13">
        <v>2</v>
      </c>
      <c r="E1375" t="s">
        <v>9102</v>
      </c>
      <c r="F1375" t="str">
        <f>IF(ISERROR(VLOOKUP(Transaktionen[[#This Row],[Transaktionen]],BTT[Verwendete Transaktion (Pflichtauswahl)],1,FALSE)),"nein","ja")</f>
        <v>nein</v>
      </c>
    </row>
    <row r="1376" spans="1:7" hidden="1" x14ac:dyDescent="0.25">
      <c r="A1376" t="s">
        <v>9191</v>
      </c>
      <c r="B1376" t="s">
        <v>9192</v>
      </c>
      <c r="C1376" t="s">
        <v>3</v>
      </c>
      <c r="D1376" s="13">
        <v>195</v>
      </c>
      <c r="E1376" t="s">
        <v>9102</v>
      </c>
      <c r="F1376" t="str">
        <f>IF(ISERROR(VLOOKUP(Transaktionen[[#This Row],[Transaktionen]],BTT[Verwendete Transaktion (Pflichtauswahl)],1,FALSE)),"nein","ja")</f>
        <v>nein</v>
      </c>
    </row>
    <row r="1377" spans="1:7" hidden="1" x14ac:dyDescent="0.25">
      <c r="A1377" t="s">
        <v>1718</v>
      </c>
      <c r="B1377" t="s">
        <v>1719</v>
      </c>
      <c r="C1377" t="s">
        <v>3</v>
      </c>
      <c r="D1377" s="13">
        <v>2</v>
      </c>
      <c r="E1377" t="s">
        <v>9102</v>
      </c>
      <c r="F1377" t="str">
        <f>IF(ISERROR(VLOOKUP(Transaktionen[[#This Row],[Transaktionen]],BTT[Verwendete Transaktion (Pflichtauswahl)],1,FALSE)),"nein","ja")</f>
        <v>nein</v>
      </c>
    </row>
    <row r="1378" spans="1:7" hidden="1" x14ac:dyDescent="0.25">
      <c r="A1378" t="s">
        <v>1720</v>
      </c>
      <c r="B1378" t="s">
        <v>1721</v>
      </c>
      <c r="C1378" t="s">
        <v>3</v>
      </c>
      <c r="D1378" s="13">
        <v>825</v>
      </c>
      <c r="E1378" t="s">
        <v>9102</v>
      </c>
      <c r="F1378" t="str">
        <f>IF(ISERROR(VLOOKUP(Transaktionen[[#This Row],[Transaktionen]],BTT[Verwendete Transaktion (Pflichtauswahl)],1,FALSE)),"nein","ja")</f>
        <v>nein</v>
      </c>
    </row>
    <row r="1379" spans="1:7" hidden="1" x14ac:dyDescent="0.25">
      <c r="A1379" t="s">
        <v>6861</v>
      </c>
      <c r="B1379" t="s">
        <v>7905</v>
      </c>
      <c r="C1379" t="s">
        <v>3</v>
      </c>
      <c r="D1379" s="13">
        <v>5</v>
      </c>
      <c r="E1379" t="s">
        <v>9102</v>
      </c>
      <c r="F1379" t="str">
        <f>IF(ISERROR(VLOOKUP(Transaktionen[[#This Row],[Transaktionen]],BTT[Verwendete Transaktion (Pflichtauswahl)],1,FALSE)),"nein","ja")</f>
        <v>nein</v>
      </c>
    </row>
    <row r="1380" spans="1:7" hidden="1" x14ac:dyDescent="0.25">
      <c r="A1380" t="s">
        <v>1722</v>
      </c>
      <c r="B1380" t="s">
        <v>1723</v>
      </c>
      <c r="C1380" t="s">
        <v>3</v>
      </c>
      <c r="D1380" s="13">
        <v>2</v>
      </c>
      <c r="E1380" t="s">
        <v>9102</v>
      </c>
      <c r="F1380" t="str">
        <f>IF(ISERROR(VLOOKUP(Transaktionen[[#This Row],[Transaktionen]],BTT[Verwendete Transaktion (Pflichtauswahl)],1,FALSE)),"nein","ja")</f>
        <v>nein</v>
      </c>
    </row>
    <row r="1381" spans="1:7" hidden="1" x14ac:dyDescent="0.25">
      <c r="A1381" t="s">
        <v>1724</v>
      </c>
      <c r="B1381" t="s">
        <v>1725</v>
      </c>
      <c r="C1381" t="s">
        <v>6102</v>
      </c>
      <c r="D1381" s="13">
        <v>45</v>
      </c>
      <c r="E1381" t="s">
        <v>576</v>
      </c>
      <c r="F1381" t="str">
        <f>IF(ISERROR(VLOOKUP(Transaktionen[[#This Row],[Transaktionen]],BTT[Verwendete Transaktion (Pflichtauswahl)],1,FALSE)),"nein","ja")</f>
        <v>nein</v>
      </c>
    </row>
    <row r="1382" spans="1:7" hidden="1" x14ac:dyDescent="0.25">
      <c r="A1382" t="s">
        <v>1726</v>
      </c>
      <c r="B1382" t="s">
        <v>1727</v>
      </c>
      <c r="C1382" t="s">
        <v>3</v>
      </c>
      <c r="D1382" s="13">
        <v>1264</v>
      </c>
      <c r="E1382" t="s">
        <v>9102</v>
      </c>
      <c r="F1382" t="str">
        <f>IF(ISERROR(VLOOKUP(Transaktionen[[#This Row],[Transaktionen]],BTT[Verwendete Transaktion (Pflichtauswahl)],1,FALSE)),"nein","ja")</f>
        <v>nein</v>
      </c>
    </row>
    <row r="1383" spans="1:7" hidden="1" x14ac:dyDescent="0.25">
      <c r="A1383" t="s">
        <v>1728</v>
      </c>
      <c r="B1383" t="s">
        <v>1729</v>
      </c>
      <c r="C1383" t="s">
        <v>3</v>
      </c>
      <c r="D1383" s="13">
        <v>3348</v>
      </c>
      <c r="E1383" t="s">
        <v>9102</v>
      </c>
      <c r="F1383" t="str">
        <f>IF(ISERROR(VLOOKUP(Transaktionen[[#This Row],[Transaktionen]],BTT[Verwendete Transaktion (Pflichtauswahl)],1,FALSE)),"nein","ja")</f>
        <v>nein</v>
      </c>
    </row>
    <row r="1384" spans="1:7" hidden="1" x14ac:dyDescent="0.25">
      <c r="A1384" t="s">
        <v>1730</v>
      </c>
      <c r="B1384" t="s">
        <v>1731</v>
      </c>
      <c r="C1384" t="s">
        <v>3</v>
      </c>
      <c r="D1384" s="13" t="s">
        <v>576</v>
      </c>
      <c r="E1384" t="s">
        <v>576</v>
      </c>
      <c r="F1384" t="str">
        <f>IF(ISERROR(VLOOKUP(Transaktionen[[#This Row],[Transaktionen]],BTT[Verwendete Transaktion (Pflichtauswahl)],1,FALSE)),"nein","ja")</f>
        <v>nein</v>
      </c>
      <c r="G1384" t="s">
        <v>9516</v>
      </c>
    </row>
    <row r="1385" spans="1:7" hidden="1" x14ac:dyDescent="0.25">
      <c r="A1385" t="s">
        <v>1646</v>
      </c>
      <c r="B1385" t="s">
        <v>1647</v>
      </c>
      <c r="C1385" t="s">
        <v>3</v>
      </c>
      <c r="D1385" s="13">
        <v>6</v>
      </c>
      <c r="E1385" t="s">
        <v>576</v>
      </c>
      <c r="F1385" t="str">
        <f>IF(ISERROR(VLOOKUP(Transaktionen[[#This Row],[Transaktionen]],BTT[Verwendete Transaktion (Pflichtauswahl)],1,FALSE)),"nein","ja")</f>
        <v>nein</v>
      </c>
    </row>
    <row r="1386" spans="1:7" hidden="1" x14ac:dyDescent="0.25">
      <c r="A1386" t="s">
        <v>1648</v>
      </c>
      <c r="B1386" t="s">
        <v>1649</v>
      </c>
      <c r="C1386" t="s">
        <v>3</v>
      </c>
      <c r="D1386" s="13">
        <v>497597</v>
      </c>
      <c r="E1386" t="s">
        <v>9102</v>
      </c>
      <c r="F1386" t="str">
        <f>IF(ISERROR(VLOOKUP(Transaktionen[[#This Row],[Transaktionen]],BTT[Verwendete Transaktion (Pflichtauswahl)],1,FALSE)),"nein","ja")</f>
        <v>nein</v>
      </c>
    </row>
    <row r="1387" spans="1:7" hidden="1" x14ac:dyDescent="0.25">
      <c r="A1387" t="s">
        <v>1650</v>
      </c>
      <c r="B1387" t="s">
        <v>1651</v>
      </c>
      <c r="C1387" t="s">
        <v>3</v>
      </c>
      <c r="D1387" s="13">
        <v>698781</v>
      </c>
      <c r="E1387" t="s">
        <v>9102</v>
      </c>
      <c r="F1387" t="str">
        <f>IF(ISERROR(VLOOKUP(Transaktionen[[#This Row],[Transaktionen]],BTT[Verwendete Transaktion (Pflichtauswahl)],1,FALSE)),"nein","ja")</f>
        <v>nein</v>
      </c>
    </row>
    <row r="1388" spans="1:7" hidden="1" x14ac:dyDescent="0.25">
      <c r="A1388" t="s">
        <v>1652</v>
      </c>
      <c r="B1388" t="s">
        <v>1653</v>
      </c>
      <c r="C1388" t="s">
        <v>6102</v>
      </c>
      <c r="D1388" s="13" t="s">
        <v>576</v>
      </c>
      <c r="E1388" t="s">
        <v>576</v>
      </c>
      <c r="F1388" t="str">
        <f>IF(ISERROR(VLOOKUP(Transaktionen[[#This Row],[Transaktionen]],BTT[Verwendete Transaktion (Pflichtauswahl)],1,FALSE)),"nein","ja")</f>
        <v>nein</v>
      </c>
      <c r="G1388" t="s">
        <v>9516</v>
      </c>
    </row>
    <row r="1389" spans="1:7" hidden="1" x14ac:dyDescent="0.25">
      <c r="A1389" t="s">
        <v>1654</v>
      </c>
      <c r="B1389" t="s">
        <v>1655</v>
      </c>
      <c r="C1389" t="s">
        <v>3</v>
      </c>
      <c r="D1389" s="13">
        <v>8</v>
      </c>
      <c r="E1389" t="s">
        <v>576</v>
      </c>
      <c r="F1389" t="str">
        <f>IF(ISERROR(VLOOKUP(Transaktionen[[#This Row],[Transaktionen]],BTT[Verwendete Transaktion (Pflichtauswahl)],1,FALSE)),"nein","ja")</f>
        <v>nein</v>
      </c>
    </row>
    <row r="1390" spans="1:7" hidden="1" x14ac:dyDescent="0.25">
      <c r="A1390" t="s">
        <v>1732</v>
      </c>
      <c r="B1390" t="s">
        <v>1733</v>
      </c>
      <c r="C1390" t="s">
        <v>3</v>
      </c>
      <c r="D1390" s="13">
        <v>246</v>
      </c>
      <c r="E1390" t="s">
        <v>9102</v>
      </c>
      <c r="F1390" t="str">
        <f>IF(ISERROR(VLOOKUP(Transaktionen[[#This Row],[Transaktionen]],BTT[Verwendete Transaktion (Pflichtauswahl)],1,FALSE)),"nein","ja")</f>
        <v>nein</v>
      </c>
    </row>
    <row r="1391" spans="1:7" hidden="1" x14ac:dyDescent="0.25">
      <c r="A1391" t="s">
        <v>1734</v>
      </c>
      <c r="B1391" t="s">
        <v>1735</v>
      </c>
      <c r="C1391" t="s">
        <v>6101</v>
      </c>
      <c r="D1391" s="13">
        <v>695643</v>
      </c>
      <c r="E1391" t="s">
        <v>9102</v>
      </c>
      <c r="F1391" t="str">
        <f>IF(ISERROR(VLOOKUP(Transaktionen[[#This Row],[Transaktionen]],BTT[Verwendete Transaktion (Pflichtauswahl)],1,FALSE)),"nein","ja")</f>
        <v>nein</v>
      </c>
    </row>
    <row r="1392" spans="1:7" hidden="1" x14ac:dyDescent="0.25">
      <c r="A1392" t="s">
        <v>1736</v>
      </c>
      <c r="B1392" t="s">
        <v>1737</v>
      </c>
      <c r="C1392" t="s">
        <v>3</v>
      </c>
      <c r="D1392" s="13">
        <v>3132</v>
      </c>
      <c r="E1392" t="s">
        <v>9102</v>
      </c>
      <c r="F1392" t="str">
        <f>IF(ISERROR(VLOOKUP(Transaktionen[[#This Row],[Transaktionen]],BTT[Verwendete Transaktion (Pflichtauswahl)],1,FALSE)),"nein","ja")</f>
        <v>nein</v>
      </c>
    </row>
    <row r="1393" spans="1:7" hidden="1" x14ac:dyDescent="0.25">
      <c r="A1393" t="s">
        <v>1738</v>
      </c>
      <c r="B1393" t="s">
        <v>1739</v>
      </c>
      <c r="C1393" t="s">
        <v>8458</v>
      </c>
      <c r="D1393" s="13">
        <v>1110</v>
      </c>
      <c r="E1393" t="s">
        <v>9102</v>
      </c>
      <c r="F1393" t="str">
        <f>IF(ISERROR(VLOOKUP(Transaktionen[[#This Row],[Transaktionen]],BTT[Verwendete Transaktion (Pflichtauswahl)],1,FALSE)),"nein","ja")</f>
        <v>nein</v>
      </c>
    </row>
    <row r="1394" spans="1:7" hidden="1" x14ac:dyDescent="0.25">
      <c r="A1394" t="s">
        <v>1740</v>
      </c>
      <c r="B1394" t="s">
        <v>1741</v>
      </c>
      <c r="C1394" t="s">
        <v>6089</v>
      </c>
      <c r="D1394" s="13">
        <v>9948</v>
      </c>
      <c r="E1394" t="s">
        <v>9102</v>
      </c>
      <c r="F1394" t="str">
        <f>IF(ISERROR(VLOOKUP(Transaktionen[[#This Row],[Transaktionen]],BTT[Verwendete Transaktion (Pflichtauswahl)],1,FALSE)),"nein","ja")</f>
        <v>nein</v>
      </c>
    </row>
    <row r="1395" spans="1:7" hidden="1" x14ac:dyDescent="0.25">
      <c r="A1395" t="s">
        <v>1656</v>
      </c>
      <c r="B1395" t="s">
        <v>1657</v>
      </c>
      <c r="C1395" t="s">
        <v>3</v>
      </c>
      <c r="D1395" s="13">
        <v>26</v>
      </c>
      <c r="E1395" t="s">
        <v>9102</v>
      </c>
      <c r="F1395" t="str">
        <f>IF(ISERROR(VLOOKUP(Transaktionen[[#This Row],[Transaktionen]],BTT[Verwendete Transaktion (Pflichtauswahl)],1,FALSE)),"nein","ja")</f>
        <v>nein</v>
      </c>
    </row>
    <row r="1396" spans="1:7" hidden="1" x14ac:dyDescent="0.25">
      <c r="A1396" t="s">
        <v>1658</v>
      </c>
      <c r="B1396" t="s">
        <v>1659</v>
      </c>
      <c r="C1396" t="s">
        <v>3</v>
      </c>
      <c r="D1396" s="13">
        <v>81988</v>
      </c>
      <c r="E1396" t="s">
        <v>9102</v>
      </c>
      <c r="F1396" t="str">
        <f>IF(ISERROR(VLOOKUP(Transaktionen[[#This Row],[Transaktionen]],BTT[Verwendete Transaktion (Pflichtauswahl)],1,FALSE)),"nein","ja")</f>
        <v>nein</v>
      </c>
    </row>
    <row r="1397" spans="1:7" hidden="1" x14ac:dyDescent="0.25">
      <c r="A1397" t="s">
        <v>1660</v>
      </c>
      <c r="B1397" t="s">
        <v>1661</v>
      </c>
      <c r="C1397" t="s">
        <v>3</v>
      </c>
      <c r="D1397" s="13">
        <v>4</v>
      </c>
      <c r="E1397" t="s">
        <v>576</v>
      </c>
      <c r="F1397" t="str">
        <f>IF(ISERROR(VLOOKUP(Transaktionen[[#This Row],[Transaktionen]],BTT[Verwendete Transaktion (Pflichtauswahl)],1,FALSE)),"nein","ja")</f>
        <v>nein</v>
      </c>
    </row>
    <row r="1398" spans="1:7" hidden="1" x14ac:dyDescent="0.25">
      <c r="A1398" t="s">
        <v>1662</v>
      </c>
      <c r="B1398" t="s">
        <v>1663</v>
      </c>
      <c r="C1398" t="s">
        <v>3</v>
      </c>
      <c r="D1398" s="13" t="s">
        <v>576</v>
      </c>
      <c r="E1398" t="s">
        <v>576</v>
      </c>
      <c r="F1398" t="str">
        <f>IF(ISERROR(VLOOKUP(Transaktionen[[#This Row],[Transaktionen]],BTT[Verwendete Transaktion (Pflichtauswahl)],1,FALSE)),"nein","ja")</f>
        <v>nein</v>
      </c>
      <c r="G1398" t="s">
        <v>9516</v>
      </c>
    </row>
    <row r="1399" spans="1:7" hidden="1" x14ac:dyDescent="0.25">
      <c r="A1399" t="s">
        <v>1664</v>
      </c>
      <c r="B1399" t="s">
        <v>1653</v>
      </c>
      <c r="C1399" t="s">
        <v>3</v>
      </c>
      <c r="D1399" s="13">
        <v>4</v>
      </c>
      <c r="E1399" t="s">
        <v>576</v>
      </c>
      <c r="F1399" t="str">
        <f>IF(ISERROR(VLOOKUP(Transaktionen[[#This Row],[Transaktionen]],BTT[Verwendete Transaktion (Pflichtauswahl)],1,FALSE)),"nein","ja")</f>
        <v>nein</v>
      </c>
    </row>
    <row r="1400" spans="1:7" hidden="1" x14ac:dyDescent="0.25">
      <c r="A1400" t="s">
        <v>1665</v>
      </c>
      <c r="B1400" t="s">
        <v>1666</v>
      </c>
      <c r="C1400" t="s">
        <v>3</v>
      </c>
      <c r="D1400" s="13">
        <v>4</v>
      </c>
      <c r="E1400" t="s">
        <v>576</v>
      </c>
      <c r="F1400" t="str">
        <f>IF(ISERROR(VLOOKUP(Transaktionen[[#This Row],[Transaktionen]],BTT[Verwendete Transaktion (Pflichtauswahl)],1,FALSE)),"nein","ja")</f>
        <v>nein</v>
      </c>
    </row>
    <row r="1401" spans="1:7" hidden="1" x14ac:dyDescent="0.25">
      <c r="A1401" t="s">
        <v>9379</v>
      </c>
      <c r="B1401" t="s">
        <v>1686</v>
      </c>
      <c r="C1401" t="s">
        <v>3</v>
      </c>
      <c r="D1401" s="13">
        <v>12</v>
      </c>
      <c r="E1401" t="s">
        <v>9102</v>
      </c>
      <c r="F1401" t="str">
        <f>IF(ISERROR(VLOOKUP(Transaktionen[[#This Row],[Transaktionen]],BTT[Verwendete Transaktion (Pflichtauswahl)],1,FALSE)),"nein","ja")</f>
        <v>nein</v>
      </c>
    </row>
    <row r="1402" spans="1:7" hidden="1" x14ac:dyDescent="0.25">
      <c r="A1402" t="s">
        <v>1667</v>
      </c>
      <c r="B1402" t="s">
        <v>1655</v>
      </c>
      <c r="C1402" t="s">
        <v>3</v>
      </c>
      <c r="D1402" s="13">
        <v>16</v>
      </c>
      <c r="E1402" t="s">
        <v>9102</v>
      </c>
      <c r="F1402" t="str">
        <f>IF(ISERROR(VLOOKUP(Transaktionen[[#This Row],[Transaktionen]],BTT[Verwendete Transaktion (Pflichtauswahl)],1,FALSE)),"nein","ja")</f>
        <v>nein</v>
      </c>
    </row>
    <row r="1403" spans="1:7" hidden="1" x14ac:dyDescent="0.25">
      <c r="A1403" t="s">
        <v>1668</v>
      </c>
      <c r="B1403" t="s">
        <v>1669</v>
      </c>
      <c r="C1403" t="s">
        <v>3</v>
      </c>
      <c r="D1403" s="13">
        <v>50827</v>
      </c>
      <c r="E1403" t="s">
        <v>9102</v>
      </c>
      <c r="F1403" t="str">
        <f>IF(ISERROR(VLOOKUP(Transaktionen[[#This Row],[Transaktionen]],BTT[Verwendete Transaktion (Pflichtauswahl)],1,FALSE)),"nein","ja")</f>
        <v>nein</v>
      </c>
    </row>
    <row r="1404" spans="1:7" hidden="1" x14ac:dyDescent="0.25">
      <c r="A1404" t="s">
        <v>1670</v>
      </c>
      <c r="B1404" t="s">
        <v>1671</v>
      </c>
      <c r="C1404" t="s">
        <v>3</v>
      </c>
      <c r="D1404" s="13" t="s">
        <v>576</v>
      </c>
      <c r="E1404" t="s">
        <v>576</v>
      </c>
      <c r="F1404" t="str">
        <f>IF(ISERROR(VLOOKUP(Transaktionen[[#This Row],[Transaktionen]],BTT[Verwendete Transaktion (Pflichtauswahl)],1,FALSE)),"nein","ja")</f>
        <v>nein</v>
      </c>
      <c r="G1404" t="s">
        <v>9516</v>
      </c>
    </row>
    <row r="1405" spans="1:7" hidden="1" x14ac:dyDescent="0.25">
      <c r="A1405" t="s">
        <v>1672</v>
      </c>
      <c r="B1405" t="s">
        <v>1673</v>
      </c>
      <c r="C1405" t="s">
        <v>3</v>
      </c>
      <c r="D1405" s="13">
        <v>38</v>
      </c>
      <c r="E1405" t="s">
        <v>9102</v>
      </c>
      <c r="F1405" t="str">
        <f>IF(ISERROR(VLOOKUP(Transaktionen[[#This Row],[Transaktionen]],BTT[Verwendete Transaktion (Pflichtauswahl)],1,FALSE)),"nein","ja")</f>
        <v>nein</v>
      </c>
    </row>
    <row r="1406" spans="1:7" hidden="1" x14ac:dyDescent="0.25">
      <c r="A1406" t="s">
        <v>1674</v>
      </c>
      <c r="B1406" t="s">
        <v>1675</v>
      </c>
      <c r="C1406" t="s">
        <v>3</v>
      </c>
      <c r="D1406" s="13" t="s">
        <v>576</v>
      </c>
      <c r="E1406" t="s">
        <v>576</v>
      </c>
      <c r="F1406" t="str">
        <f>IF(ISERROR(VLOOKUP(Transaktionen[[#This Row],[Transaktionen]],BTT[Verwendete Transaktion (Pflichtauswahl)],1,FALSE)),"nein","ja")</f>
        <v>nein</v>
      </c>
      <c r="G1406" t="s">
        <v>9516</v>
      </c>
    </row>
    <row r="1407" spans="1:7" hidden="1" x14ac:dyDescent="0.25">
      <c r="A1407" t="s">
        <v>1676</v>
      </c>
      <c r="B1407" t="s">
        <v>1677</v>
      </c>
      <c r="C1407" t="s">
        <v>3</v>
      </c>
      <c r="D1407" s="13">
        <v>33</v>
      </c>
      <c r="E1407" t="s">
        <v>9102</v>
      </c>
      <c r="F1407" t="str">
        <f>IF(ISERROR(VLOOKUP(Transaktionen[[#This Row],[Transaktionen]],BTT[Verwendete Transaktion (Pflichtauswahl)],1,FALSE)),"nein","ja")</f>
        <v>nein</v>
      </c>
    </row>
    <row r="1408" spans="1:7" hidden="1" x14ac:dyDescent="0.25">
      <c r="A1408" t="s">
        <v>1678</v>
      </c>
      <c r="B1408" t="s">
        <v>1659</v>
      </c>
      <c r="C1408" t="s">
        <v>3</v>
      </c>
      <c r="D1408" s="13">
        <v>31316</v>
      </c>
      <c r="E1408" t="s">
        <v>9102</v>
      </c>
      <c r="F1408" t="str">
        <f>IF(ISERROR(VLOOKUP(Transaktionen[[#This Row],[Transaktionen]],BTT[Verwendete Transaktion (Pflichtauswahl)],1,FALSE)),"nein","ja")</f>
        <v>nein</v>
      </c>
    </row>
    <row r="1409" spans="1:7" hidden="1" x14ac:dyDescent="0.25">
      <c r="A1409" t="s">
        <v>1679</v>
      </c>
      <c r="B1409" t="s">
        <v>1680</v>
      </c>
      <c r="C1409" t="s">
        <v>3</v>
      </c>
      <c r="D1409" s="13">
        <v>701755</v>
      </c>
      <c r="E1409" t="s">
        <v>9102</v>
      </c>
      <c r="F1409" t="str">
        <f>IF(ISERROR(VLOOKUP(Transaktionen[[#This Row],[Transaktionen]],BTT[Verwendete Transaktion (Pflichtauswahl)],1,FALSE)),"nein","ja")</f>
        <v>nein</v>
      </c>
    </row>
    <row r="1410" spans="1:7" hidden="1" x14ac:dyDescent="0.25">
      <c r="A1410" t="s">
        <v>1681</v>
      </c>
      <c r="B1410" t="s">
        <v>1682</v>
      </c>
      <c r="C1410" t="s">
        <v>3</v>
      </c>
      <c r="D1410" s="13">
        <v>422756</v>
      </c>
      <c r="E1410" t="s">
        <v>9102</v>
      </c>
      <c r="F1410" t="str">
        <f>IF(ISERROR(VLOOKUP(Transaktionen[[#This Row],[Transaktionen]],BTT[Verwendete Transaktion (Pflichtauswahl)],1,FALSE)),"nein","ja")</f>
        <v>nein</v>
      </c>
    </row>
    <row r="1411" spans="1:7" hidden="1" x14ac:dyDescent="0.25">
      <c r="A1411" t="s">
        <v>1683</v>
      </c>
      <c r="B1411" t="s">
        <v>1684</v>
      </c>
      <c r="C1411" t="s">
        <v>3</v>
      </c>
      <c r="D1411" s="13" t="s">
        <v>576</v>
      </c>
      <c r="E1411" t="s">
        <v>576</v>
      </c>
      <c r="F1411" t="str">
        <f>IF(ISERROR(VLOOKUP(Transaktionen[[#This Row],[Transaktionen]],BTT[Verwendete Transaktion (Pflichtauswahl)],1,FALSE)),"nein","ja")</f>
        <v>nein</v>
      </c>
      <c r="G1411" t="s">
        <v>9516</v>
      </c>
    </row>
    <row r="1412" spans="1:7" hidden="1" x14ac:dyDescent="0.25">
      <c r="A1412" t="s">
        <v>1742</v>
      </c>
      <c r="B1412" t="s">
        <v>1743</v>
      </c>
      <c r="C1412" t="s">
        <v>3</v>
      </c>
      <c r="D1412" s="13">
        <v>68</v>
      </c>
      <c r="E1412" t="s">
        <v>576</v>
      </c>
      <c r="F1412" t="str">
        <f>IF(ISERROR(VLOOKUP(Transaktionen[[#This Row],[Transaktionen]],BTT[Verwendete Transaktion (Pflichtauswahl)],1,FALSE)),"nein","ja")</f>
        <v>nein</v>
      </c>
    </row>
    <row r="1413" spans="1:7" hidden="1" x14ac:dyDescent="0.25">
      <c r="A1413" t="s">
        <v>1685</v>
      </c>
      <c r="B1413" t="s">
        <v>1686</v>
      </c>
      <c r="C1413" t="s">
        <v>3</v>
      </c>
      <c r="D1413" s="13">
        <v>21770</v>
      </c>
      <c r="E1413" t="s">
        <v>9102</v>
      </c>
      <c r="F1413" t="str">
        <f>IF(ISERROR(VLOOKUP(Transaktionen[[#This Row],[Transaktionen]],BTT[Verwendete Transaktion (Pflichtauswahl)],1,FALSE)),"nein","ja")</f>
        <v>nein</v>
      </c>
    </row>
    <row r="1414" spans="1:7" hidden="1" x14ac:dyDescent="0.25">
      <c r="A1414" t="s">
        <v>1687</v>
      </c>
      <c r="B1414" t="s">
        <v>1655</v>
      </c>
      <c r="C1414" t="s">
        <v>3</v>
      </c>
      <c r="D1414" s="13" t="s">
        <v>576</v>
      </c>
      <c r="E1414" t="s">
        <v>576</v>
      </c>
      <c r="F1414" t="str">
        <f>IF(ISERROR(VLOOKUP(Transaktionen[[#This Row],[Transaktionen]],BTT[Verwendete Transaktion (Pflichtauswahl)],1,FALSE)),"nein","ja")</f>
        <v>nein</v>
      </c>
      <c r="G1414" t="s">
        <v>9516</v>
      </c>
    </row>
    <row r="1415" spans="1:7" hidden="1" x14ac:dyDescent="0.25">
      <c r="A1415" t="s">
        <v>1744</v>
      </c>
      <c r="B1415" t="s">
        <v>1745</v>
      </c>
      <c r="C1415" t="s">
        <v>3</v>
      </c>
      <c r="D1415" s="13">
        <v>20</v>
      </c>
      <c r="E1415" t="s">
        <v>9102</v>
      </c>
      <c r="F1415" s="10" t="str">
        <f>IF(ISERROR(VLOOKUP(Transaktionen[[#This Row],[Transaktionen]],BTT[Verwendete Transaktion (Pflichtauswahl)],1,FALSE)),"nein","ja")</f>
        <v>nein</v>
      </c>
    </row>
    <row r="1416" spans="1:7" hidden="1" x14ac:dyDescent="0.25">
      <c r="A1416" t="s">
        <v>1688</v>
      </c>
      <c r="B1416" t="s">
        <v>1673</v>
      </c>
      <c r="C1416" t="s">
        <v>3</v>
      </c>
      <c r="D1416" s="13">
        <v>676</v>
      </c>
      <c r="E1416" t="s">
        <v>9102</v>
      </c>
      <c r="F1416" t="str">
        <f>IF(ISERROR(VLOOKUP(Transaktionen[[#This Row],[Transaktionen]],BTT[Verwendete Transaktion (Pflichtauswahl)],1,FALSE)),"nein","ja")</f>
        <v>nein</v>
      </c>
    </row>
    <row r="1417" spans="1:7" hidden="1" x14ac:dyDescent="0.25">
      <c r="A1417" t="s">
        <v>1689</v>
      </c>
      <c r="B1417" t="s">
        <v>1657</v>
      </c>
      <c r="C1417" t="s">
        <v>3</v>
      </c>
      <c r="D1417" s="13">
        <v>944</v>
      </c>
      <c r="E1417" t="s">
        <v>9102</v>
      </c>
      <c r="F1417" t="str">
        <f>IF(ISERROR(VLOOKUP(Transaktionen[[#This Row],[Transaktionen]],BTT[Verwendete Transaktion (Pflichtauswahl)],1,FALSE)),"nein","ja")</f>
        <v>nein</v>
      </c>
    </row>
    <row r="1418" spans="1:7" hidden="1" x14ac:dyDescent="0.25">
      <c r="A1418" t="s">
        <v>1690</v>
      </c>
      <c r="B1418" t="s">
        <v>1691</v>
      </c>
      <c r="C1418" t="s">
        <v>3</v>
      </c>
      <c r="D1418" s="13" t="s">
        <v>576</v>
      </c>
      <c r="E1418" t="s">
        <v>576</v>
      </c>
      <c r="F1418" t="str">
        <f>IF(ISERROR(VLOOKUP(Transaktionen[[#This Row],[Transaktionen]],BTT[Verwendete Transaktion (Pflichtauswahl)],1,FALSE)),"nein","ja")</f>
        <v>nein</v>
      </c>
      <c r="G1418" t="s">
        <v>9516</v>
      </c>
    </row>
    <row r="1419" spans="1:7" hidden="1" x14ac:dyDescent="0.25">
      <c r="A1419" t="s">
        <v>9380</v>
      </c>
      <c r="B1419" t="s">
        <v>9381</v>
      </c>
      <c r="C1419" t="s">
        <v>3</v>
      </c>
      <c r="D1419" s="13">
        <v>2</v>
      </c>
      <c r="E1419" t="s">
        <v>9102</v>
      </c>
      <c r="F1419" t="str">
        <f>IF(ISERROR(VLOOKUP(Transaktionen[[#This Row],[Transaktionen]],BTT[Verwendete Transaktion (Pflichtauswahl)],1,FALSE)),"nein","ja")</f>
        <v>nein</v>
      </c>
    </row>
    <row r="1420" spans="1:7" hidden="1" x14ac:dyDescent="0.25">
      <c r="A1420" t="s">
        <v>9382</v>
      </c>
      <c r="B1420" t="s">
        <v>9383</v>
      </c>
      <c r="C1420" t="s">
        <v>3</v>
      </c>
      <c r="D1420" s="13">
        <v>4</v>
      </c>
      <c r="E1420" t="s">
        <v>9102</v>
      </c>
      <c r="F1420" t="str">
        <f>IF(ISERROR(VLOOKUP(Transaktionen[[#This Row],[Transaktionen]],BTT[Verwendete Transaktion (Pflichtauswahl)],1,FALSE)),"nein","ja")</f>
        <v>nein</v>
      </c>
    </row>
    <row r="1421" spans="1:7" hidden="1" x14ac:dyDescent="0.25">
      <c r="A1421" t="s">
        <v>9193</v>
      </c>
      <c r="B1421" t="s">
        <v>9194</v>
      </c>
      <c r="C1421" t="s">
        <v>3</v>
      </c>
      <c r="D1421" s="13">
        <v>9</v>
      </c>
      <c r="E1421" t="s">
        <v>9102</v>
      </c>
      <c r="F1421" t="str">
        <f>IF(ISERROR(VLOOKUP(Transaktionen[[#This Row],[Transaktionen]],BTT[Verwendete Transaktion (Pflichtauswahl)],1,FALSE)),"nein","ja")</f>
        <v>nein</v>
      </c>
    </row>
    <row r="1422" spans="1:7" hidden="1" x14ac:dyDescent="0.25">
      <c r="A1422" t="s">
        <v>1692</v>
      </c>
      <c r="B1422" t="s">
        <v>1693</v>
      </c>
      <c r="C1422" t="s">
        <v>3</v>
      </c>
      <c r="D1422" s="13" t="s">
        <v>576</v>
      </c>
      <c r="E1422" t="s">
        <v>576</v>
      </c>
      <c r="F1422" t="str">
        <f>IF(ISERROR(VLOOKUP(Transaktionen[[#This Row],[Transaktionen]],BTT[Verwendete Transaktion (Pflichtauswahl)],1,FALSE)),"nein","ja")</f>
        <v>nein</v>
      </c>
      <c r="G1422" t="s">
        <v>9516</v>
      </c>
    </row>
    <row r="1423" spans="1:7" hidden="1" x14ac:dyDescent="0.25">
      <c r="A1423" t="s">
        <v>1746</v>
      </c>
      <c r="B1423" t="s">
        <v>1747</v>
      </c>
      <c r="C1423" t="s">
        <v>3</v>
      </c>
      <c r="D1423" s="13">
        <v>9</v>
      </c>
      <c r="E1423" t="s">
        <v>9102</v>
      </c>
      <c r="F1423" t="str">
        <f>IF(ISERROR(VLOOKUP(Transaktionen[[#This Row],[Transaktionen]],BTT[Verwendete Transaktion (Pflichtauswahl)],1,FALSE)),"nein","ja")</f>
        <v>nein</v>
      </c>
    </row>
    <row r="1424" spans="1:7" hidden="1" x14ac:dyDescent="0.25">
      <c r="A1424" t="s">
        <v>9384</v>
      </c>
      <c r="B1424" t="s">
        <v>9385</v>
      </c>
      <c r="C1424" t="s">
        <v>3</v>
      </c>
      <c r="D1424" s="13">
        <v>4</v>
      </c>
      <c r="E1424" t="s">
        <v>9102</v>
      </c>
      <c r="F1424" t="str">
        <f>IF(ISERROR(VLOOKUP(Transaktionen[[#This Row],[Transaktionen]],BTT[Verwendete Transaktion (Pflichtauswahl)],1,FALSE)),"nein","ja")</f>
        <v>nein</v>
      </c>
    </row>
    <row r="1425" spans="1:7" hidden="1" x14ac:dyDescent="0.25">
      <c r="A1425" t="s">
        <v>1694</v>
      </c>
      <c r="B1425" t="s">
        <v>1695</v>
      </c>
      <c r="C1425" t="s">
        <v>3</v>
      </c>
      <c r="D1425" s="13" t="s">
        <v>576</v>
      </c>
      <c r="E1425" t="s">
        <v>576</v>
      </c>
      <c r="F1425" t="str">
        <f>IF(ISERROR(VLOOKUP(Transaktionen[[#This Row],[Transaktionen]],BTT[Verwendete Transaktion (Pflichtauswahl)],1,FALSE)),"nein","ja")</f>
        <v>nein</v>
      </c>
      <c r="G1425" t="s">
        <v>9516</v>
      </c>
    </row>
    <row r="1426" spans="1:7" hidden="1" x14ac:dyDescent="0.25">
      <c r="A1426" t="s">
        <v>1696</v>
      </c>
      <c r="B1426" t="s">
        <v>1697</v>
      </c>
      <c r="C1426" t="s">
        <v>3</v>
      </c>
      <c r="D1426" s="13">
        <v>6</v>
      </c>
      <c r="E1426" t="s">
        <v>576</v>
      </c>
      <c r="F1426" t="str">
        <f>IF(ISERROR(VLOOKUP(Transaktionen[[#This Row],[Transaktionen]],BTT[Verwendete Transaktion (Pflichtauswahl)],1,FALSE)),"nein","ja")</f>
        <v>nein</v>
      </c>
    </row>
    <row r="1427" spans="1:7" hidden="1" x14ac:dyDescent="0.25">
      <c r="A1427" t="s">
        <v>6862</v>
      </c>
      <c r="B1427" t="s">
        <v>7906</v>
      </c>
      <c r="C1427" t="s">
        <v>6102</v>
      </c>
      <c r="D1427" s="13" t="s">
        <v>576</v>
      </c>
      <c r="E1427" t="s">
        <v>576</v>
      </c>
      <c r="F1427" t="str">
        <f>IF(ISERROR(VLOOKUP(Transaktionen[[#This Row],[Transaktionen]],BTT[Verwendete Transaktion (Pflichtauswahl)],1,FALSE)),"nein","ja")</f>
        <v>nein</v>
      </c>
      <c r="G1427" t="s">
        <v>9516</v>
      </c>
    </row>
    <row r="1428" spans="1:7" hidden="1" x14ac:dyDescent="0.25">
      <c r="A1428" t="s">
        <v>1748</v>
      </c>
      <c r="B1428" t="s">
        <v>628</v>
      </c>
      <c r="C1428" t="s">
        <v>6102</v>
      </c>
      <c r="D1428" s="13" t="s">
        <v>576</v>
      </c>
      <c r="E1428" t="s">
        <v>576</v>
      </c>
      <c r="F1428" t="str">
        <f>IF(ISERROR(VLOOKUP(Transaktionen[[#This Row],[Transaktionen]],BTT[Verwendete Transaktion (Pflichtauswahl)],1,FALSE)),"nein","ja")</f>
        <v>nein</v>
      </c>
      <c r="G1428" t="s">
        <v>9516</v>
      </c>
    </row>
    <row r="1429" spans="1:7" hidden="1" x14ac:dyDescent="0.25">
      <c r="A1429" t="s">
        <v>1749</v>
      </c>
      <c r="B1429" t="s">
        <v>1750</v>
      </c>
      <c r="C1429" t="s">
        <v>6102</v>
      </c>
      <c r="D1429" s="13" t="s">
        <v>576</v>
      </c>
      <c r="E1429" t="s">
        <v>576</v>
      </c>
      <c r="F1429" t="str">
        <f>IF(ISERROR(VLOOKUP(Transaktionen[[#This Row],[Transaktionen]],BTT[Verwendete Transaktion (Pflichtauswahl)],1,FALSE)),"nein","ja")</f>
        <v>nein</v>
      </c>
      <c r="G1429" t="s">
        <v>9516</v>
      </c>
    </row>
    <row r="1430" spans="1:7" hidden="1" x14ac:dyDescent="0.25">
      <c r="A1430" t="s">
        <v>1751</v>
      </c>
      <c r="B1430" t="s">
        <v>1703</v>
      </c>
      <c r="C1430" t="s">
        <v>6102</v>
      </c>
      <c r="D1430" s="13" t="s">
        <v>576</v>
      </c>
      <c r="E1430" t="s">
        <v>576</v>
      </c>
      <c r="F1430" t="str">
        <f>IF(ISERROR(VLOOKUP(Transaktionen[[#This Row],[Transaktionen]],BTT[Verwendete Transaktion (Pflichtauswahl)],1,FALSE)),"nein","ja")</f>
        <v>nein</v>
      </c>
      <c r="G1430" t="s">
        <v>9516</v>
      </c>
    </row>
    <row r="1431" spans="1:7" hidden="1" x14ac:dyDescent="0.25">
      <c r="A1431" t="s">
        <v>1752</v>
      </c>
      <c r="B1431" t="s">
        <v>1753</v>
      </c>
      <c r="C1431" t="s">
        <v>6102</v>
      </c>
      <c r="D1431" s="13" t="s">
        <v>576</v>
      </c>
      <c r="E1431" t="s">
        <v>576</v>
      </c>
      <c r="F1431" t="str">
        <f>IF(ISERROR(VLOOKUP(Transaktionen[[#This Row],[Transaktionen]],BTT[Verwendete Transaktion (Pflichtauswahl)],1,FALSE)),"nein","ja")</f>
        <v>nein</v>
      </c>
      <c r="G1431" t="s">
        <v>9516</v>
      </c>
    </row>
    <row r="1432" spans="1:7" hidden="1" x14ac:dyDescent="0.25">
      <c r="A1432" t="s">
        <v>1754</v>
      </c>
      <c r="B1432" t="s">
        <v>1755</v>
      </c>
      <c r="C1432" t="s">
        <v>3</v>
      </c>
      <c r="D1432" s="13">
        <v>4790</v>
      </c>
      <c r="E1432" t="s">
        <v>9102</v>
      </c>
      <c r="F1432" t="str">
        <f>IF(ISERROR(VLOOKUP(Transaktionen[[#This Row],[Transaktionen]],BTT[Verwendete Transaktion (Pflichtauswahl)],1,FALSE)),"nein","ja")</f>
        <v>nein</v>
      </c>
    </row>
    <row r="1433" spans="1:7" hidden="1" x14ac:dyDescent="0.25">
      <c r="A1433" t="s">
        <v>1756</v>
      </c>
      <c r="B1433" t="s">
        <v>1757</v>
      </c>
      <c r="C1433" t="s">
        <v>3</v>
      </c>
      <c r="D1433" s="13">
        <v>86162</v>
      </c>
      <c r="E1433" t="s">
        <v>9102</v>
      </c>
      <c r="F1433" t="str">
        <f>IF(ISERROR(VLOOKUP(Transaktionen[[#This Row],[Transaktionen]],BTT[Verwendete Transaktion (Pflichtauswahl)],1,FALSE)),"nein","ja")</f>
        <v>nein</v>
      </c>
    </row>
    <row r="1434" spans="1:7" hidden="1" x14ac:dyDescent="0.25">
      <c r="A1434" t="s">
        <v>1758</v>
      </c>
      <c r="B1434" t="s">
        <v>1759</v>
      </c>
      <c r="C1434" t="s">
        <v>3</v>
      </c>
      <c r="D1434" s="13">
        <v>1684955</v>
      </c>
      <c r="E1434" t="s">
        <v>9102</v>
      </c>
      <c r="F1434" t="str">
        <f>IF(ISERROR(VLOOKUP(Transaktionen[[#This Row],[Transaktionen]],BTT[Verwendete Transaktion (Pflichtauswahl)],1,FALSE)),"nein","ja")</f>
        <v>nein</v>
      </c>
    </row>
    <row r="1435" spans="1:7" hidden="1" x14ac:dyDescent="0.25">
      <c r="A1435" t="s">
        <v>1760</v>
      </c>
      <c r="B1435" t="s">
        <v>618</v>
      </c>
      <c r="C1435" t="s">
        <v>8456</v>
      </c>
      <c r="D1435" s="13">
        <v>3787385</v>
      </c>
      <c r="E1435" t="s">
        <v>9102</v>
      </c>
      <c r="F1435" t="str">
        <f>IF(ISERROR(VLOOKUP(Transaktionen[[#This Row],[Transaktionen]],BTT[Verwendete Transaktion (Pflichtauswahl)],1,FALSE)),"nein","ja")</f>
        <v>nein</v>
      </c>
    </row>
    <row r="1436" spans="1:7" hidden="1" x14ac:dyDescent="0.25">
      <c r="A1436" t="s">
        <v>1761</v>
      </c>
      <c r="B1436" t="s">
        <v>1762</v>
      </c>
      <c r="C1436" t="s">
        <v>6102</v>
      </c>
      <c r="D1436" s="13">
        <v>102</v>
      </c>
      <c r="E1436" t="s">
        <v>9102</v>
      </c>
      <c r="F1436" t="str">
        <f>IF(ISERROR(VLOOKUP(Transaktionen[[#This Row],[Transaktionen]],BTT[Verwendete Transaktion (Pflichtauswahl)],1,FALSE)),"nein","ja")</f>
        <v>nein</v>
      </c>
    </row>
    <row r="1437" spans="1:7" hidden="1" x14ac:dyDescent="0.25">
      <c r="A1437" t="s">
        <v>1763</v>
      </c>
      <c r="B1437" t="s">
        <v>1764</v>
      </c>
      <c r="C1437" t="s">
        <v>3</v>
      </c>
      <c r="D1437" s="13">
        <v>192</v>
      </c>
      <c r="E1437" t="s">
        <v>9102</v>
      </c>
      <c r="F1437" t="str">
        <f>IF(ISERROR(VLOOKUP(Transaktionen[[#This Row],[Transaktionen]],BTT[Verwendete Transaktion (Pflichtauswahl)],1,FALSE)),"nein","ja")</f>
        <v>nein</v>
      </c>
    </row>
    <row r="1438" spans="1:7" hidden="1" x14ac:dyDescent="0.25">
      <c r="A1438" t="s">
        <v>1765</v>
      </c>
      <c r="B1438" t="s">
        <v>1766</v>
      </c>
      <c r="C1438" t="s">
        <v>3</v>
      </c>
      <c r="D1438" s="13">
        <v>296</v>
      </c>
      <c r="E1438" t="s">
        <v>9102</v>
      </c>
      <c r="F1438" t="str">
        <f>IF(ISERROR(VLOOKUP(Transaktionen[[#This Row],[Transaktionen]],BTT[Verwendete Transaktion (Pflichtauswahl)],1,FALSE)),"nein","ja")</f>
        <v>nein</v>
      </c>
    </row>
    <row r="1439" spans="1:7" hidden="1" x14ac:dyDescent="0.25">
      <c r="A1439" t="s">
        <v>1767</v>
      </c>
      <c r="B1439" t="s">
        <v>1768</v>
      </c>
      <c r="C1439" t="s">
        <v>3</v>
      </c>
      <c r="D1439" s="13">
        <v>43164</v>
      </c>
      <c r="E1439" t="s">
        <v>9102</v>
      </c>
      <c r="F1439" t="str">
        <f>IF(ISERROR(VLOOKUP(Transaktionen[[#This Row],[Transaktionen]],BTT[Verwendete Transaktion (Pflichtauswahl)],1,FALSE)),"nein","ja")</f>
        <v>nein</v>
      </c>
    </row>
    <row r="1440" spans="1:7" hidden="1" x14ac:dyDescent="0.25">
      <c r="A1440" t="s">
        <v>1769</v>
      </c>
      <c r="B1440" t="s">
        <v>1770</v>
      </c>
      <c r="C1440" t="s">
        <v>3</v>
      </c>
      <c r="D1440" s="13">
        <v>22689</v>
      </c>
      <c r="E1440" t="s">
        <v>9102</v>
      </c>
      <c r="F1440" t="str">
        <f>IF(ISERROR(VLOOKUP(Transaktionen[[#This Row],[Transaktionen]],BTT[Verwendete Transaktion (Pflichtauswahl)],1,FALSE)),"nein","ja")</f>
        <v>nein</v>
      </c>
    </row>
    <row r="1441" spans="1:7" hidden="1" x14ac:dyDescent="0.25">
      <c r="A1441" t="s">
        <v>1771</v>
      </c>
      <c r="B1441" t="s">
        <v>1772</v>
      </c>
      <c r="C1441" t="s">
        <v>3</v>
      </c>
      <c r="D1441" s="13" t="s">
        <v>576</v>
      </c>
      <c r="E1441" t="s">
        <v>576</v>
      </c>
      <c r="F1441" t="str">
        <f>IF(ISERROR(VLOOKUP(Transaktionen[[#This Row],[Transaktionen]],BTT[Verwendete Transaktion (Pflichtauswahl)],1,FALSE)),"nein","ja")</f>
        <v>nein</v>
      </c>
      <c r="G1441" t="s">
        <v>9516</v>
      </c>
    </row>
    <row r="1442" spans="1:7" hidden="1" x14ac:dyDescent="0.25">
      <c r="A1442" t="s">
        <v>1773</v>
      </c>
      <c r="B1442" t="s">
        <v>1774</v>
      </c>
      <c r="C1442" t="s">
        <v>3</v>
      </c>
      <c r="D1442" s="13">
        <v>10</v>
      </c>
      <c r="E1442" t="s">
        <v>576</v>
      </c>
      <c r="F1442" t="str">
        <f>IF(ISERROR(VLOOKUP(Transaktionen[[#This Row],[Transaktionen]],BTT[Verwendete Transaktion (Pflichtauswahl)],1,FALSE)),"nein","ja")</f>
        <v>nein</v>
      </c>
    </row>
    <row r="1443" spans="1:7" hidden="1" x14ac:dyDescent="0.25">
      <c r="A1443" t="s">
        <v>6863</v>
      </c>
      <c r="B1443" t="s">
        <v>7907</v>
      </c>
      <c r="C1443" t="s">
        <v>3</v>
      </c>
      <c r="D1443" s="13">
        <v>3</v>
      </c>
      <c r="E1443" t="s">
        <v>576</v>
      </c>
      <c r="F1443" t="str">
        <f>IF(ISERROR(VLOOKUP(Transaktionen[[#This Row],[Transaktionen]],BTT[Verwendete Transaktion (Pflichtauswahl)],1,FALSE)),"nein","ja")</f>
        <v>nein</v>
      </c>
    </row>
    <row r="1444" spans="1:7" hidden="1" x14ac:dyDescent="0.25">
      <c r="A1444" t="s">
        <v>1775</v>
      </c>
      <c r="B1444" t="s">
        <v>1776</v>
      </c>
      <c r="C1444" t="s">
        <v>3</v>
      </c>
      <c r="D1444" s="13">
        <v>66</v>
      </c>
      <c r="E1444" t="s">
        <v>9102</v>
      </c>
      <c r="F1444" t="str">
        <f>IF(ISERROR(VLOOKUP(Transaktionen[[#This Row],[Transaktionen]],BTT[Verwendete Transaktion (Pflichtauswahl)],1,FALSE)),"nein","ja")</f>
        <v>nein</v>
      </c>
    </row>
    <row r="1445" spans="1:7" hidden="1" x14ac:dyDescent="0.25">
      <c r="A1445" t="s">
        <v>1777</v>
      </c>
      <c r="B1445" t="s">
        <v>1778</v>
      </c>
      <c r="C1445" t="s">
        <v>3</v>
      </c>
      <c r="D1445" s="13">
        <v>32</v>
      </c>
      <c r="E1445" t="s">
        <v>9102</v>
      </c>
      <c r="F1445" t="str">
        <f>IF(ISERROR(VLOOKUP(Transaktionen[[#This Row],[Transaktionen]],BTT[Verwendete Transaktion (Pflichtauswahl)],1,FALSE)),"nein","ja")</f>
        <v>nein</v>
      </c>
    </row>
    <row r="1446" spans="1:7" hidden="1" x14ac:dyDescent="0.25">
      <c r="A1446" t="s">
        <v>6864</v>
      </c>
      <c r="B1446" t="s">
        <v>1669</v>
      </c>
      <c r="C1446" t="s">
        <v>3</v>
      </c>
      <c r="D1446" s="13">
        <v>6703</v>
      </c>
      <c r="E1446" t="s">
        <v>9103</v>
      </c>
      <c r="F1446" t="str">
        <f>IF(ISERROR(VLOOKUP(Transaktionen[[#This Row],[Transaktionen]],BTT[Verwendete Transaktion (Pflichtauswahl)],1,FALSE)),"nein","ja")</f>
        <v>nein</v>
      </c>
    </row>
    <row r="1447" spans="1:7" hidden="1" x14ac:dyDescent="0.25">
      <c r="A1447" t="s">
        <v>6865</v>
      </c>
      <c r="B1447" t="s">
        <v>1682</v>
      </c>
      <c r="C1447" t="s">
        <v>3</v>
      </c>
      <c r="D1447" s="13">
        <v>50101</v>
      </c>
      <c r="E1447" t="s">
        <v>9103</v>
      </c>
      <c r="F1447" t="str">
        <f>IF(ISERROR(VLOOKUP(Transaktionen[[#This Row],[Transaktionen]],BTT[Verwendete Transaktion (Pflichtauswahl)],1,FALSE)),"nein","ja")</f>
        <v>nein</v>
      </c>
    </row>
    <row r="1448" spans="1:7" hidden="1" x14ac:dyDescent="0.25">
      <c r="A1448" t="s">
        <v>6866</v>
      </c>
      <c r="B1448" t="s">
        <v>1651</v>
      </c>
      <c r="C1448" t="s">
        <v>6102</v>
      </c>
      <c r="D1448" s="13">
        <v>3292425</v>
      </c>
      <c r="E1448" t="s">
        <v>9103</v>
      </c>
      <c r="F1448" t="str">
        <f>IF(ISERROR(VLOOKUP(Transaktionen[[#This Row],[Transaktionen]],BTT[Verwendete Transaktion (Pflichtauswahl)],1,FALSE)),"nein","ja")</f>
        <v>nein</v>
      </c>
    </row>
    <row r="1449" spans="1:7" hidden="1" x14ac:dyDescent="0.25">
      <c r="A1449" t="s">
        <v>6867</v>
      </c>
      <c r="B1449" t="s">
        <v>1673</v>
      </c>
      <c r="C1449" t="s">
        <v>3</v>
      </c>
      <c r="D1449" s="13">
        <v>274</v>
      </c>
      <c r="E1449" t="s">
        <v>9103</v>
      </c>
      <c r="F1449" t="str">
        <f>IF(ISERROR(VLOOKUP(Transaktionen[[#This Row],[Transaktionen]],BTT[Verwendete Transaktion (Pflichtauswahl)],1,FALSE)),"nein","ja")</f>
        <v>nein</v>
      </c>
    </row>
    <row r="1450" spans="1:7" hidden="1" x14ac:dyDescent="0.25">
      <c r="A1450" t="s">
        <v>6868</v>
      </c>
      <c r="B1450" t="s">
        <v>7908</v>
      </c>
      <c r="C1450" t="s">
        <v>3</v>
      </c>
      <c r="D1450" s="13">
        <v>232</v>
      </c>
      <c r="E1450" t="s">
        <v>9103</v>
      </c>
      <c r="F1450" t="str">
        <f>IF(ISERROR(VLOOKUP(Transaktionen[[#This Row],[Transaktionen]],BTT[Verwendete Transaktion (Pflichtauswahl)],1,FALSE)),"nein","ja")</f>
        <v>nein</v>
      </c>
    </row>
    <row r="1451" spans="1:7" hidden="1" x14ac:dyDescent="0.25">
      <c r="A1451" t="s">
        <v>6869</v>
      </c>
      <c r="B1451" t="s">
        <v>7909</v>
      </c>
      <c r="C1451" t="s">
        <v>3</v>
      </c>
      <c r="D1451" s="13" t="s">
        <v>576</v>
      </c>
      <c r="E1451" t="s">
        <v>576</v>
      </c>
      <c r="F1451" t="str">
        <f>IF(ISERROR(VLOOKUP(Transaktionen[[#This Row],[Transaktionen]],BTT[Verwendete Transaktion (Pflichtauswahl)],1,FALSE)),"nein","ja")</f>
        <v>nein</v>
      </c>
      <c r="G1451" t="s">
        <v>9516</v>
      </c>
    </row>
    <row r="1452" spans="1:7" hidden="1" x14ac:dyDescent="0.25">
      <c r="A1452" t="s">
        <v>1779</v>
      </c>
      <c r="B1452" t="s">
        <v>1780</v>
      </c>
      <c r="C1452" t="s">
        <v>6102</v>
      </c>
      <c r="D1452" s="13">
        <v>4738</v>
      </c>
      <c r="E1452" t="s">
        <v>9102</v>
      </c>
      <c r="F1452" t="str">
        <f>IF(ISERROR(VLOOKUP(Transaktionen[[#This Row],[Transaktionen]],BTT[Verwendete Transaktion (Pflichtauswahl)],1,FALSE)),"nein","ja")</f>
        <v>nein</v>
      </c>
    </row>
    <row r="1453" spans="1:7" hidden="1" x14ac:dyDescent="0.25">
      <c r="A1453" t="s">
        <v>1781</v>
      </c>
      <c r="B1453" t="s">
        <v>1782</v>
      </c>
      <c r="C1453" t="s">
        <v>3</v>
      </c>
      <c r="D1453" s="13">
        <v>18042</v>
      </c>
      <c r="E1453" t="s">
        <v>9102</v>
      </c>
      <c r="F1453" t="str">
        <f>IF(ISERROR(VLOOKUP(Transaktionen[[#This Row],[Transaktionen]],BTT[Verwendete Transaktion (Pflichtauswahl)],1,FALSE)),"nein","ja")</f>
        <v>nein</v>
      </c>
    </row>
    <row r="1454" spans="1:7" hidden="1" x14ac:dyDescent="0.25">
      <c r="A1454" t="s">
        <v>1783</v>
      </c>
      <c r="B1454" t="s">
        <v>1784</v>
      </c>
      <c r="C1454" t="s">
        <v>3</v>
      </c>
      <c r="D1454" s="13">
        <v>101582</v>
      </c>
      <c r="E1454" t="s">
        <v>9102</v>
      </c>
      <c r="F1454" t="str">
        <f>IF(ISERROR(VLOOKUP(Transaktionen[[#This Row],[Transaktionen]],BTT[Verwendete Transaktion (Pflichtauswahl)],1,FALSE)),"nein","ja")</f>
        <v>nein</v>
      </c>
    </row>
    <row r="1455" spans="1:7" hidden="1" x14ac:dyDescent="0.25">
      <c r="A1455" t="s">
        <v>1785</v>
      </c>
      <c r="B1455" t="s">
        <v>1786</v>
      </c>
      <c r="C1455" t="s">
        <v>3</v>
      </c>
      <c r="D1455" s="13" t="s">
        <v>576</v>
      </c>
      <c r="E1455" t="s">
        <v>576</v>
      </c>
      <c r="F1455" t="str">
        <f>IF(ISERROR(VLOOKUP(Transaktionen[[#This Row],[Transaktionen]],BTT[Verwendete Transaktion (Pflichtauswahl)],1,FALSE)),"nein","ja")</f>
        <v>nein</v>
      </c>
      <c r="G1455" t="s">
        <v>9516</v>
      </c>
    </row>
    <row r="1456" spans="1:7" hidden="1" x14ac:dyDescent="0.25">
      <c r="A1456" t="s">
        <v>1787</v>
      </c>
      <c r="B1456" t="s">
        <v>1788</v>
      </c>
      <c r="C1456" t="s">
        <v>3</v>
      </c>
      <c r="D1456" s="13" t="s">
        <v>576</v>
      </c>
      <c r="E1456" t="s">
        <v>576</v>
      </c>
      <c r="F1456" t="str">
        <f>IF(ISERROR(VLOOKUP(Transaktionen[[#This Row],[Transaktionen]],BTT[Verwendete Transaktion (Pflichtauswahl)],1,FALSE)),"nein","ja")</f>
        <v>nein</v>
      </c>
      <c r="G1456" t="s">
        <v>9516</v>
      </c>
    </row>
    <row r="1457" spans="1:7" hidden="1" x14ac:dyDescent="0.25">
      <c r="A1457" t="s">
        <v>1789</v>
      </c>
      <c r="B1457" t="s">
        <v>1790</v>
      </c>
      <c r="C1457" t="s">
        <v>3</v>
      </c>
      <c r="D1457" s="13" t="s">
        <v>576</v>
      </c>
      <c r="E1457" t="s">
        <v>576</v>
      </c>
      <c r="F1457" t="str">
        <f>IF(ISERROR(VLOOKUP(Transaktionen[[#This Row],[Transaktionen]],BTT[Verwendete Transaktion (Pflichtauswahl)],1,FALSE)),"nein","ja")</f>
        <v>nein</v>
      </c>
      <c r="G1457" t="s">
        <v>9516</v>
      </c>
    </row>
    <row r="1458" spans="1:7" hidden="1" x14ac:dyDescent="0.25">
      <c r="A1458" t="s">
        <v>1791</v>
      </c>
      <c r="B1458" t="s">
        <v>1792</v>
      </c>
      <c r="C1458" t="s">
        <v>3</v>
      </c>
      <c r="D1458" s="13">
        <v>12</v>
      </c>
      <c r="E1458" t="s">
        <v>9102</v>
      </c>
      <c r="F1458" t="str">
        <f>IF(ISERROR(VLOOKUP(Transaktionen[[#This Row],[Transaktionen]],BTT[Verwendete Transaktion (Pflichtauswahl)],1,FALSE)),"nein","ja")</f>
        <v>nein</v>
      </c>
    </row>
    <row r="1459" spans="1:7" hidden="1" x14ac:dyDescent="0.25">
      <c r="A1459" t="s">
        <v>6870</v>
      </c>
      <c r="B1459" t="s">
        <v>1671</v>
      </c>
      <c r="C1459" t="s">
        <v>3</v>
      </c>
      <c r="D1459" s="13" t="s">
        <v>576</v>
      </c>
      <c r="E1459" t="s">
        <v>576</v>
      </c>
      <c r="F1459" t="str">
        <f>IF(ISERROR(VLOOKUP(Transaktionen[[#This Row],[Transaktionen]],BTT[Verwendete Transaktion (Pflichtauswahl)],1,FALSE)),"nein","ja")</f>
        <v>nein</v>
      </c>
      <c r="G1459" t="s">
        <v>9516</v>
      </c>
    </row>
    <row r="1460" spans="1:7" hidden="1" x14ac:dyDescent="0.25">
      <c r="A1460" t="s">
        <v>6871</v>
      </c>
      <c r="B1460" t="s">
        <v>1666</v>
      </c>
      <c r="C1460" t="s">
        <v>3</v>
      </c>
      <c r="D1460" s="13" t="s">
        <v>576</v>
      </c>
      <c r="E1460" t="s">
        <v>576</v>
      </c>
      <c r="F1460" t="str">
        <f>IF(ISERROR(VLOOKUP(Transaktionen[[#This Row],[Transaktionen]],BTT[Verwendete Transaktion (Pflichtauswahl)],1,FALSE)),"nein","ja")</f>
        <v>nein</v>
      </c>
      <c r="G1460" t="s">
        <v>9516</v>
      </c>
    </row>
    <row r="1461" spans="1:7" hidden="1" x14ac:dyDescent="0.25">
      <c r="A1461" t="s">
        <v>6872</v>
      </c>
      <c r="B1461" t="s">
        <v>1675</v>
      </c>
      <c r="C1461" t="s">
        <v>3</v>
      </c>
      <c r="D1461" s="13" t="s">
        <v>576</v>
      </c>
      <c r="E1461" t="s">
        <v>576</v>
      </c>
      <c r="F1461" t="str">
        <f>IF(ISERROR(VLOOKUP(Transaktionen[[#This Row],[Transaktionen]],BTT[Verwendete Transaktion (Pflichtauswahl)],1,FALSE)),"nein","ja")</f>
        <v>nein</v>
      </c>
      <c r="G1461" t="s">
        <v>9516</v>
      </c>
    </row>
    <row r="1462" spans="1:7" hidden="1" x14ac:dyDescent="0.25">
      <c r="A1462" t="s">
        <v>6873</v>
      </c>
      <c r="B1462" t="s">
        <v>7910</v>
      </c>
      <c r="C1462" t="s">
        <v>3</v>
      </c>
      <c r="D1462" s="13" t="s">
        <v>576</v>
      </c>
      <c r="E1462" t="s">
        <v>576</v>
      </c>
      <c r="F1462" t="str">
        <f>IF(ISERROR(VLOOKUP(Transaktionen[[#This Row],[Transaktionen]],BTT[Verwendete Transaktion (Pflichtauswahl)],1,FALSE)),"nein","ja")</f>
        <v>nein</v>
      </c>
      <c r="G1462" t="s">
        <v>9516</v>
      </c>
    </row>
    <row r="1463" spans="1:7" hidden="1" x14ac:dyDescent="0.25">
      <c r="A1463" t="s">
        <v>1793</v>
      </c>
      <c r="B1463" t="s">
        <v>1794</v>
      </c>
      <c r="C1463" t="s">
        <v>6102</v>
      </c>
      <c r="D1463" s="13" t="s">
        <v>576</v>
      </c>
      <c r="E1463" t="s">
        <v>576</v>
      </c>
      <c r="F1463" t="str">
        <f>IF(ISERROR(VLOOKUP(Transaktionen[[#This Row],[Transaktionen]],BTT[Verwendete Transaktion (Pflichtauswahl)],1,FALSE)),"nein","ja")</f>
        <v>nein</v>
      </c>
      <c r="G1463" t="s">
        <v>9516</v>
      </c>
    </row>
    <row r="1464" spans="1:7" hidden="1" x14ac:dyDescent="0.25">
      <c r="A1464" t="s">
        <v>1795</v>
      </c>
      <c r="B1464" t="s">
        <v>1796</v>
      </c>
      <c r="C1464" t="s">
        <v>6102</v>
      </c>
      <c r="D1464" s="13">
        <v>184602</v>
      </c>
      <c r="E1464" t="s">
        <v>9102</v>
      </c>
      <c r="F1464" t="str">
        <f>IF(ISERROR(VLOOKUP(Transaktionen[[#This Row],[Transaktionen]],BTT[Verwendete Transaktion (Pflichtauswahl)],1,FALSE)),"nein","ja")</f>
        <v>nein</v>
      </c>
    </row>
    <row r="1465" spans="1:7" hidden="1" x14ac:dyDescent="0.25">
      <c r="A1465" t="s">
        <v>1797</v>
      </c>
      <c r="B1465" t="s">
        <v>1798</v>
      </c>
      <c r="C1465" t="s">
        <v>3</v>
      </c>
      <c r="D1465" s="13">
        <v>13523</v>
      </c>
      <c r="E1465" t="s">
        <v>9102</v>
      </c>
      <c r="F1465" t="str">
        <f>IF(ISERROR(VLOOKUP(Transaktionen[[#This Row],[Transaktionen]],BTT[Verwendete Transaktion (Pflichtauswahl)],1,FALSE)),"nein","ja")</f>
        <v>nein</v>
      </c>
    </row>
    <row r="1466" spans="1:7" hidden="1" x14ac:dyDescent="0.25">
      <c r="A1466" t="s">
        <v>1799</v>
      </c>
      <c r="B1466" t="s">
        <v>1800</v>
      </c>
      <c r="C1466" t="s">
        <v>3</v>
      </c>
      <c r="D1466" s="13">
        <v>21634</v>
      </c>
      <c r="E1466" t="s">
        <v>9102</v>
      </c>
      <c r="F1466" t="str">
        <f>IF(ISERROR(VLOOKUP(Transaktionen[[#This Row],[Transaktionen]],BTT[Verwendete Transaktion (Pflichtauswahl)],1,FALSE)),"nein","ja")</f>
        <v>nein</v>
      </c>
    </row>
    <row r="1467" spans="1:7" hidden="1" x14ac:dyDescent="0.25">
      <c r="A1467" t="s">
        <v>1801</v>
      </c>
      <c r="B1467" t="s">
        <v>1802</v>
      </c>
      <c r="C1467" t="s">
        <v>3</v>
      </c>
      <c r="D1467" s="13">
        <v>37909</v>
      </c>
      <c r="E1467" t="s">
        <v>9102</v>
      </c>
      <c r="F1467" t="str">
        <f>IF(ISERROR(VLOOKUP(Transaktionen[[#This Row],[Transaktionen]],BTT[Verwendete Transaktion (Pflichtauswahl)],1,FALSE)),"nein","ja")</f>
        <v>nein</v>
      </c>
    </row>
    <row r="1468" spans="1:7" hidden="1" x14ac:dyDescent="0.25">
      <c r="A1468" t="s">
        <v>1803</v>
      </c>
      <c r="B1468" t="s">
        <v>1804</v>
      </c>
      <c r="C1468" t="s">
        <v>3</v>
      </c>
      <c r="D1468" s="13">
        <v>150</v>
      </c>
      <c r="E1468" t="s">
        <v>9102</v>
      </c>
      <c r="F1468" t="str">
        <f>IF(ISERROR(VLOOKUP(Transaktionen[[#This Row],[Transaktionen]],BTT[Verwendete Transaktion (Pflichtauswahl)],1,FALSE)),"nein","ja")</f>
        <v>nein</v>
      </c>
    </row>
    <row r="1469" spans="1:7" hidden="1" x14ac:dyDescent="0.25">
      <c r="A1469" t="s">
        <v>1805</v>
      </c>
      <c r="B1469" t="s">
        <v>1806</v>
      </c>
      <c r="C1469" t="s">
        <v>3</v>
      </c>
      <c r="D1469" s="13">
        <v>17220</v>
      </c>
      <c r="E1469" t="s">
        <v>9102</v>
      </c>
      <c r="F1469" t="str">
        <f>IF(ISERROR(VLOOKUP(Transaktionen[[#This Row],[Transaktionen]],BTT[Verwendete Transaktion (Pflichtauswahl)],1,FALSE)),"nein","ja")</f>
        <v>nein</v>
      </c>
    </row>
    <row r="1470" spans="1:7" hidden="1" x14ac:dyDescent="0.25">
      <c r="A1470" t="s">
        <v>6874</v>
      </c>
      <c r="B1470" t="s">
        <v>7911</v>
      </c>
      <c r="C1470" t="s">
        <v>3</v>
      </c>
      <c r="D1470" s="13" t="s">
        <v>576</v>
      </c>
      <c r="E1470" t="s">
        <v>576</v>
      </c>
      <c r="F1470" t="str">
        <f>IF(ISERROR(VLOOKUP(Transaktionen[[#This Row],[Transaktionen]],BTT[Verwendete Transaktion (Pflichtauswahl)],1,FALSE)),"nein","ja")</f>
        <v>nein</v>
      </c>
      <c r="G1470" t="s">
        <v>9516</v>
      </c>
    </row>
    <row r="1471" spans="1:7" hidden="1" x14ac:dyDescent="0.25">
      <c r="A1471" t="s">
        <v>1807</v>
      </c>
      <c r="B1471" t="s">
        <v>1808</v>
      </c>
      <c r="C1471" t="s">
        <v>3</v>
      </c>
      <c r="D1471" s="13">
        <v>2370</v>
      </c>
      <c r="E1471" t="s">
        <v>9102</v>
      </c>
      <c r="F1471" t="str">
        <f>IF(ISERROR(VLOOKUP(Transaktionen[[#This Row],[Transaktionen]],BTT[Verwendete Transaktion (Pflichtauswahl)],1,FALSE)),"nein","ja")</f>
        <v>nein</v>
      </c>
    </row>
    <row r="1472" spans="1:7" hidden="1" x14ac:dyDescent="0.25">
      <c r="A1472" t="s">
        <v>1809</v>
      </c>
      <c r="B1472" t="s">
        <v>620</v>
      </c>
      <c r="C1472" t="s">
        <v>6102</v>
      </c>
      <c r="D1472" s="13">
        <v>8949708</v>
      </c>
      <c r="E1472" t="s">
        <v>9102</v>
      </c>
      <c r="F1472" t="str">
        <f>IF(ISERROR(VLOOKUP(Transaktionen[[#This Row],[Transaktionen]],BTT[Verwendete Transaktion (Pflichtauswahl)],1,FALSE)),"nein","ja")</f>
        <v>nein</v>
      </c>
    </row>
    <row r="1473" spans="1:7" hidden="1" x14ac:dyDescent="0.25">
      <c r="A1473" t="s">
        <v>1810</v>
      </c>
      <c r="B1473" t="s">
        <v>1811</v>
      </c>
      <c r="C1473" t="s">
        <v>6102</v>
      </c>
      <c r="D1473" s="13">
        <v>352</v>
      </c>
      <c r="E1473" t="s">
        <v>9102</v>
      </c>
      <c r="F1473" t="str">
        <f>IF(ISERROR(VLOOKUP(Transaktionen[[#This Row],[Transaktionen]],BTT[Verwendete Transaktion (Pflichtauswahl)],1,FALSE)),"nein","ja")</f>
        <v>nein</v>
      </c>
    </row>
    <row r="1474" spans="1:7" hidden="1" x14ac:dyDescent="0.25">
      <c r="A1474" t="s">
        <v>1812</v>
      </c>
      <c r="B1474" t="s">
        <v>622</v>
      </c>
      <c r="C1474" t="s">
        <v>6102</v>
      </c>
      <c r="D1474" s="13">
        <v>3686103</v>
      </c>
      <c r="E1474" t="s">
        <v>9102</v>
      </c>
      <c r="F1474" t="str">
        <f>IF(ISERROR(VLOOKUP(Transaktionen[[#This Row],[Transaktionen]],BTT[Verwendete Transaktion (Pflichtauswahl)],1,FALSE)),"nein","ja")</f>
        <v>nein</v>
      </c>
    </row>
    <row r="1475" spans="1:7" hidden="1" x14ac:dyDescent="0.25">
      <c r="A1475" t="s">
        <v>6875</v>
      </c>
      <c r="B1475" t="s">
        <v>622</v>
      </c>
      <c r="C1475" t="s">
        <v>6102</v>
      </c>
      <c r="D1475" s="13" t="s">
        <v>576</v>
      </c>
      <c r="E1475" t="s">
        <v>576</v>
      </c>
      <c r="F1475" t="str">
        <f>IF(ISERROR(VLOOKUP(Transaktionen[[#This Row],[Transaktionen]],BTT[Verwendete Transaktion (Pflichtauswahl)],1,FALSE)),"nein","ja")</f>
        <v>nein</v>
      </c>
      <c r="G1475" t="s">
        <v>9516</v>
      </c>
    </row>
    <row r="1476" spans="1:7" hidden="1" x14ac:dyDescent="0.25">
      <c r="A1476" t="s">
        <v>1813</v>
      </c>
      <c r="B1476" t="s">
        <v>1814</v>
      </c>
      <c r="C1476" t="s">
        <v>3</v>
      </c>
      <c r="D1476" s="13">
        <v>2</v>
      </c>
      <c r="E1476" t="s">
        <v>9102</v>
      </c>
      <c r="F1476" t="str">
        <f>IF(ISERROR(VLOOKUP(Transaktionen[[#This Row],[Transaktionen]],BTT[Verwendete Transaktion (Pflichtauswahl)],1,FALSE)),"nein","ja")</f>
        <v>nein</v>
      </c>
    </row>
    <row r="1477" spans="1:7" hidden="1" x14ac:dyDescent="0.25">
      <c r="A1477" t="s">
        <v>1815</v>
      </c>
      <c r="B1477" t="s">
        <v>1816</v>
      </c>
      <c r="C1477" t="s">
        <v>6102</v>
      </c>
      <c r="D1477" s="13">
        <v>878212</v>
      </c>
      <c r="E1477" t="s">
        <v>9102</v>
      </c>
      <c r="F1477" t="str">
        <f>IF(ISERROR(VLOOKUP(Transaktionen[[#This Row],[Transaktionen]],BTT[Verwendete Transaktion (Pflichtauswahl)],1,FALSE)),"nein","ja")</f>
        <v>nein</v>
      </c>
    </row>
    <row r="1478" spans="1:7" hidden="1" x14ac:dyDescent="0.25">
      <c r="A1478" t="s">
        <v>6876</v>
      </c>
      <c r="B1478" t="s">
        <v>1647</v>
      </c>
      <c r="C1478" t="s">
        <v>3</v>
      </c>
      <c r="D1478" s="13">
        <v>21</v>
      </c>
      <c r="E1478" t="s">
        <v>9102</v>
      </c>
      <c r="F1478" t="str">
        <f>IF(ISERROR(VLOOKUP(Transaktionen[[#This Row],[Transaktionen]],BTT[Verwendete Transaktion (Pflichtauswahl)],1,FALSE)),"nein","ja")</f>
        <v>nein</v>
      </c>
    </row>
    <row r="1479" spans="1:7" hidden="1" x14ac:dyDescent="0.25">
      <c r="A1479" t="s">
        <v>6877</v>
      </c>
      <c r="B1479" t="s">
        <v>7912</v>
      </c>
      <c r="C1479" t="s">
        <v>3</v>
      </c>
      <c r="D1479" s="13">
        <v>8</v>
      </c>
      <c r="E1479" t="s">
        <v>576</v>
      </c>
      <c r="F1479" t="str">
        <f>IF(ISERROR(VLOOKUP(Transaktionen[[#This Row],[Transaktionen]],BTT[Verwendete Transaktion (Pflichtauswahl)],1,FALSE)),"nein","ja")</f>
        <v>nein</v>
      </c>
    </row>
    <row r="1480" spans="1:7" hidden="1" x14ac:dyDescent="0.25">
      <c r="A1480" t="s">
        <v>1817</v>
      </c>
      <c r="B1480" t="s">
        <v>1818</v>
      </c>
      <c r="C1480" t="s">
        <v>3</v>
      </c>
      <c r="D1480" s="13">
        <v>58</v>
      </c>
      <c r="E1480" t="s">
        <v>9102</v>
      </c>
      <c r="F1480" t="str">
        <f>IF(ISERROR(VLOOKUP(Transaktionen[[#This Row],[Transaktionen]],BTT[Verwendete Transaktion (Pflichtauswahl)],1,FALSE)),"nein","ja")</f>
        <v>nein</v>
      </c>
    </row>
    <row r="1481" spans="1:7" hidden="1" x14ac:dyDescent="0.25">
      <c r="A1481" t="s">
        <v>6878</v>
      </c>
      <c r="B1481" t="s">
        <v>7913</v>
      </c>
      <c r="C1481" t="s">
        <v>3</v>
      </c>
      <c r="D1481" s="13">
        <v>6</v>
      </c>
      <c r="E1481" t="s">
        <v>576</v>
      </c>
      <c r="F1481" t="str">
        <f>IF(ISERROR(VLOOKUP(Transaktionen[[#This Row],[Transaktionen]],BTT[Verwendete Transaktion (Pflichtauswahl)],1,FALSE)),"nein","ja")</f>
        <v>nein</v>
      </c>
    </row>
    <row r="1482" spans="1:7" hidden="1" x14ac:dyDescent="0.25">
      <c r="A1482" t="s">
        <v>1819</v>
      </c>
      <c r="B1482" t="s">
        <v>1820</v>
      </c>
      <c r="C1482" t="s">
        <v>6089</v>
      </c>
      <c r="D1482" s="13">
        <v>1545</v>
      </c>
      <c r="E1482" t="s">
        <v>9102</v>
      </c>
      <c r="F1482" t="str">
        <f>IF(ISERROR(VLOOKUP(Transaktionen[[#This Row],[Transaktionen]],BTT[Verwendete Transaktion (Pflichtauswahl)],1,FALSE)),"nein","ja")</f>
        <v>nein</v>
      </c>
    </row>
    <row r="1483" spans="1:7" hidden="1" x14ac:dyDescent="0.25">
      <c r="A1483" t="s">
        <v>1821</v>
      </c>
      <c r="B1483" t="s">
        <v>1822</v>
      </c>
      <c r="C1483" t="s">
        <v>6089</v>
      </c>
      <c r="D1483" s="13">
        <v>1610</v>
      </c>
      <c r="E1483" t="s">
        <v>9102</v>
      </c>
      <c r="F1483" t="str">
        <f>IF(ISERROR(VLOOKUP(Transaktionen[[#This Row],[Transaktionen]],BTT[Verwendete Transaktion (Pflichtauswahl)],1,FALSE)),"nein","ja")</f>
        <v>nein</v>
      </c>
    </row>
    <row r="1484" spans="1:7" hidden="1" x14ac:dyDescent="0.25">
      <c r="A1484" t="s">
        <v>1823</v>
      </c>
      <c r="B1484" t="s">
        <v>1824</v>
      </c>
      <c r="C1484" t="s">
        <v>3</v>
      </c>
      <c r="D1484" s="13">
        <v>4742</v>
      </c>
      <c r="E1484" t="s">
        <v>9102</v>
      </c>
      <c r="F1484" t="str">
        <f>IF(ISERROR(VLOOKUP(Transaktionen[[#This Row],[Transaktionen]],BTT[Verwendete Transaktion (Pflichtauswahl)],1,FALSE)),"nein","ja")</f>
        <v>nein</v>
      </c>
    </row>
    <row r="1485" spans="1:7" hidden="1" x14ac:dyDescent="0.25">
      <c r="A1485" t="s">
        <v>6879</v>
      </c>
      <c r="B1485" t="s">
        <v>7914</v>
      </c>
      <c r="C1485" t="s">
        <v>3</v>
      </c>
      <c r="D1485" s="13" t="s">
        <v>576</v>
      </c>
      <c r="E1485" t="s">
        <v>576</v>
      </c>
      <c r="F1485" t="str">
        <f>IF(ISERROR(VLOOKUP(Transaktionen[[#This Row],[Transaktionen]],BTT[Verwendete Transaktion (Pflichtauswahl)],1,FALSE)),"nein","ja")</f>
        <v>nein</v>
      </c>
      <c r="G1485" t="s">
        <v>9516</v>
      </c>
    </row>
    <row r="1486" spans="1:7" hidden="1" x14ac:dyDescent="0.25">
      <c r="A1486" t="s">
        <v>1825</v>
      </c>
      <c r="B1486" t="s">
        <v>1757</v>
      </c>
      <c r="C1486" t="s">
        <v>3</v>
      </c>
      <c r="D1486" s="13">
        <v>63194</v>
      </c>
      <c r="E1486" t="s">
        <v>9102</v>
      </c>
      <c r="F1486" t="str">
        <f>IF(ISERROR(VLOOKUP(Transaktionen[[#This Row],[Transaktionen]],BTT[Verwendete Transaktion (Pflichtauswahl)],1,FALSE)),"nein","ja")</f>
        <v>nein</v>
      </c>
    </row>
    <row r="1487" spans="1:7" hidden="1" x14ac:dyDescent="0.25">
      <c r="A1487" t="s">
        <v>1826</v>
      </c>
      <c r="B1487" t="s">
        <v>1827</v>
      </c>
      <c r="C1487" t="s">
        <v>3</v>
      </c>
      <c r="D1487" s="13">
        <v>11616</v>
      </c>
      <c r="E1487" t="s">
        <v>9102</v>
      </c>
      <c r="F1487" t="str">
        <f>IF(ISERROR(VLOOKUP(Transaktionen[[#This Row],[Transaktionen]],BTT[Verwendete Transaktion (Pflichtauswahl)],1,FALSE)),"nein","ja")</f>
        <v>nein</v>
      </c>
    </row>
    <row r="1488" spans="1:7" hidden="1" x14ac:dyDescent="0.25">
      <c r="A1488" t="s">
        <v>1828</v>
      </c>
      <c r="B1488" t="s">
        <v>1829</v>
      </c>
      <c r="C1488" t="s">
        <v>3</v>
      </c>
      <c r="D1488" s="13" t="s">
        <v>576</v>
      </c>
      <c r="E1488" t="s">
        <v>576</v>
      </c>
      <c r="F1488" t="str">
        <f>IF(ISERROR(VLOOKUP(Transaktionen[[#This Row],[Transaktionen]],BTT[Verwendete Transaktion (Pflichtauswahl)],1,FALSE)),"nein","ja")</f>
        <v>nein</v>
      </c>
      <c r="G1488" t="s">
        <v>9516</v>
      </c>
    </row>
    <row r="1489" spans="1:7" hidden="1" x14ac:dyDescent="0.25">
      <c r="A1489" t="s">
        <v>1830</v>
      </c>
      <c r="B1489" t="s">
        <v>1831</v>
      </c>
      <c r="C1489" t="s">
        <v>3</v>
      </c>
      <c r="D1489" s="13">
        <v>36</v>
      </c>
      <c r="E1489" t="s">
        <v>9102</v>
      </c>
      <c r="F1489" t="str">
        <f>IF(ISERROR(VLOOKUP(Transaktionen[[#This Row],[Transaktionen]],BTT[Verwendete Transaktion (Pflichtauswahl)],1,FALSE)),"nein","ja")</f>
        <v>nein</v>
      </c>
    </row>
    <row r="1490" spans="1:7" hidden="1" x14ac:dyDescent="0.25">
      <c r="A1490" t="s">
        <v>1832</v>
      </c>
      <c r="B1490" t="s">
        <v>624</v>
      </c>
      <c r="C1490" t="s">
        <v>3</v>
      </c>
      <c r="D1490" s="13">
        <v>69999</v>
      </c>
      <c r="E1490" t="s">
        <v>9102</v>
      </c>
      <c r="F1490" t="str">
        <f>IF(ISERROR(VLOOKUP(Transaktionen[[#This Row],[Transaktionen]],BTT[Verwendete Transaktion (Pflichtauswahl)],1,FALSE)),"nein","ja")</f>
        <v>nein</v>
      </c>
    </row>
    <row r="1491" spans="1:7" hidden="1" x14ac:dyDescent="0.25">
      <c r="A1491" t="s">
        <v>1833</v>
      </c>
      <c r="B1491" t="s">
        <v>1834</v>
      </c>
      <c r="C1491" t="s">
        <v>3</v>
      </c>
      <c r="D1491" s="13">
        <v>3039</v>
      </c>
      <c r="E1491" t="s">
        <v>9102</v>
      </c>
      <c r="F1491" t="str">
        <f>IF(ISERROR(VLOOKUP(Transaktionen[[#This Row],[Transaktionen]],BTT[Verwendete Transaktion (Pflichtauswahl)],1,FALSE)),"nein","ja")</f>
        <v>nein</v>
      </c>
    </row>
    <row r="1492" spans="1:7" hidden="1" x14ac:dyDescent="0.25">
      <c r="A1492" t="s">
        <v>1835</v>
      </c>
      <c r="B1492" t="s">
        <v>1836</v>
      </c>
      <c r="C1492" t="s">
        <v>3</v>
      </c>
      <c r="D1492" s="13">
        <v>631</v>
      </c>
      <c r="E1492" t="s">
        <v>9102</v>
      </c>
      <c r="F1492" t="str">
        <f>IF(ISERROR(VLOOKUP(Transaktionen[[#This Row],[Transaktionen]],BTT[Verwendete Transaktion (Pflichtauswahl)],1,FALSE)),"nein","ja")</f>
        <v>nein</v>
      </c>
    </row>
    <row r="1493" spans="1:7" hidden="1" x14ac:dyDescent="0.25">
      <c r="A1493" t="s">
        <v>1837</v>
      </c>
      <c r="B1493" t="s">
        <v>1838</v>
      </c>
      <c r="C1493" t="s">
        <v>3</v>
      </c>
      <c r="D1493" s="13">
        <v>1346</v>
      </c>
      <c r="E1493" t="s">
        <v>9102</v>
      </c>
      <c r="F1493" t="str">
        <f>IF(ISERROR(VLOOKUP(Transaktionen[[#This Row],[Transaktionen]],BTT[Verwendete Transaktion (Pflichtauswahl)],1,FALSE)),"nein","ja")</f>
        <v>nein</v>
      </c>
    </row>
    <row r="1494" spans="1:7" hidden="1" x14ac:dyDescent="0.25">
      <c r="A1494" t="s">
        <v>1839</v>
      </c>
      <c r="B1494" t="s">
        <v>1840</v>
      </c>
      <c r="C1494" t="s">
        <v>3</v>
      </c>
      <c r="D1494" s="13">
        <v>231</v>
      </c>
      <c r="E1494" t="s">
        <v>9102</v>
      </c>
      <c r="F1494" t="str">
        <f>IF(ISERROR(VLOOKUP(Transaktionen[[#This Row],[Transaktionen]],BTT[Verwendete Transaktion (Pflichtauswahl)],1,FALSE)),"nein","ja")</f>
        <v>nein</v>
      </c>
    </row>
    <row r="1495" spans="1:7" hidden="1" x14ac:dyDescent="0.25">
      <c r="A1495" t="s">
        <v>1841</v>
      </c>
      <c r="B1495" t="s">
        <v>1842</v>
      </c>
      <c r="C1495" t="s">
        <v>3</v>
      </c>
      <c r="D1495" s="13">
        <v>531</v>
      </c>
      <c r="E1495" t="s">
        <v>9102</v>
      </c>
      <c r="F1495" t="str">
        <f>IF(ISERROR(VLOOKUP(Transaktionen[[#This Row],[Transaktionen]],BTT[Verwendete Transaktion (Pflichtauswahl)],1,FALSE)),"nein","ja")</f>
        <v>nein</v>
      </c>
    </row>
    <row r="1496" spans="1:7" hidden="1" x14ac:dyDescent="0.25">
      <c r="A1496" t="s">
        <v>6880</v>
      </c>
      <c r="B1496" t="s">
        <v>7915</v>
      </c>
      <c r="C1496" t="s">
        <v>3</v>
      </c>
      <c r="D1496" s="13" t="s">
        <v>576</v>
      </c>
      <c r="E1496" t="s">
        <v>576</v>
      </c>
      <c r="F1496" t="str">
        <f>IF(ISERROR(VLOOKUP(Transaktionen[[#This Row],[Transaktionen]],BTT[Verwendete Transaktion (Pflichtauswahl)],1,FALSE)),"nein","ja")</f>
        <v>nein</v>
      </c>
      <c r="G1496" t="s">
        <v>9516</v>
      </c>
    </row>
    <row r="1497" spans="1:7" hidden="1" x14ac:dyDescent="0.25">
      <c r="A1497" t="s">
        <v>6881</v>
      </c>
      <c r="B1497" t="s">
        <v>7916</v>
      </c>
      <c r="C1497" t="s">
        <v>3</v>
      </c>
      <c r="D1497" s="13" t="s">
        <v>576</v>
      </c>
      <c r="E1497" t="s">
        <v>576</v>
      </c>
      <c r="F1497" t="str">
        <f>IF(ISERROR(VLOOKUP(Transaktionen[[#This Row],[Transaktionen]],BTT[Verwendete Transaktion (Pflichtauswahl)],1,FALSE)),"nein","ja")</f>
        <v>nein</v>
      </c>
      <c r="G1497" t="s">
        <v>9516</v>
      </c>
    </row>
    <row r="1498" spans="1:7" hidden="1" x14ac:dyDescent="0.25">
      <c r="A1498" t="s">
        <v>1843</v>
      </c>
      <c r="B1498" t="s">
        <v>1844</v>
      </c>
      <c r="C1498" t="s">
        <v>3</v>
      </c>
      <c r="D1498" s="13">
        <v>27</v>
      </c>
      <c r="E1498" t="s">
        <v>9102</v>
      </c>
      <c r="F1498" t="str">
        <f>IF(ISERROR(VLOOKUP(Transaktionen[[#This Row],[Transaktionen]],BTT[Verwendete Transaktion (Pflichtauswahl)],1,FALSE)),"nein","ja")</f>
        <v>nein</v>
      </c>
    </row>
    <row r="1499" spans="1:7" hidden="1" x14ac:dyDescent="0.25">
      <c r="A1499" t="s">
        <v>1845</v>
      </c>
      <c r="B1499" t="s">
        <v>1846</v>
      </c>
      <c r="C1499" t="s">
        <v>3</v>
      </c>
      <c r="D1499" s="13">
        <v>1720060</v>
      </c>
      <c r="E1499" t="s">
        <v>9102</v>
      </c>
      <c r="F1499" t="str">
        <f>IF(ISERROR(VLOOKUP(Transaktionen[[#This Row],[Transaktionen]],BTT[Verwendete Transaktion (Pflichtauswahl)],1,FALSE)),"nein","ja")</f>
        <v>nein</v>
      </c>
    </row>
    <row r="1500" spans="1:7" hidden="1" x14ac:dyDescent="0.25">
      <c r="A1500" t="s">
        <v>6882</v>
      </c>
      <c r="B1500" t="s">
        <v>1653</v>
      </c>
      <c r="C1500" t="s">
        <v>3</v>
      </c>
      <c r="D1500" s="13" t="s">
        <v>576</v>
      </c>
      <c r="E1500" t="s">
        <v>576</v>
      </c>
      <c r="F1500" t="str">
        <f>IF(ISERROR(VLOOKUP(Transaktionen[[#This Row],[Transaktionen]],BTT[Verwendete Transaktion (Pflichtauswahl)],1,FALSE)),"nein","ja")</f>
        <v>nein</v>
      </c>
      <c r="G1500" t="s">
        <v>9516</v>
      </c>
    </row>
    <row r="1501" spans="1:7" hidden="1" x14ac:dyDescent="0.25">
      <c r="A1501" t="s">
        <v>6883</v>
      </c>
      <c r="B1501" t="s">
        <v>1655</v>
      </c>
      <c r="C1501" t="s">
        <v>3</v>
      </c>
      <c r="D1501" s="13" t="s">
        <v>576</v>
      </c>
      <c r="E1501" t="s">
        <v>576</v>
      </c>
      <c r="F1501" t="str">
        <f>IF(ISERROR(VLOOKUP(Transaktionen[[#This Row],[Transaktionen]],BTT[Verwendete Transaktion (Pflichtauswahl)],1,FALSE)),"nein","ja")</f>
        <v>nein</v>
      </c>
      <c r="G1501" t="s">
        <v>9516</v>
      </c>
    </row>
    <row r="1502" spans="1:7" hidden="1" x14ac:dyDescent="0.25">
      <c r="A1502" t="s">
        <v>6884</v>
      </c>
      <c r="B1502" t="s">
        <v>1691</v>
      </c>
      <c r="C1502" t="s">
        <v>3</v>
      </c>
      <c r="D1502" s="13" t="s">
        <v>576</v>
      </c>
      <c r="E1502" t="s">
        <v>576</v>
      </c>
      <c r="F1502" t="str">
        <f>IF(ISERROR(VLOOKUP(Transaktionen[[#This Row],[Transaktionen]],BTT[Verwendete Transaktion (Pflichtauswahl)],1,FALSE)),"nein","ja")</f>
        <v>nein</v>
      </c>
      <c r="G1502" t="s">
        <v>9516</v>
      </c>
    </row>
    <row r="1503" spans="1:7" hidden="1" x14ac:dyDescent="0.25">
      <c r="A1503" t="s">
        <v>1847</v>
      </c>
      <c r="B1503" t="s">
        <v>1848</v>
      </c>
      <c r="C1503" t="s">
        <v>3</v>
      </c>
      <c r="D1503" s="13">
        <v>395</v>
      </c>
      <c r="E1503" t="s">
        <v>9102</v>
      </c>
      <c r="F1503" t="str">
        <f>IF(ISERROR(VLOOKUP(Transaktionen[[#This Row],[Transaktionen]],BTT[Verwendete Transaktion (Pflichtauswahl)],1,FALSE)),"nein","ja")</f>
        <v>nein</v>
      </c>
    </row>
    <row r="1504" spans="1:7" hidden="1" x14ac:dyDescent="0.25">
      <c r="A1504" t="s">
        <v>6885</v>
      </c>
      <c r="B1504" t="s">
        <v>7917</v>
      </c>
      <c r="C1504" t="s">
        <v>8580</v>
      </c>
      <c r="D1504" s="13" t="s">
        <v>576</v>
      </c>
      <c r="E1504" t="s">
        <v>576</v>
      </c>
      <c r="F1504" t="str">
        <f>IF(ISERROR(VLOOKUP(Transaktionen[[#This Row],[Transaktionen]],BTT[Verwendete Transaktion (Pflichtauswahl)],1,FALSE)),"nein","ja")</f>
        <v>nein</v>
      </c>
      <c r="G1504" t="s">
        <v>9516</v>
      </c>
    </row>
    <row r="1505" spans="1:7" hidden="1" x14ac:dyDescent="0.25">
      <c r="A1505" t="s">
        <v>1849</v>
      </c>
      <c r="B1505" t="s">
        <v>1850</v>
      </c>
      <c r="C1505" t="s">
        <v>3</v>
      </c>
      <c r="D1505" s="13">
        <v>383</v>
      </c>
      <c r="E1505" t="s">
        <v>9102</v>
      </c>
      <c r="F1505" t="str">
        <f>IF(ISERROR(VLOOKUP(Transaktionen[[#This Row],[Transaktionen]],BTT[Verwendete Transaktion (Pflichtauswahl)],1,FALSE)),"nein","ja")</f>
        <v>nein</v>
      </c>
    </row>
    <row r="1506" spans="1:7" hidden="1" x14ac:dyDescent="0.25">
      <c r="A1506" t="s">
        <v>1851</v>
      </c>
      <c r="B1506" t="s">
        <v>1852</v>
      </c>
      <c r="C1506" t="s">
        <v>3</v>
      </c>
      <c r="D1506" s="13">
        <v>18494</v>
      </c>
      <c r="E1506" t="s">
        <v>9102</v>
      </c>
      <c r="F1506" t="str">
        <f>IF(ISERROR(VLOOKUP(Transaktionen[[#This Row],[Transaktionen]],BTT[Verwendete Transaktion (Pflichtauswahl)],1,FALSE)),"nein","ja")</f>
        <v>nein</v>
      </c>
    </row>
    <row r="1507" spans="1:7" hidden="1" x14ac:dyDescent="0.25">
      <c r="A1507" t="s">
        <v>1853</v>
      </c>
      <c r="B1507" t="s">
        <v>1854</v>
      </c>
      <c r="C1507" t="s">
        <v>3</v>
      </c>
      <c r="D1507" s="13">
        <v>49404</v>
      </c>
      <c r="E1507" t="s">
        <v>9102</v>
      </c>
      <c r="F1507" t="str">
        <f>IF(ISERROR(VLOOKUP(Transaktionen[[#This Row],[Transaktionen]],BTT[Verwendete Transaktion (Pflichtauswahl)],1,FALSE)),"nein","ja")</f>
        <v>nein</v>
      </c>
    </row>
    <row r="1508" spans="1:7" hidden="1" x14ac:dyDescent="0.25">
      <c r="A1508" t="s">
        <v>1855</v>
      </c>
      <c r="B1508" t="s">
        <v>1856</v>
      </c>
      <c r="C1508" t="s">
        <v>3</v>
      </c>
      <c r="D1508" s="13">
        <v>199840</v>
      </c>
      <c r="E1508" t="s">
        <v>9102</v>
      </c>
      <c r="F1508" t="str">
        <f>IF(ISERROR(VLOOKUP(Transaktionen[[#This Row],[Transaktionen]],BTT[Verwendete Transaktion (Pflichtauswahl)],1,FALSE)),"nein","ja")</f>
        <v>nein</v>
      </c>
    </row>
    <row r="1509" spans="1:7" hidden="1" x14ac:dyDescent="0.25">
      <c r="A1509" t="s">
        <v>1857</v>
      </c>
      <c r="B1509" t="s">
        <v>1858</v>
      </c>
      <c r="C1509" t="s">
        <v>3</v>
      </c>
      <c r="D1509" s="13">
        <v>45</v>
      </c>
      <c r="E1509" t="s">
        <v>9102</v>
      </c>
      <c r="F1509" t="str">
        <f>IF(ISERROR(VLOOKUP(Transaktionen[[#This Row],[Transaktionen]],BTT[Verwendete Transaktion (Pflichtauswahl)],1,FALSE)),"nein","ja")</f>
        <v>nein</v>
      </c>
    </row>
    <row r="1510" spans="1:7" hidden="1" x14ac:dyDescent="0.25">
      <c r="A1510" t="s">
        <v>1859</v>
      </c>
      <c r="B1510" t="s">
        <v>1860</v>
      </c>
      <c r="C1510" t="s">
        <v>3</v>
      </c>
      <c r="D1510" s="13">
        <v>735</v>
      </c>
      <c r="E1510" t="s">
        <v>9102</v>
      </c>
      <c r="F1510" t="str">
        <f>IF(ISERROR(VLOOKUP(Transaktionen[[#This Row],[Transaktionen]],BTT[Verwendete Transaktion (Pflichtauswahl)],1,FALSE)),"nein","ja")</f>
        <v>nein</v>
      </c>
    </row>
    <row r="1511" spans="1:7" hidden="1" x14ac:dyDescent="0.25">
      <c r="A1511" t="s">
        <v>1861</v>
      </c>
      <c r="B1511" t="s">
        <v>1862</v>
      </c>
      <c r="C1511" t="s">
        <v>3</v>
      </c>
      <c r="D1511" s="13">
        <v>268</v>
      </c>
      <c r="E1511" t="s">
        <v>9102</v>
      </c>
      <c r="F1511" t="str">
        <f>IF(ISERROR(VLOOKUP(Transaktionen[[#This Row],[Transaktionen]],BTT[Verwendete Transaktion (Pflichtauswahl)],1,FALSE)),"nein","ja")</f>
        <v>nein</v>
      </c>
    </row>
    <row r="1512" spans="1:7" hidden="1" x14ac:dyDescent="0.25">
      <c r="A1512" t="s">
        <v>1863</v>
      </c>
      <c r="B1512" t="s">
        <v>626</v>
      </c>
      <c r="C1512" t="s">
        <v>3</v>
      </c>
      <c r="D1512" s="13">
        <v>352</v>
      </c>
      <c r="E1512" t="s">
        <v>9102</v>
      </c>
      <c r="F1512" t="str">
        <f>IF(ISERROR(VLOOKUP(Transaktionen[[#This Row],[Transaktionen]],BTT[Verwendete Transaktion (Pflichtauswahl)],1,FALSE)),"nein","ja")</f>
        <v>nein</v>
      </c>
    </row>
    <row r="1513" spans="1:7" hidden="1" x14ac:dyDescent="0.25">
      <c r="A1513" t="s">
        <v>6886</v>
      </c>
      <c r="B1513" t="s">
        <v>7918</v>
      </c>
      <c r="C1513" t="s">
        <v>6089</v>
      </c>
      <c r="D1513" s="13">
        <v>4</v>
      </c>
      <c r="E1513" t="s">
        <v>9102</v>
      </c>
      <c r="F1513" t="str">
        <f>IF(ISERROR(VLOOKUP(Transaktionen[[#This Row],[Transaktionen]],BTT[Verwendete Transaktion (Pflichtauswahl)],1,FALSE)),"nein","ja")</f>
        <v>nein</v>
      </c>
    </row>
    <row r="1514" spans="1:7" hidden="1" x14ac:dyDescent="0.25">
      <c r="A1514" t="s">
        <v>1864</v>
      </c>
      <c r="B1514" t="s">
        <v>1865</v>
      </c>
      <c r="C1514" t="s">
        <v>6101</v>
      </c>
      <c r="D1514" s="13">
        <v>4291</v>
      </c>
      <c r="E1514" t="s">
        <v>9102</v>
      </c>
      <c r="F1514" t="str">
        <f>IF(ISERROR(VLOOKUP(Transaktionen[[#This Row],[Transaktionen]],BTT[Verwendete Transaktion (Pflichtauswahl)],1,FALSE)),"nein","ja")</f>
        <v>nein</v>
      </c>
    </row>
    <row r="1515" spans="1:7" hidden="1" x14ac:dyDescent="0.25">
      <c r="A1515" t="s">
        <v>6887</v>
      </c>
      <c r="B1515" t="s">
        <v>7919</v>
      </c>
      <c r="C1515" t="s">
        <v>8459</v>
      </c>
      <c r="D1515" s="13">
        <v>14</v>
      </c>
      <c r="E1515" t="s">
        <v>576</v>
      </c>
      <c r="F1515" t="str">
        <f>IF(ISERROR(VLOOKUP(Transaktionen[[#This Row],[Transaktionen]],BTT[Verwendete Transaktion (Pflichtauswahl)],1,FALSE)),"nein","ja")</f>
        <v>nein</v>
      </c>
    </row>
    <row r="1516" spans="1:7" hidden="1" x14ac:dyDescent="0.25">
      <c r="A1516" t="s">
        <v>1866</v>
      </c>
      <c r="B1516" t="s">
        <v>1867</v>
      </c>
      <c r="C1516" t="s">
        <v>3</v>
      </c>
      <c r="D1516" s="13">
        <v>40351</v>
      </c>
      <c r="E1516" t="s">
        <v>9102</v>
      </c>
      <c r="F1516" t="str">
        <f>IF(ISERROR(VLOOKUP(Transaktionen[[#This Row],[Transaktionen]],BTT[Verwendete Transaktion (Pflichtauswahl)],1,FALSE)),"nein","ja")</f>
        <v>nein</v>
      </c>
    </row>
    <row r="1517" spans="1:7" hidden="1" x14ac:dyDescent="0.25">
      <c r="A1517" t="s">
        <v>1868</v>
      </c>
      <c r="B1517" t="s">
        <v>1869</v>
      </c>
      <c r="C1517" t="s">
        <v>8458</v>
      </c>
      <c r="D1517" s="13">
        <v>318</v>
      </c>
      <c r="E1517" t="s">
        <v>9102</v>
      </c>
      <c r="F1517" t="str">
        <f>IF(ISERROR(VLOOKUP(Transaktionen[[#This Row],[Transaktionen]],BTT[Verwendete Transaktion (Pflichtauswahl)],1,FALSE)),"nein","ja")</f>
        <v>nein</v>
      </c>
    </row>
    <row r="1518" spans="1:7" hidden="1" x14ac:dyDescent="0.25">
      <c r="A1518" t="s">
        <v>1870</v>
      </c>
      <c r="B1518" t="s">
        <v>1871</v>
      </c>
      <c r="C1518" t="s">
        <v>8459</v>
      </c>
      <c r="D1518" s="13" t="s">
        <v>576</v>
      </c>
      <c r="E1518" t="s">
        <v>576</v>
      </c>
      <c r="F1518" t="str">
        <f>IF(ISERROR(VLOOKUP(Transaktionen[[#This Row],[Transaktionen]],BTT[Verwendete Transaktion (Pflichtauswahl)],1,FALSE)),"nein","ja")</f>
        <v>nein</v>
      </c>
      <c r="G1518" t="s">
        <v>9516</v>
      </c>
    </row>
    <row r="1519" spans="1:7" hidden="1" x14ac:dyDescent="0.25">
      <c r="A1519" t="s">
        <v>1872</v>
      </c>
      <c r="B1519" t="s">
        <v>1873</v>
      </c>
      <c r="C1519" t="s">
        <v>8459</v>
      </c>
      <c r="D1519" s="13">
        <v>6</v>
      </c>
      <c r="E1519" t="s">
        <v>576</v>
      </c>
      <c r="F1519" t="str">
        <f>IF(ISERROR(VLOOKUP(Transaktionen[[#This Row],[Transaktionen]],BTT[Verwendete Transaktion (Pflichtauswahl)],1,FALSE)),"nein","ja")</f>
        <v>nein</v>
      </c>
    </row>
    <row r="1520" spans="1:7" hidden="1" x14ac:dyDescent="0.25">
      <c r="A1520" t="s">
        <v>1874</v>
      </c>
      <c r="B1520" t="s">
        <v>1875</v>
      </c>
      <c r="C1520" t="s">
        <v>8458</v>
      </c>
      <c r="D1520" s="13">
        <v>386</v>
      </c>
      <c r="E1520" t="s">
        <v>9102</v>
      </c>
      <c r="F1520" t="str">
        <f>IF(ISERROR(VLOOKUP(Transaktionen[[#This Row],[Transaktionen]],BTT[Verwendete Transaktion (Pflichtauswahl)],1,FALSE)),"nein","ja")</f>
        <v>nein</v>
      </c>
    </row>
    <row r="1521" spans="1:7" hidden="1" x14ac:dyDescent="0.25">
      <c r="A1521" t="s">
        <v>1876</v>
      </c>
      <c r="B1521" t="s">
        <v>1877</v>
      </c>
      <c r="C1521" t="s">
        <v>8458</v>
      </c>
      <c r="D1521" s="13">
        <v>320960</v>
      </c>
      <c r="E1521" t="s">
        <v>9102</v>
      </c>
      <c r="F1521" t="str">
        <f>IF(ISERROR(VLOOKUP(Transaktionen[[#This Row],[Transaktionen]],BTT[Verwendete Transaktion (Pflichtauswahl)],1,FALSE)),"nein","ja")</f>
        <v>nein</v>
      </c>
    </row>
    <row r="1522" spans="1:7" hidden="1" x14ac:dyDescent="0.25">
      <c r="A1522" t="s">
        <v>1878</v>
      </c>
      <c r="B1522" t="s">
        <v>1879</v>
      </c>
      <c r="C1522" t="s">
        <v>6102</v>
      </c>
      <c r="D1522" s="13" t="s">
        <v>576</v>
      </c>
      <c r="E1522" t="s">
        <v>576</v>
      </c>
      <c r="F1522" t="str">
        <f>IF(ISERROR(VLOOKUP(Transaktionen[[#This Row],[Transaktionen]],BTT[Verwendete Transaktion (Pflichtauswahl)],1,FALSE)),"nein","ja")</f>
        <v>nein</v>
      </c>
      <c r="G1522" t="s">
        <v>9516</v>
      </c>
    </row>
    <row r="1523" spans="1:7" hidden="1" x14ac:dyDescent="0.25">
      <c r="A1523" t="s">
        <v>6888</v>
      </c>
      <c r="B1523" t="s">
        <v>7920</v>
      </c>
      <c r="C1523" t="s">
        <v>6102</v>
      </c>
      <c r="D1523" s="13" t="s">
        <v>576</v>
      </c>
      <c r="E1523" t="s">
        <v>576</v>
      </c>
      <c r="F1523" t="str">
        <f>IF(ISERROR(VLOOKUP(Transaktionen[[#This Row],[Transaktionen]],BTT[Verwendete Transaktion (Pflichtauswahl)],1,FALSE)),"nein","ja")</f>
        <v>nein</v>
      </c>
      <c r="G1523" t="s">
        <v>9516</v>
      </c>
    </row>
    <row r="1524" spans="1:7" hidden="1" x14ac:dyDescent="0.25">
      <c r="A1524" t="s">
        <v>6889</v>
      </c>
      <c r="B1524" t="s">
        <v>2668</v>
      </c>
      <c r="C1524" t="s">
        <v>6102</v>
      </c>
      <c r="D1524" s="13" t="s">
        <v>576</v>
      </c>
      <c r="E1524" t="s">
        <v>576</v>
      </c>
      <c r="F1524" t="str">
        <f>IF(ISERROR(VLOOKUP(Transaktionen[[#This Row],[Transaktionen]],BTT[Verwendete Transaktion (Pflichtauswahl)],1,FALSE)),"nein","ja")</f>
        <v>nein</v>
      </c>
      <c r="G1524" t="s">
        <v>9516</v>
      </c>
    </row>
    <row r="1525" spans="1:7" hidden="1" x14ac:dyDescent="0.25">
      <c r="A1525" t="s">
        <v>6890</v>
      </c>
      <c r="B1525" t="s">
        <v>2674</v>
      </c>
      <c r="C1525" t="s">
        <v>6102</v>
      </c>
      <c r="D1525" s="13" t="s">
        <v>576</v>
      </c>
      <c r="E1525" t="s">
        <v>576</v>
      </c>
      <c r="F1525" t="str">
        <f>IF(ISERROR(VLOOKUP(Transaktionen[[#This Row],[Transaktionen]],BTT[Verwendete Transaktion (Pflichtauswahl)],1,FALSE)),"nein","ja")</f>
        <v>nein</v>
      </c>
      <c r="G1525" t="s">
        <v>9516</v>
      </c>
    </row>
    <row r="1526" spans="1:7" hidden="1" x14ac:dyDescent="0.25">
      <c r="A1526" t="s">
        <v>6891</v>
      </c>
      <c r="B1526" t="s">
        <v>7921</v>
      </c>
      <c r="C1526" t="s">
        <v>6102</v>
      </c>
      <c r="D1526" s="13" t="s">
        <v>576</v>
      </c>
      <c r="E1526" t="s">
        <v>576</v>
      </c>
      <c r="F1526" t="str">
        <f>IF(ISERROR(VLOOKUP(Transaktionen[[#This Row],[Transaktionen]],BTT[Verwendete Transaktion (Pflichtauswahl)],1,FALSE)),"nein","ja")</f>
        <v>nein</v>
      </c>
      <c r="G1526" t="s">
        <v>9516</v>
      </c>
    </row>
    <row r="1527" spans="1:7" hidden="1" x14ac:dyDescent="0.25">
      <c r="A1527" t="s">
        <v>1880</v>
      </c>
      <c r="B1527" t="s">
        <v>1881</v>
      </c>
      <c r="C1527" t="s">
        <v>6322</v>
      </c>
      <c r="D1527" s="13">
        <v>4446</v>
      </c>
      <c r="E1527" t="s">
        <v>9102</v>
      </c>
      <c r="F1527" t="str">
        <f>IF(ISERROR(VLOOKUP(Transaktionen[[#This Row],[Transaktionen]],BTT[Verwendete Transaktion (Pflichtauswahl)],1,FALSE)),"nein","ja")</f>
        <v>nein</v>
      </c>
    </row>
    <row r="1528" spans="1:7" hidden="1" x14ac:dyDescent="0.25">
      <c r="A1528" t="s">
        <v>1882</v>
      </c>
      <c r="B1528" t="s">
        <v>1883</v>
      </c>
      <c r="C1528" t="s">
        <v>6322</v>
      </c>
      <c r="D1528" s="13">
        <v>2146</v>
      </c>
      <c r="E1528" t="s">
        <v>9102</v>
      </c>
      <c r="F1528" t="str">
        <f>IF(ISERROR(VLOOKUP(Transaktionen[[#This Row],[Transaktionen]],BTT[Verwendete Transaktion (Pflichtauswahl)],1,FALSE)),"nein","ja")</f>
        <v>nein</v>
      </c>
    </row>
    <row r="1529" spans="1:7" hidden="1" x14ac:dyDescent="0.25">
      <c r="A1529" t="s">
        <v>8</v>
      </c>
      <c r="B1529" t="s">
        <v>1884</v>
      </c>
      <c r="C1529" t="s">
        <v>6322</v>
      </c>
      <c r="D1529" s="13">
        <v>1189</v>
      </c>
      <c r="E1529" t="s">
        <v>9102</v>
      </c>
      <c r="F1529" t="str">
        <f>IF(ISERROR(VLOOKUP(Transaktionen[[#This Row],[Transaktionen]],BTT[Verwendete Transaktion (Pflichtauswahl)],1,FALSE)),"nein","ja")</f>
        <v>nein</v>
      </c>
    </row>
    <row r="1530" spans="1:7" hidden="1" x14ac:dyDescent="0.25">
      <c r="A1530" t="s">
        <v>1885</v>
      </c>
      <c r="B1530" t="s">
        <v>1886</v>
      </c>
      <c r="C1530" t="s">
        <v>6322</v>
      </c>
      <c r="D1530" s="13">
        <v>8</v>
      </c>
      <c r="E1530" t="s">
        <v>576</v>
      </c>
      <c r="F1530" t="str">
        <f>IF(ISERROR(VLOOKUP(Transaktionen[[#This Row],[Transaktionen]],BTT[Verwendete Transaktion (Pflichtauswahl)],1,FALSE)),"nein","ja")</f>
        <v>nein</v>
      </c>
    </row>
    <row r="1531" spans="1:7" hidden="1" x14ac:dyDescent="0.25">
      <c r="A1531" t="s">
        <v>1887</v>
      </c>
      <c r="B1531" t="s">
        <v>1888</v>
      </c>
      <c r="C1531" t="s">
        <v>6322</v>
      </c>
      <c r="D1531" s="13">
        <v>764</v>
      </c>
      <c r="E1531" t="s">
        <v>576</v>
      </c>
      <c r="F1531" s="10" t="str">
        <f>IF(ISERROR(VLOOKUP(Transaktionen[[#This Row],[Transaktionen]],BTT[Verwendete Transaktion (Pflichtauswahl)],1,FALSE)),"nein","ja")</f>
        <v>nein</v>
      </c>
    </row>
    <row r="1532" spans="1:7" hidden="1" x14ac:dyDescent="0.25">
      <c r="A1532" t="s">
        <v>6892</v>
      </c>
      <c r="B1532" t="s">
        <v>7922</v>
      </c>
      <c r="C1532" t="s">
        <v>6322</v>
      </c>
      <c r="D1532" s="13">
        <v>844</v>
      </c>
      <c r="E1532" t="s">
        <v>9102</v>
      </c>
      <c r="F1532" s="10" t="str">
        <f>IF(ISERROR(VLOOKUP(Transaktionen[[#This Row],[Transaktionen]],BTT[Verwendete Transaktion (Pflichtauswahl)],1,FALSE)),"nein","ja")</f>
        <v>nein</v>
      </c>
    </row>
    <row r="1533" spans="1:7" hidden="1" x14ac:dyDescent="0.25">
      <c r="A1533" t="s">
        <v>1889</v>
      </c>
      <c r="B1533" t="s">
        <v>1890</v>
      </c>
      <c r="C1533" t="s">
        <v>3</v>
      </c>
      <c r="D1533" s="13">
        <v>417</v>
      </c>
      <c r="E1533" t="s">
        <v>9102</v>
      </c>
      <c r="F1533" t="str">
        <f>IF(ISERROR(VLOOKUP(Transaktionen[[#This Row],[Transaktionen]],BTT[Verwendete Transaktion (Pflichtauswahl)],1,FALSE)),"nein","ja")</f>
        <v>nein</v>
      </c>
    </row>
    <row r="1534" spans="1:7" hidden="1" x14ac:dyDescent="0.25">
      <c r="A1534" t="s">
        <v>1891</v>
      </c>
      <c r="B1534" t="s">
        <v>1892</v>
      </c>
      <c r="C1534" t="s">
        <v>6322</v>
      </c>
      <c r="D1534" s="13">
        <v>2073</v>
      </c>
      <c r="E1534" t="s">
        <v>9102</v>
      </c>
      <c r="F1534" t="str">
        <f>IF(ISERROR(VLOOKUP(Transaktionen[[#This Row],[Transaktionen]],BTT[Verwendete Transaktion (Pflichtauswahl)],1,FALSE)),"nein","ja")</f>
        <v>nein</v>
      </c>
    </row>
    <row r="1535" spans="1:7" hidden="1" x14ac:dyDescent="0.25">
      <c r="A1535" t="s">
        <v>1893</v>
      </c>
      <c r="B1535" t="s">
        <v>1894</v>
      </c>
      <c r="C1535" t="s">
        <v>3</v>
      </c>
      <c r="D1535" s="13">
        <v>108</v>
      </c>
      <c r="E1535" t="s">
        <v>9102</v>
      </c>
      <c r="F1535" t="str">
        <f>IF(ISERROR(VLOOKUP(Transaktionen[[#This Row],[Transaktionen]],BTT[Verwendete Transaktion (Pflichtauswahl)],1,FALSE)),"nein","ja")</f>
        <v>nein</v>
      </c>
    </row>
    <row r="1536" spans="1:7" hidden="1" x14ac:dyDescent="0.25">
      <c r="A1536" t="s">
        <v>1895</v>
      </c>
      <c r="B1536" t="s">
        <v>1896</v>
      </c>
      <c r="C1536" t="s">
        <v>8454</v>
      </c>
      <c r="D1536" s="13">
        <v>69</v>
      </c>
      <c r="E1536" t="s">
        <v>9102</v>
      </c>
      <c r="F1536" t="str">
        <f>IF(ISERROR(VLOOKUP(Transaktionen[[#This Row],[Transaktionen]],BTT[Verwendete Transaktion (Pflichtauswahl)],1,FALSE)),"nein","ja")</f>
        <v>nein</v>
      </c>
    </row>
    <row r="1537" spans="1:7" hidden="1" x14ac:dyDescent="0.25">
      <c r="A1537" t="s">
        <v>1897</v>
      </c>
      <c r="B1537" t="s">
        <v>1898</v>
      </c>
      <c r="C1537" t="s">
        <v>3</v>
      </c>
      <c r="D1537" s="13">
        <v>1026</v>
      </c>
      <c r="E1537" t="s">
        <v>9102</v>
      </c>
      <c r="F1537" t="str">
        <f>IF(ISERROR(VLOOKUP(Transaktionen[[#This Row],[Transaktionen]],BTT[Verwendete Transaktion (Pflichtauswahl)],1,FALSE)),"nein","ja")</f>
        <v>nein</v>
      </c>
    </row>
    <row r="1538" spans="1:7" hidden="1" x14ac:dyDescent="0.25">
      <c r="A1538" t="s">
        <v>9195</v>
      </c>
      <c r="B1538" t="s">
        <v>9196</v>
      </c>
      <c r="C1538" t="s">
        <v>3</v>
      </c>
      <c r="D1538" s="13">
        <v>102</v>
      </c>
      <c r="E1538" t="s">
        <v>9102</v>
      </c>
      <c r="F1538" t="str">
        <f>IF(ISERROR(VLOOKUP(Transaktionen[[#This Row],[Transaktionen]],BTT[Verwendete Transaktion (Pflichtauswahl)],1,FALSE)),"nein","ja")</f>
        <v>nein</v>
      </c>
    </row>
    <row r="1539" spans="1:7" hidden="1" x14ac:dyDescent="0.25">
      <c r="A1539" t="s">
        <v>8585</v>
      </c>
      <c r="B1539" t="s">
        <v>8588</v>
      </c>
      <c r="C1539" t="s">
        <v>9073</v>
      </c>
      <c r="D1539" s="13" t="s">
        <v>576</v>
      </c>
      <c r="E1539" t="s">
        <v>576</v>
      </c>
      <c r="F1539" t="str">
        <f>IF(ISERROR(VLOOKUP(Transaktionen[[#This Row],[Transaktionen]],BTT[Verwendete Transaktion (Pflichtauswahl)],1,FALSE)),"nein","ja")</f>
        <v>nein</v>
      </c>
    </row>
    <row r="1540" spans="1:7" hidden="1" x14ac:dyDescent="0.25">
      <c r="A1540" t="s">
        <v>1899</v>
      </c>
      <c r="B1540" t="s">
        <v>1900</v>
      </c>
      <c r="C1540" t="s">
        <v>3</v>
      </c>
      <c r="D1540" s="13">
        <v>3657</v>
      </c>
      <c r="E1540" t="s">
        <v>9102</v>
      </c>
      <c r="F1540" t="str">
        <f>IF(ISERROR(VLOOKUP(Transaktionen[[#This Row],[Transaktionen]],BTT[Verwendete Transaktion (Pflichtauswahl)],1,FALSE)),"nein","ja")</f>
        <v>nein</v>
      </c>
    </row>
    <row r="1541" spans="1:7" hidden="1" x14ac:dyDescent="0.25">
      <c r="A1541" t="s">
        <v>1901</v>
      </c>
      <c r="B1541" t="s">
        <v>1902</v>
      </c>
      <c r="C1541" t="s">
        <v>3</v>
      </c>
      <c r="D1541" s="13">
        <v>53532</v>
      </c>
      <c r="E1541" t="s">
        <v>9102</v>
      </c>
      <c r="F1541" t="str">
        <f>IF(ISERROR(VLOOKUP(Transaktionen[[#This Row],[Transaktionen]],BTT[Verwendete Transaktion (Pflichtauswahl)],1,FALSE)),"nein","ja")</f>
        <v>nein</v>
      </c>
    </row>
    <row r="1542" spans="1:7" hidden="1" x14ac:dyDescent="0.25">
      <c r="A1542" t="s">
        <v>1903</v>
      </c>
      <c r="B1542" t="s">
        <v>1904</v>
      </c>
      <c r="C1542" t="s">
        <v>6092</v>
      </c>
      <c r="D1542" s="13">
        <v>1375912</v>
      </c>
      <c r="E1542" t="s">
        <v>9102</v>
      </c>
      <c r="F1542" t="str">
        <f>IF(ISERROR(VLOOKUP(Transaktionen[[#This Row],[Transaktionen]],BTT[Verwendete Transaktion (Pflichtauswahl)],1,FALSE)),"nein","ja")</f>
        <v>ja</v>
      </c>
    </row>
    <row r="1543" spans="1:7" hidden="1" x14ac:dyDescent="0.25">
      <c r="A1543" t="s">
        <v>1905</v>
      </c>
      <c r="B1543" t="s">
        <v>1906</v>
      </c>
      <c r="C1543" t="s">
        <v>3</v>
      </c>
      <c r="D1543" s="13">
        <v>2335</v>
      </c>
      <c r="E1543" t="s">
        <v>9102</v>
      </c>
      <c r="F1543" t="str">
        <f>IF(ISERROR(VLOOKUP(Transaktionen[[#This Row],[Transaktionen]],BTT[Verwendete Transaktion (Pflichtauswahl)],1,FALSE)),"nein","ja")</f>
        <v>nein</v>
      </c>
    </row>
    <row r="1544" spans="1:7" hidden="1" x14ac:dyDescent="0.25">
      <c r="A1544" t="s">
        <v>1907</v>
      </c>
      <c r="B1544" t="s">
        <v>1908</v>
      </c>
      <c r="C1544" t="s">
        <v>3</v>
      </c>
      <c r="D1544" s="13">
        <v>252</v>
      </c>
      <c r="E1544" t="s">
        <v>9102</v>
      </c>
      <c r="F1544" t="str">
        <f>IF(ISERROR(VLOOKUP(Transaktionen[[#This Row],[Transaktionen]],BTT[Verwendete Transaktion (Pflichtauswahl)],1,FALSE)),"nein","ja")</f>
        <v>nein</v>
      </c>
    </row>
    <row r="1545" spans="1:7" hidden="1" x14ac:dyDescent="0.25">
      <c r="A1545" t="s">
        <v>1909</v>
      </c>
      <c r="B1545" t="s">
        <v>1910</v>
      </c>
      <c r="C1545" t="s">
        <v>3</v>
      </c>
      <c r="D1545" s="13">
        <v>30</v>
      </c>
      <c r="E1545" t="s">
        <v>9102</v>
      </c>
      <c r="F1545" t="str">
        <f>IF(ISERROR(VLOOKUP(Transaktionen[[#This Row],[Transaktionen]],BTT[Verwendete Transaktion (Pflichtauswahl)],1,FALSE)),"nein","ja")</f>
        <v>nein</v>
      </c>
    </row>
    <row r="1546" spans="1:7" hidden="1" x14ac:dyDescent="0.25">
      <c r="A1546" t="s">
        <v>1911</v>
      </c>
      <c r="B1546" t="s">
        <v>1912</v>
      </c>
      <c r="C1546" t="s">
        <v>3</v>
      </c>
      <c r="D1546" s="13">
        <v>3009</v>
      </c>
      <c r="E1546" t="s">
        <v>9102</v>
      </c>
      <c r="F1546" t="str">
        <f>IF(ISERROR(VLOOKUP(Transaktionen[[#This Row],[Transaktionen]],BTT[Verwendete Transaktion (Pflichtauswahl)],1,FALSE)),"nein","ja")</f>
        <v>nein</v>
      </c>
    </row>
    <row r="1547" spans="1:7" hidden="1" x14ac:dyDescent="0.25">
      <c r="A1547" t="s">
        <v>6893</v>
      </c>
      <c r="B1547" t="s">
        <v>2668</v>
      </c>
      <c r="C1547" t="s">
        <v>6102</v>
      </c>
      <c r="D1547" s="13" t="s">
        <v>576</v>
      </c>
      <c r="E1547" t="s">
        <v>576</v>
      </c>
      <c r="F1547" t="str">
        <f>IF(ISERROR(VLOOKUP(Transaktionen[[#This Row],[Transaktionen]],BTT[Verwendete Transaktion (Pflichtauswahl)],1,FALSE)),"nein","ja")</f>
        <v>nein</v>
      </c>
      <c r="G1547" t="s">
        <v>9516</v>
      </c>
    </row>
    <row r="1548" spans="1:7" hidden="1" x14ac:dyDescent="0.25">
      <c r="A1548" t="s">
        <v>1913</v>
      </c>
      <c r="B1548" t="s">
        <v>1914</v>
      </c>
      <c r="C1548" t="s">
        <v>6084</v>
      </c>
      <c r="D1548" s="13">
        <v>132</v>
      </c>
      <c r="E1548" t="s">
        <v>9102</v>
      </c>
      <c r="F1548" t="str">
        <f>IF(ISERROR(VLOOKUP(Transaktionen[[#This Row],[Transaktionen]],BTT[Verwendete Transaktion (Pflichtauswahl)],1,FALSE)),"nein","ja")</f>
        <v>nein</v>
      </c>
    </row>
    <row r="1549" spans="1:7" hidden="1" x14ac:dyDescent="0.25">
      <c r="A1549" t="s">
        <v>1915</v>
      </c>
      <c r="B1549" t="s">
        <v>1916</v>
      </c>
      <c r="C1549" t="s">
        <v>6084</v>
      </c>
      <c r="D1549" s="13">
        <v>321</v>
      </c>
      <c r="E1549" t="s">
        <v>9102</v>
      </c>
      <c r="F1549" t="str">
        <f>IF(ISERROR(VLOOKUP(Transaktionen[[#This Row],[Transaktionen]],BTT[Verwendete Transaktion (Pflichtauswahl)],1,FALSE)),"nein","ja")</f>
        <v>nein</v>
      </c>
    </row>
    <row r="1550" spans="1:7" hidden="1" x14ac:dyDescent="0.25">
      <c r="A1550" t="s">
        <v>6894</v>
      </c>
      <c r="B1550" t="s">
        <v>7923</v>
      </c>
      <c r="C1550" t="s">
        <v>3</v>
      </c>
      <c r="D1550" s="13" t="s">
        <v>576</v>
      </c>
      <c r="E1550" t="s">
        <v>576</v>
      </c>
      <c r="F1550" t="str">
        <f>IF(ISERROR(VLOOKUP(Transaktionen[[#This Row],[Transaktionen]],BTT[Verwendete Transaktion (Pflichtauswahl)],1,FALSE)),"nein","ja")</f>
        <v>nein</v>
      </c>
      <c r="G1550" t="s">
        <v>9516</v>
      </c>
    </row>
    <row r="1551" spans="1:7" hidden="1" x14ac:dyDescent="0.25">
      <c r="A1551" t="s">
        <v>6895</v>
      </c>
      <c r="B1551" t="s">
        <v>7924</v>
      </c>
      <c r="C1551" t="s">
        <v>8460</v>
      </c>
      <c r="D1551" s="13">
        <v>24</v>
      </c>
      <c r="E1551" t="s">
        <v>576</v>
      </c>
      <c r="F1551" t="str">
        <f>IF(ISERROR(VLOOKUP(Transaktionen[[#This Row],[Transaktionen]],BTT[Verwendete Transaktion (Pflichtauswahl)],1,FALSE)),"nein","ja")</f>
        <v>nein</v>
      </c>
    </row>
    <row r="1552" spans="1:7" hidden="1" x14ac:dyDescent="0.25">
      <c r="A1552" t="s">
        <v>6896</v>
      </c>
      <c r="B1552" t="s">
        <v>7925</v>
      </c>
      <c r="C1552" t="s">
        <v>8460</v>
      </c>
      <c r="D1552" s="13">
        <v>18</v>
      </c>
      <c r="E1552" t="s">
        <v>576</v>
      </c>
      <c r="F1552" t="str">
        <f>IF(ISERROR(VLOOKUP(Transaktionen[[#This Row],[Transaktionen]],BTT[Verwendete Transaktion (Pflichtauswahl)],1,FALSE)),"nein","ja")</f>
        <v>nein</v>
      </c>
    </row>
    <row r="1553" spans="1:7" hidden="1" x14ac:dyDescent="0.25">
      <c r="A1553" t="s">
        <v>1917</v>
      </c>
      <c r="B1553" t="s">
        <v>1918</v>
      </c>
      <c r="C1553" t="s">
        <v>8456</v>
      </c>
      <c r="D1553" s="13">
        <v>1</v>
      </c>
      <c r="E1553" t="s">
        <v>576</v>
      </c>
      <c r="F1553" t="str">
        <f>IF(ISERROR(VLOOKUP(Transaktionen[[#This Row],[Transaktionen]],BTT[Verwendete Transaktion (Pflichtauswahl)],1,FALSE)),"nein","ja")</f>
        <v>nein</v>
      </c>
    </row>
    <row r="1554" spans="1:7" hidden="1" x14ac:dyDescent="0.25">
      <c r="A1554" t="s">
        <v>1919</v>
      </c>
      <c r="B1554" t="s">
        <v>1920</v>
      </c>
      <c r="C1554" t="s">
        <v>8460</v>
      </c>
      <c r="D1554" s="13" t="s">
        <v>576</v>
      </c>
      <c r="E1554" t="s">
        <v>576</v>
      </c>
      <c r="F1554" t="str">
        <f>IF(ISERROR(VLOOKUP(Transaktionen[[#This Row],[Transaktionen]],BTT[Verwendete Transaktion (Pflichtauswahl)],1,FALSE)),"nein","ja")</f>
        <v>nein</v>
      </c>
      <c r="G1554" t="s">
        <v>9516</v>
      </c>
    </row>
    <row r="1555" spans="1:7" hidden="1" x14ac:dyDescent="0.25">
      <c r="A1555" t="s">
        <v>1921</v>
      </c>
      <c r="B1555" t="s">
        <v>1922</v>
      </c>
      <c r="C1555" t="s">
        <v>3</v>
      </c>
      <c r="D1555" s="13">
        <v>1362</v>
      </c>
      <c r="E1555" t="s">
        <v>9102</v>
      </c>
      <c r="F1555" t="str">
        <f>IF(ISERROR(VLOOKUP(Transaktionen[[#This Row],[Transaktionen]],BTT[Verwendete Transaktion (Pflichtauswahl)],1,FALSE)),"nein","ja")</f>
        <v>nein</v>
      </c>
    </row>
    <row r="1556" spans="1:7" hidden="1" x14ac:dyDescent="0.25">
      <c r="A1556" t="s">
        <v>1923</v>
      </c>
      <c r="B1556" t="s">
        <v>1924</v>
      </c>
      <c r="C1556" t="s">
        <v>6084</v>
      </c>
      <c r="D1556" s="13">
        <v>8336</v>
      </c>
      <c r="E1556" t="s">
        <v>9102</v>
      </c>
      <c r="F1556" t="str">
        <f>IF(ISERROR(VLOOKUP(Transaktionen[[#This Row],[Transaktionen]],BTT[Verwendete Transaktion (Pflichtauswahl)],1,FALSE)),"nein","ja")</f>
        <v>nein</v>
      </c>
      <c r="G1556" t="s">
        <v>9077</v>
      </c>
    </row>
    <row r="1557" spans="1:7" hidden="1" x14ac:dyDescent="0.25">
      <c r="A1557" t="s">
        <v>1925</v>
      </c>
      <c r="B1557" t="s">
        <v>1926</v>
      </c>
      <c r="C1557" t="s">
        <v>6084</v>
      </c>
      <c r="D1557" s="13">
        <v>9</v>
      </c>
      <c r="E1557" t="s">
        <v>9102</v>
      </c>
      <c r="F1557" t="str">
        <f>IF(ISERROR(VLOOKUP(Transaktionen[[#This Row],[Transaktionen]],BTT[Verwendete Transaktion (Pflichtauswahl)],1,FALSE)),"nein","ja")</f>
        <v>nein</v>
      </c>
      <c r="G1557" t="s">
        <v>9077</v>
      </c>
    </row>
    <row r="1558" spans="1:7" hidden="1" x14ac:dyDescent="0.25">
      <c r="A1558" t="s">
        <v>1927</v>
      </c>
      <c r="B1558" t="s">
        <v>1928</v>
      </c>
      <c r="C1558" t="s">
        <v>6084</v>
      </c>
      <c r="D1558" s="13">
        <v>14836</v>
      </c>
      <c r="E1558" t="s">
        <v>9102</v>
      </c>
      <c r="F1558" t="str">
        <f>IF(ISERROR(VLOOKUP(Transaktionen[[#This Row],[Transaktionen]],BTT[Verwendete Transaktion (Pflichtauswahl)],1,FALSE)),"nein","ja")</f>
        <v>nein</v>
      </c>
    </row>
    <row r="1559" spans="1:7" hidden="1" x14ac:dyDescent="0.25">
      <c r="A1559" t="s">
        <v>6897</v>
      </c>
      <c r="B1559" t="s">
        <v>7926</v>
      </c>
      <c r="C1559" t="s">
        <v>6084</v>
      </c>
      <c r="D1559" s="13" t="s">
        <v>576</v>
      </c>
      <c r="E1559" t="s">
        <v>576</v>
      </c>
      <c r="F1559" t="str">
        <f>IF(ISERROR(VLOOKUP(Transaktionen[[#This Row],[Transaktionen]],BTT[Verwendete Transaktion (Pflichtauswahl)],1,FALSE)),"nein","ja")</f>
        <v>nein</v>
      </c>
      <c r="G1559" t="s">
        <v>9086</v>
      </c>
    </row>
    <row r="1560" spans="1:7" hidden="1" x14ac:dyDescent="0.25">
      <c r="A1560" t="s">
        <v>6898</v>
      </c>
      <c r="B1560" t="s">
        <v>7927</v>
      </c>
      <c r="C1560" t="s">
        <v>6084</v>
      </c>
      <c r="D1560" s="13" t="s">
        <v>576</v>
      </c>
      <c r="E1560" t="s">
        <v>576</v>
      </c>
      <c r="F1560" t="str">
        <f>IF(ISERROR(VLOOKUP(Transaktionen[[#This Row],[Transaktionen]],BTT[Verwendete Transaktion (Pflichtauswahl)],1,FALSE)),"nein","ja")</f>
        <v>nein</v>
      </c>
      <c r="G1560" t="s">
        <v>9077</v>
      </c>
    </row>
    <row r="1561" spans="1:7" hidden="1" x14ac:dyDescent="0.25">
      <c r="A1561" t="s">
        <v>6899</v>
      </c>
      <c r="B1561" t="s">
        <v>7928</v>
      </c>
      <c r="C1561" t="s">
        <v>6084</v>
      </c>
      <c r="D1561" s="13" t="s">
        <v>576</v>
      </c>
      <c r="E1561" t="s">
        <v>576</v>
      </c>
      <c r="F1561" t="str">
        <f>IF(ISERROR(VLOOKUP(Transaktionen[[#This Row],[Transaktionen]],BTT[Verwendete Transaktion (Pflichtauswahl)],1,FALSE)),"nein","ja")</f>
        <v>nein</v>
      </c>
      <c r="G1561" t="s">
        <v>9086</v>
      </c>
    </row>
    <row r="1562" spans="1:7" hidden="1" x14ac:dyDescent="0.25">
      <c r="A1562" t="s">
        <v>6900</v>
      </c>
      <c r="B1562" t="s">
        <v>7929</v>
      </c>
      <c r="C1562" t="s">
        <v>6084</v>
      </c>
      <c r="D1562" s="13" t="s">
        <v>576</v>
      </c>
      <c r="E1562" t="s">
        <v>576</v>
      </c>
      <c r="F1562" t="str">
        <f>IF(ISERROR(VLOOKUP(Transaktionen[[#This Row],[Transaktionen]],BTT[Verwendete Transaktion (Pflichtauswahl)],1,FALSE)),"nein","ja")</f>
        <v>nein</v>
      </c>
      <c r="G1562" t="s">
        <v>9086</v>
      </c>
    </row>
    <row r="1563" spans="1:7" hidden="1" x14ac:dyDescent="0.25">
      <c r="A1563" t="s">
        <v>6901</v>
      </c>
      <c r="B1563" t="s">
        <v>7930</v>
      </c>
      <c r="C1563" t="s">
        <v>6084</v>
      </c>
      <c r="D1563" s="13" t="s">
        <v>576</v>
      </c>
      <c r="E1563" t="s">
        <v>576</v>
      </c>
      <c r="F1563" t="str">
        <f>IF(ISERROR(VLOOKUP(Transaktionen[[#This Row],[Transaktionen]],BTT[Verwendete Transaktion (Pflichtauswahl)],1,FALSE)),"nein","ja")</f>
        <v>nein</v>
      </c>
      <c r="G1563" t="s">
        <v>9086</v>
      </c>
    </row>
    <row r="1564" spans="1:7" hidden="1" x14ac:dyDescent="0.25">
      <c r="A1564" t="s">
        <v>1929</v>
      </c>
      <c r="B1564" t="s">
        <v>1930</v>
      </c>
      <c r="C1564" t="s">
        <v>6084</v>
      </c>
      <c r="D1564" s="13">
        <v>18318</v>
      </c>
      <c r="E1564" t="s">
        <v>9102</v>
      </c>
      <c r="F1564" t="str">
        <f>IF(ISERROR(VLOOKUP(Transaktionen[[#This Row],[Transaktionen]],BTT[Verwendete Transaktion (Pflichtauswahl)],1,FALSE)),"nein","ja")</f>
        <v>nein</v>
      </c>
    </row>
    <row r="1565" spans="1:7" hidden="1" x14ac:dyDescent="0.25">
      <c r="A1565" t="s">
        <v>1931</v>
      </c>
      <c r="B1565" t="s">
        <v>1932</v>
      </c>
      <c r="C1565" t="s">
        <v>6084</v>
      </c>
      <c r="D1565" s="13">
        <v>1507</v>
      </c>
      <c r="E1565" t="s">
        <v>9102</v>
      </c>
      <c r="F1565" t="str">
        <f>IF(ISERROR(VLOOKUP(Transaktionen[[#This Row],[Transaktionen]],BTT[Verwendete Transaktion (Pflichtauswahl)],1,FALSE)),"nein","ja")</f>
        <v>nein</v>
      </c>
    </row>
    <row r="1566" spans="1:7" hidden="1" x14ac:dyDescent="0.25">
      <c r="A1566" t="s">
        <v>1933</v>
      </c>
      <c r="B1566" t="s">
        <v>1934</v>
      </c>
      <c r="C1566" t="s">
        <v>6084</v>
      </c>
      <c r="D1566" s="13">
        <v>1809</v>
      </c>
      <c r="E1566" t="s">
        <v>9102</v>
      </c>
      <c r="F1566" t="str">
        <f>IF(ISERROR(VLOOKUP(Transaktionen[[#This Row],[Transaktionen]],BTT[Verwendete Transaktion (Pflichtauswahl)],1,FALSE)),"nein","ja")</f>
        <v>nein</v>
      </c>
    </row>
    <row r="1567" spans="1:7" hidden="1" x14ac:dyDescent="0.25">
      <c r="A1567" t="s">
        <v>1935</v>
      </c>
      <c r="B1567" t="s">
        <v>1936</v>
      </c>
      <c r="C1567" t="s">
        <v>6084</v>
      </c>
      <c r="D1567" s="13">
        <v>110377</v>
      </c>
      <c r="E1567" t="s">
        <v>9102</v>
      </c>
      <c r="F1567" t="str">
        <f>IF(ISERROR(VLOOKUP(Transaktionen[[#This Row],[Transaktionen]],BTT[Verwendete Transaktion (Pflichtauswahl)],1,FALSE)),"nein","ja")</f>
        <v>nein</v>
      </c>
    </row>
    <row r="1568" spans="1:7" hidden="1" x14ac:dyDescent="0.25">
      <c r="A1568" t="s">
        <v>1937</v>
      </c>
      <c r="B1568" t="s">
        <v>1936</v>
      </c>
      <c r="C1568" t="s">
        <v>6084</v>
      </c>
      <c r="D1568" s="13">
        <v>23430</v>
      </c>
      <c r="E1568" t="s">
        <v>9102</v>
      </c>
      <c r="F1568" t="str">
        <f>IF(ISERROR(VLOOKUP(Transaktionen[[#This Row],[Transaktionen]],BTT[Verwendete Transaktion (Pflichtauswahl)],1,FALSE)),"nein","ja")</f>
        <v>nein</v>
      </c>
      <c r="G1568" t="s">
        <v>9077</v>
      </c>
    </row>
    <row r="1569" spans="1:7" hidden="1" x14ac:dyDescent="0.25">
      <c r="A1569" t="s">
        <v>1938</v>
      </c>
      <c r="B1569" t="s">
        <v>1939</v>
      </c>
      <c r="C1569" t="s">
        <v>6084</v>
      </c>
      <c r="D1569" s="13">
        <v>159842</v>
      </c>
      <c r="E1569" t="s">
        <v>9102</v>
      </c>
      <c r="F1569" t="str">
        <f>IF(ISERROR(VLOOKUP(Transaktionen[[#This Row],[Transaktionen]],BTT[Verwendete Transaktion (Pflichtauswahl)],1,FALSE)),"nein","ja")</f>
        <v>nein</v>
      </c>
      <c r="G1569" t="s">
        <v>9077</v>
      </c>
    </row>
    <row r="1570" spans="1:7" hidden="1" x14ac:dyDescent="0.25">
      <c r="A1570" t="s">
        <v>1940</v>
      </c>
      <c r="B1570" t="s">
        <v>1941</v>
      </c>
      <c r="C1570" t="s">
        <v>6084</v>
      </c>
      <c r="D1570" s="13">
        <v>231</v>
      </c>
      <c r="E1570" t="s">
        <v>9102</v>
      </c>
      <c r="F1570" t="str">
        <f>IF(ISERROR(VLOOKUP(Transaktionen[[#This Row],[Transaktionen]],BTT[Verwendete Transaktion (Pflichtauswahl)],1,FALSE)),"nein","ja")</f>
        <v>nein</v>
      </c>
    </row>
    <row r="1571" spans="1:7" hidden="1" x14ac:dyDescent="0.25">
      <c r="A1571" t="s">
        <v>1942</v>
      </c>
      <c r="B1571" t="s">
        <v>1943</v>
      </c>
      <c r="C1571" t="s">
        <v>6084</v>
      </c>
      <c r="D1571" s="13">
        <v>123999</v>
      </c>
      <c r="E1571" t="s">
        <v>9102</v>
      </c>
      <c r="F1571" t="str">
        <f>IF(ISERROR(VLOOKUP(Transaktionen[[#This Row],[Transaktionen]],BTT[Verwendete Transaktion (Pflichtauswahl)],1,FALSE)),"nein","ja")</f>
        <v>nein</v>
      </c>
    </row>
    <row r="1572" spans="1:7" hidden="1" x14ac:dyDescent="0.25">
      <c r="A1572" t="s">
        <v>1944</v>
      </c>
      <c r="B1572" t="s">
        <v>1945</v>
      </c>
      <c r="C1572" t="s">
        <v>6084</v>
      </c>
      <c r="D1572" s="13">
        <v>8294</v>
      </c>
      <c r="E1572" t="s">
        <v>9102</v>
      </c>
      <c r="F1572" t="str">
        <f>IF(ISERROR(VLOOKUP(Transaktionen[[#This Row],[Transaktionen]],BTT[Verwendete Transaktion (Pflichtauswahl)],1,FALSE)),"nein","ja")</f>
        <v>nein</v>
      </c>
    </row>
    <row r="1573" spans="1:7" hidden="1" x14ac:dyDescent="0.25">
      <c r="A1573" t="s">
        <v>1946</v>
      </c>
      <c r="B1573" t="s">
        <v>1770</v>
      </c>
      <c r="C1573" t="s">
        <v>6084</v>
      </c>
      <c r="D1573" s="13">
        <v>50620</v>
      </c>
      <c r="E1573" t="s">
        <v>9102</v>
      </c>
      <c r="F1573" t="str">
        <f>IF(ISERROR(VLOOKUP(Transaktionen[[#This Row],[Transaktionen]],BTT[Verwendete Transaktion (Pflichtauswahl)],1,FALSE)),"nein","ja")</f>
        <v>nein</v>
      </c>
    </row>
    <row r="1574" spans="1:7" hidden="1" x14ac:dyDescent="0.25">
      <c r="A1574" t="s">
        <v>1947</v>
      </c>
      <c r="B1574" t="s">
        <v>1948</v>
      </c>
      <c r="C1574" t="s">
        <v>6084</v>
      </c>
      <c r="D1574" s="13">
        <v>1485</v>
      </c>
      <c r="E1574" t="s">
        <v>9102</v>
      </c>
      <c r="F1574" t="str">
        <f>IF(ISERROR(VLOOKUP(Transaktionen[[#This Row],[Transaktionen]],BTT[Verwendete Transaktion (Pflichtauswahl)],1,FALSE)),"nein","ja")</f>
        <v>nein</v>
      </c>
    </row>
    <row r="1575" spans="1:7" hidden="1" x14ac:dyDescent="0.25">
      <c r="A1575" t="s">
        <v>1949</v>
      </c>
      <c r="B1575" t="s">
        <v>1950</v>
      </c>
      <c r="C1575" t="s">
        <v>6084</v>
      </c>
      <c r="D1575" s="13">
        <v>18735</v>
      </c>
      <c r="E1575" t="s">
        <v>9102</v>
      </c>
      <c r="F1575" t="str">
        <f>IF(ISERROR(VLOOKUP(Transaktionen[[#This Row],[Transaktionen]],BTT[Verwendete Transaktion (Pflichtauswahl)],1,FALSE)),"nein","ja")</f>
        <v>nein</v>
      </c>
    </row>
    <row r="1576" spans="1:7" hidden="1" x14ac:dyDescent="0.25">
      <c r="A1576" t="s">
        <v>1951</v>
      </c>
      <c r="B1576" t="s">
        <v>1952</v>
      </c>
      <c r="C1576" t="s">
        <v>6084</v>
      </c>
      <c r="D1576" s="13">
        <v>165</v>
      </c>
      <c r="E1576" t="s">
        <v>9102</v>
      </c>
      <c r="F1576" t="str">
        <f>IF(ISERROR(VLOOKUP(Transaktionen[[#This Row],[Transaktionen]],BTT[Verwendete Transaktion (Pflichtauswahl)],1,FALSE)),"nein","ja")</f>
        <v>nein</v>
      </c>
    </row>
    <row r="1577" spans="1:7" hidden="1" x14ac:dyDescent="0.25">
      <c r="A1577" t="s">
        <v>1953</v>
      </c>
      <c r="B1577" t="s">
        <v>1954</v>
      </c>
      <c r="C1577" t="s">
        <v>6084</v>
      </c>
      <c r="D1577" s="13">
        <v>85</v>
      </c>
      <c r="E1577" t="s">
        <v>9102</v>
      </c>
      <c r="F1577" t="str">
        <f>IF(ISERROR(VLOOKUP(Transaktionen[[#This Row],[Transaktionen]],BTT[Verwendete Transaktion (Pflichtauswahl)],1,FALSE)),"nein","ja")</f>
        <v>nein</v>
      </c>
    </row>
    <row r="1578" spans="1:7" hidden="1" x14ac:dyDescent="0.25">
      <c r="A1578" t="s">
        <v>1955</v>
      </c>
      <c r="B1578" t="s">
        <v>1956</v>
      </c>
      <c r="C1578" t="s">
        <v>6084</v>
      </c>
      <c r="D1578" s="13">
        <v>15</v>
      </c>
      <c r="E1578" t="s">
        <v>9102</v>
      </c>
      <c r="F1578" t="str">
        <f>IF(ISERROR(VLOOKUP(Transaktionen[[#This Row],[Transaktionen]],BTT[Verwendete Transaktion (Pflichtauswahl)],1,FALSE)),"nein","ja")</f>
        <v>nein</v>
      </c>
    </row>
    <row r="1579" spans="1:7" hidden="1" x14ac:dyDescent="0.25">
      <c r="A1579" t="s">
        <v>1957</v>
      </c>
      <c r="B1579" t="s">
        <v>1958</v>
      </c>
      <c r="C1579" t="s">
        <v>6084</v>
      </c>
      <c r="D1579" s="13">
        <v>313532</v>
      </c>
      <c r="E1579" t="s">
        <v>9102</v>
      </c>
      <c r="F1579" t="str">
        <f>IF(ISERROR(VLOOKUP(Transaktionen[[#This Row],[Transaktionen]],BTT[Verwendete Transaktion (Pflichtauswahl)],1,FALSE)),"nein","ja")</f>
        <v>nein</v>
      </c>
    </row>
    <row r="1580" spans="1:7" hidden="1" x14ac:dyDescent="0.25">
      <c r="A1580" t="s">
        <v>1959</v>
      </c>
      <c r="B1580" t="s">
        <v>1960</v>
      </c>
      <c r="C1580" t="s">
        <v>6084</v>
      </c>
      <c r="D1580" s="13">
        <v>25202</v>
      </c>
      <c r="E1580" t="s">
        <v>9102</v>
      </c>
      <c r="F1580" t="str">
        <f>IF(ISERROR(VLOOKUP(Transaktionen[[#This Row],[Transaktionen]],BTT[Verwendete Transaktion (Pflichtauswahl)],1,FALSE)),"nein","ja")</f>
        <v>nein</v>
      </c>
    </row>
    <row r="1581" spans="1:7" hidden="1" x14ac:dyDescent="0.25">
      <c r="A1581" t="s">
        <v>1961</v>
      </c>
      <c r="B1581" t="s">
        <v>1962</v>
      </c>
      <c r="C1581" t="s">
        <v>6084</v>
      </c>
      <c r="D1581" s="13">
        <v>102</v>
      </c>
      <c r="E1581" t="s">
        <v>9102</v>
      </c>
      <c r="F1581" t="str">
        <f>IF(ISERROR(VLOOKUP(Transaktionen[[#This Row],[Transaktionen]],BTT[Verwendete Transaktion (Pflichtauswahl)],1,FALSE)),"nein","ja")</f>
        <v>nein</v>
      </c>
      <c r="G1581" t="s">
        <v>9077</v>
      </c>
    </row>
    <row r="1582" spans="1:7" hidden="1" x14ac:dyDescent="0.25">
      <c r="A1582" t="s">
        <v>1963</v>
      </c>
      <c r="B1582" t="s">
        <v>1964</v>
      </c>
      <c r="C1582" t="s">
        <v>6084</v>
      </c>
      <c r="D1582" s="13">
        <v>28</v>
      </c>
      <c r="E1582" t="s">
        <v>9102</v>
      </c>
      <c r="F1582" t="str">
        <f>IF(ISERROR(VLOOKUP(Transaktionen[[#This Row],[Transaktionen]],BTT[Verwendete Transaktion (Pflichtauswahl)],1,FALSE)),"nein","ja")</f>
        <v>nein</v>
      </c>
    </row>
    <row r="1583" spans="1:7" hidden="1" x14ac:dyDescent="0.25">
      <c r="A1583" t="s">
        <v>1965</v>
      </c>
      <c r="B1583" t="s">
        <v>1966</v>
      </c>
      <c r="C1583" t="s">
        <v>6084</v>
      </c>
      <c r="D1583" s="13">
        <v>1018</v>
      </c>
      <c r="E1583" t="s">
        <v>9102</v>
      </c>
      <c r="F1583" t="str">
        <f>IF(ISERROR(VLOOKUP(Transaktionen[[#This Row],[Transaktionen]],BTT[Verwendete Transaktion (Pflichtauswahl)],1,FALSE)),"nein","ja")</f>
        <v>nein</v>
      </c>
    </row>
    <row r="1584" spans="1:7" hidden="1" x14ac:dyDescent="0.25">
      <c r="A1584" t="s">
        <v>6902</v>
      </c>
      <c r="B1584" t="s">
        <v>7931</v>
      </c>
      <c r="C1584" t="s">
        <v>6084</v>
      </c>
      <c r="D1584" s="13" t="s">
        <v>576</v>
      </c>
      <c r="E1584" t="s">
        <v>576</v>
      </c>
      <c r="F1584" t="str">
        <f>IF(ISERROR(VLOOKUP(Transaktionen[[#This Row],[Transaktionen]],BTT[Verwendete Transaktion (Pflichtauswahl)],1,FALSE)),"nein","ja")</f>
        <v>nein</v>
      </c>
      <c r="G1584" t="s">
        <v>9087</v>
      </c>
    </row>
    <row r="1585" spans="1:7" hidden="1" x14ac:dyDescent="0.25">
      <c r="A1585" t="s">
        <v>1967</v>
      </c>
      <c r="B1585" t="s">
        <v>1968</v>
      </c>
      <c r="C1585" t="s">
        <v>6084</v>
      </c>
      <c r="D1585" s="13">
        <v>18641</v>
      </c>
      <c r="E1585" t="s">
        <v>9102</v>
      </c>
      <c r="F1585" t="str">
        <f>IF(ISERROR(VLOOKUP(Transaktionen[[#This Row],[Transaktionen]],BTT[Verwendete Transaktion (Pflichtauswahl)],1,FALSE)),"nein","ja")</f>
        <v>nein</v>
      </c>
    </row>
    <row r="1586" spans="1:7" hidden="1" x14ac:dyDescent="0.25">
      <c r="A1586" t="s">
        <v>1969</v>
      </c>
      <c r="B1586" t="s">
        <v>1970</v>
      </c>
      <c r="C1586" t="s">
        <v>6084</v>
      </c>
      <c r="D1586" s="13">
        <v>2143</v>
      </c>
      <c r="E1586" t="s">
        <v>9102</v>
      </c>
      <c r="F1586" t="str">
        <f>IF(ISERROR(VLOOKUP(Transaktionen[[#This Row],[Transaktionen]],BTT[Verwendete Transaktion (Pflichtauswahl)],1,FALSE)),"nein","ja")</f>
        <v>nein</v>
      </c>
    </row>
    <row r="1587" spans="1:7" hidden="1" x14ac:dyDescent="0.25">
      <c r="A1587" t="s">
        <v>1971</v>
      </c>
      <c r="B1587" t="s">
        <v>1972</v>
      </c>
      <c r="C1587" t="s">
        <v>6084</v>
      </c>
      <c r="D1587" s="13">
        <v>6774</v>
      </c>
      <c r="E1587" t="s">
        <v>9102</v>
      </c>
      <c r="F1587" t="str">
        <f>IF(ISERROR(VLOOKUP(Transaktionen[[#This Row],[Transaktionen]],BTT[Verwendete Transaktion (Pflichtauswahl)],1,FALSE)),"nein","ja")</f>
        <v>nein</v>
      </c>
    </row>
    <row r="1588" spans="1:7" hidden="1" x14ac:dyDescent="0.25">
      <c r="A1588" t="s">
        <v>6903</v>
      </c>
      <c r="B1588" t="s">
        <v>7932</v>
      </c>
      <c r="C1588" t="s">
        <v>6084</v>
      </c>
      <c r="D1588" s="13">
        <v>2</v>
      </c>
      <c r="E1588" t="s">
        <v>576</v>
      </c>
      <c r="F1588" t="str">
        <f>IF(ISERROR(VLOOKUP(Transaktionen[[#This Row],[Transaktionen]],BTT[Verwendete Transaktion (Pflichtauswahl)],1,FALSE)),"nein","ja")</f>
        <v>nein</v>
      </c>
      <c r="G1588" t="s">
        <v>9088</v>
      </c>
    </row>
    <row r="1589" spans="1:7" hidden="1" x14ac:dyDescent="0.25">
      <c r="A1589" t="s">
        <v>1973</v>
      </c>
      <c r="B1589" t="s">
        <v>1974</v>
      </c>
      <c r="C1589" t="s">
        <v>6084</v>
      </c>
      <c r="D1589" s="13">
        <v>12</v>
      </c>
      <c r="E1589" t="s">
        <v>9102</v>
      </c>
      <c r="F1589" t="str">
        <f>IF(ISERROR(VLOOKUP(Transaktionen[[#This Row],[Transaktionen]],BTT[Verwendete Transaktion (Pflichtauswahl)],1,FALSE)),"nein","ja")</f>
        <v>nein</v>
      </c>
      <c r="G1589" t="s">
        <v>9089</v>
      </c>
    </row>
    <row r="1590" spans="1:7" hidden="1" x14ac:dyDescent="0.25">
      <c r="A1590" t="s">
        <v>1975</v>
      </c>
      <c r="B1590" t="s">
        <v>1976</v>
      </c>
      <c r="C1590" t="s">
        <v>6084</v>
      </c>
      <c r="D1590" s="13">
        <v>15194</v>
      </c>
      <c r="E1590" t="s">
        <v>9102</v>
      </c>
      <c r="F1590" t="str">
        <f>IF(ISERROR(VLOOKUP(Transaktionen[[#This Row],[Transaktionen]],BTT[Verwendete Transaktion (Pflichtauswahl)],1,FALSE)),"nein","ja")</f>
        <v>nein</v>
      </c>
    </row>
    <row r="1591" spans="1:7" hidden="1" x14ac:dyDescent="0.25">
      <c r="A1591" t="s">
        <v>6904</v>
      </c>
      <c r="B1591" t="s">
        <v>7933</v>
      </c>
      <c r="C1591" t="s">
        <v>6084</v>
      </c>
      <c r="D1591" s="13">
        <v>15</v>
      </c>
      <c r="E1591" t="s">
        <v>9102</v>
      </c>
      <c r="F1591" t="str">
        <f>IF(ISERROR(VLOOKUP(Transaktionen[[#This Row],[Transaktionen]],BTT[Verwendete Transaktion (Pflichtauswahl)],1,FALSE)),"nein","ja")</f>
        <v>nein</v>
      </c>
      <c r="G1591" t="s">
        <v>9086</v>
      </c>
    </row>
    <row r="1592" spans="1:7" hidden="1" x14ac:dyDescent="0.25">
      <c r="A1592" t="s">
        <v>1977</v>
      </c>
      <c r="B1592" t="s">
        <v>1978</v>
      </c>
      <c r="C1592" t="s">
        <v>6084</v>
      </c>
      <c r="D1592" s="13">
        <v>33575</v>
      </c>
      <c r="E1592" t="s">
        <v>9102</v>
      </c>
      <c r="F1592" t="str">
        <f>IF(ISERROR(VLOOKUP(Transaktionen[[#This Row],[Transaktionen]],BTT[Verwendete Transaktion (Pflichtauswahl)],1,FALSE)),"nein","ja")</f>
        <v>nein</v>
      </c>
    </row>
    <row r="1593" spans="1:7" hidden="1" x14ac:dyDescent="0.25">
      <c r="A1593" t="s">
        <v>1979</v>
      </c>
      <c r="B1593" t="s">
        <v>1980</v>
      </c>
      <c r="C1593" t="s">
        <v>6084</v>
      </c>
      <c r="D1593" s="13">
        <v>2475700</v>
      </c>
      <c r="E1593" t="s">
        <v>9102</v>
      </c>
      <c r="F1593" t="str">
        <f>IF(ISERROR(VLOOKUP(Transaktionen[[#This Row],[Transaktionen]],BTT[Verwendete Transaktion (Pflichtauswahl)],1,FALSE)),"nein","ja")</f>
        <v>nein</v>
      </c>
    </row>
    <row r="1594" spans="1:7" hidden="1" x14ac:dyDescent="0.25">
      <c r="A1594" t="s">
        <v>1981</v>
      </c>
      <c r="B1594" t="s">
        <v>1982</v>
      </c>
      <c r="C1594" t="s">
        <v>6084</v>
      </c>
      <c r="D1594" s="13">
        <v>22</v>
      </c>
      <c r="E1594" t="s">
        <v>9102</v>
      </c>
      <c r="F1594" t="str">
        <f>IF(ISERROR(VLOOKUP(Transaktionen[[#This Row],[Transaktionen]],BTT[Verwendete Transaktion (Pflichtauswahl)],1,FALSE)),"nein","ja")</f>
        <v>nein</v>
      </c>
      <c r="G1594" t="s">
        <v>9086</v>
      </c>
    </row>
    <row r="1595" spans="1:7" hidden="1" x14ac:dyDescent="0.25">
      <c r="A1595" t="s">
        <v>1983</v>
      </c>
      <c r="B1595" t="s">
        <v>1984</v>
      </c>
      <c r="C1595" t="s">
        <v>6084</v>
      </c>
      <c r="D1595" s="13">
        <v>203</v>
      </c>
      <c r="E1595" t="s">
        <v>9102</v>
      </c>
      <c r="F1595" t="str">
        <f>IF(ISERROR(VLOOKUP(Transaktionen[[#This Row],[Transaktionen]],BTT[Verwendete Transaktion (Pflichtauswahl)],1,FALSE)),"nein","ja")</f>
        <v>nein</v>
      </c>
    </row>
    <row r="1596" spans="1:7" hidden="1" x14ac:dyDescent="0.25">
      <c r="A1596" t="s">
        <v>1985</v>
      </c>
      <c r="B1596" t="s">
        <v>1757</v>
      </c>
      <c r="C1596" t="s">
        <v>6084</v>
      </c>
      <c r="D1596" s="13">
        <v>32529</v>
      </c>
      <c r="E1596" t="s">
        <v>9102</v>
      </c>
      <c r="F1596" t="str">
        <f>IF(ISERROR(VLOOKUP(Transaktionen[[#This Row],[Transaktionen]],BTT[Verwendete Transaktion (Pflichtauswahl)],1,FALSE)),"nein","ja")</f>
        <v>nein</v>
      </c>
    </row>
    <row r="1597" spans="1:7" hidden="1" x14ac:dyDescent="0.25">
      <c r="A1597" t="s">
        <v>1986</v>
      </c>
      <c r="B1597" t="s">
        <v>1987</v>
      </c>
      <c r="C1597" t="s">
        <v>6084</v>
      </c>
      <c r="D1597" s="13">
        <v>6772</v>
      </c>
      <c r="E1597" t="s">
        <v>9102</v>
      </c>
      <c r="F1597" t="str">
        <f>IF(ISERROR(VLOOKUP(Transaktionen[[#This Row],[Transaktionen]],BTT[Verwendete Transaktion (Pflichtauswahl)],1,FALSE)),"nein","ja")</f>
        <v>nein</v>
      </c>
    </row>
    <row r="1598" spans="1:7" hidden="1" x14ac:dyDescent="0.25">
      <c r="A1598" t="s">
        <v>1988</v>
      </c>
      <c r="B1598" t="s">
        <v>1989</v>
      </c>
      <c r="C1598" t="s">
        <v>6084</v>
      </c>
      <c r="D1598" s="13">
        <v>108</v>
      </c>
      <c r="E1598" t="s">
        <v>9102</v>
      </c>
      <c r="F1598" t="str">
        <f>IF(ISERROR(VLOOKUP(Transaktionen[[#This Row],[Transaktionen]],BTT[Verwendete Transaktion (Pflichtauswahl)],1,FALSE)),"nein","ja")</f>
        <v>nein</v>
      </c>
    </row>
    <row r="1599" spans="1:7" hidden="1" x14ac:dyDescent="0.25">
      <c r="A1599" t="s">
        <v>1990</v>
      </c>
      <c r="B1599" t="s">
        <v>1991</v>
      </c>
      <c r="C1599" t="s">
        <v>6084</v>
      </c>
      <c r="D1599" s="13">
        <v>935963</v>
      </c>
      <c r="E1599" t="s">
        <v>9102</v>
      </c>
      <c r="F1599" t="str">
        <f>IF(ISERROR(VLOOKUP(Transaktionen[[#This Row],[Transaktionen]],BTT[Verwendete Transaktion (Pflichtauswahl)],1,FALSE)),"nein","ja")</f>
        <v>nein</v>
      </c>
    </row>
    <row r="1600" spans="1:7" hidden="1" x14ac:dyDescent="0.25">
      <c r="A1600" t="s">
        <v>1992</v>
      </c>
      <c r="B1600" t="s">
        <v>1993</v>
      </c>
      <c r="C1600" t="s">
        <v>6084</v>
      </c>
      <c r="D1600" s="13">
        <v>14</v>
      </c>
      <c r="E1600" t="s">
        <v>9102</v>
      </c>
      <c r="F1600" t="str">
        <f>IF(ISERROR(VLOOKUP(Transaktionen[[#This Row],[Transaktionen]],BTT[Verwendete Transaktion (Pflichtauswahl)],1,FALSE)),"nein","ja")</f>
        <v>nein</v>
      </c>
    </row>
    <row r="1601" spans="1:7" hidden="1" x14ac:dyDescent="0.25">
      <c r="A1601" t="s">
        <v>1994</v>
      </c>
      <c r="B1601" t="s">
        <v>1995</v>
      </c>
      <c r="C1601" t="s">
        <v>6084</v>
      </c>
      <c r="D1601" s="13">
        <v>9</v>
      </c>
      <c r="E1601" t="s">
        <v>9102</v>
      </c>
      <c r="F1601" t="str">
        <f>IF(ISERROR(VLOOKUP(Transaktionen[[#This Row],[Transaktionen]],BTT[Verwendete Transaktion (Pflichtauswahl)],1,FALSE)),"nein","ja")</f>
        <v>nein</v>
      </c>
      <c r="G1601" t="s">
        <v>9090</v>
      </c>
    </row>
    <row r="1602" spans="1:7" hidden="1" x14ac:dyDescent="0.25">
      <c r="A1602" t="s">
        <v>1996</v>
      </c>
      <c r="B1602" t="s">
        <v>1997</v>
      </c>
      <c r="C1602" t="s">
        <v>6084</v>
      </c>
      <c r="D1602" s="13">
        <v>75</v>
      </c>
      <c r="E1602" t="s">
        <v>9102</v>
      </c>
      <c r="F1602" t="str">
        <f>IF(ISERROR(VLOOKUP(Transaktionen[[#This Row],[Transaktionen]],BTT[Verwendete Transaktion (Pflichtauswahl)],1,FALSE)),"nein","ja")</f>
        <v>nein</v>
      </c>
    </row>
    <row r="1603" spans="1:7" hidden="1" x14ac:dyDescent="0.25">
      <c r="A1603" t="s">
        <v>1998</v>
      </c>
      <c r="B1603" t="s">
        <v>1999</v>
      </c>
      <c r="C1603" t="s">
        <v>6084</v>
      </c>
      <c r="D1603" s="13">
        <v>10235</v>
      </c>
      <c r="E1603" t="s">
        <v>9102</v>
      </c>
      <c r="F1603" t="str">
        <f>IF(ISERROR(VLOOKUP(Transaktionen[[#This Row],[Transaktionen]],BTT[Verwendete Transaktion (Pflichtauswahl)],1,FALSE)),"nein","ja")</f>
        <v>nein</v>
      </c>
    </row>
    <row r="1604" spans="1:7" hidden="1" x14ac:dyDescent="0.25">
      <c r="A1604" t="s">
        <v>9386</v>
      </c>
      <c r="B1604" t="s">
        <v>9387</v>
      </c>
      <c r="C1604" t="s">
        <v>6084</v>
      </c>
      <c r="D1604" s="13">
        <v>153</v>
      </c>
      <c r="E1604" t="s">
        <v>9102</v>
      </c>
      <c r="F1604" t="str">
        <f>IF(ISERROR(VLOOKUP(Transaktionen[[#This Row],[Transaktionen]],BTT[Verwendete Transaktion (Pflichtauswahl)],1,FALSE)),"nein","ja")</f>
        <v>nein</v>
      </c>
    </row>
    <row r="1605" spans="1:7" hidden="1" x14ac:dyDescent="0.25">
      <c r="A1605" t="s">
        <v>2000</v>
      </c>
      <c r="B1605" t="s">
        <v>2001</v>
      </c>
      <c r="C1605" t="s">
        <v>6084</v>
      </c>
      <c r="D1605" s="13">
        <v>630</v>
      </c>
      <c r="E1605" t="s">
        <v>9102</v>
      </c>
      <c r="F1605" t="str">
        <f>IF(ISERROR(VLOOKUP(Transaktionen[[#This Row],[Transaktionen]],BTT[Verwendete Transaktion (Pflichtauswahl)],1,FALSE)),"nein","ja")</f>
        <v>nein</v>
      </c>
    </row>
    <row r="1606" spans="1:7" hidden="1" x14ac:dyDescent="0.25">
      <c r="A1606" t="s">
        <v>2002</v>
      </c>
      <c r="B1606" t="s">
        <v>2003</v>
      </c>
      <c r="C1606" t="s">
        <v>6084</v>
      </c>
      <c r="D1606" s="13">
        <v>243</v>
      </c>
      <c r="E1606" t="s">
        <v>9102</v>
      </c>
      <c r="F1606" t="str">
        <f>IF(ISERROR(VLOOKUP(Transaktionen[[#This Row],[Transaktionen]],BTT[Verwendete Transaktion (Pflichtauswahl)],1,FALSE)),"nein","ja")</f>
        <v>nein</v>
      </c>
    </row>
    <row r="1607" spans="1:7" hidden="1" x14ac:dyDescent="0.25">
      <c r="A1607" t="s">
        <v>2004</v>
      </c>
      <c r="B1607" t="s">
        <v>2005</v>
      </c>
      <c r="C1607" t="s">
        <v>6084</v>
      </c>
      <c r="D1607" s="13">
        <v>363</v>
      </c>
      <c r="E1607" t="s">
        <v>9102</v>
      </c>
      <c r="F1607" t="str">
        <f>IF(ISERROR(VLOOKUP(Transaktionen[[#This Row],[Transaktionen]],BTT[Verwendete Transaktion (Pflichtauswahl)],1,FALSE)),"nein","ja")</f>
        <v>nein</v>
      </c>
    </row>
    <row r="1608" spans="1:7" hidden="1" x14ac:dyDescent="0.25">
      <c r="A1608" t="s">
        <v>2006</v>
      </c>
      <c r="B1608" t="s">
        <v>2007</v>
      </c>
      <c r="C1608" t="s">
        <v>6084</v>
      </c>
      <c r="D1608" s="13">
        <v>13571</v>
      </c>
      <c r="E1608" t="s">
        <v>9102</v>
      </c>
      <c r="F1608" t="str">
        <f>IF(ISERROR(VLOOKUP(Transaktionen[[#This Row],[Transaktionen]],BTT[Verwendete Transaktion (Pflichtauswahl)],1,FALSE)),"nein","ja")</f>
        <v>nein</v>
      </c>
    </row>
    <row r="1609" spans="1:7" hidden="1" x14ac:dyDescent="0.25">
      <c r="A1609" t="s">
        <v>2008</v>
      </c>
      <c r="B1609" t="s">
        <v>2009</v>
      </c>
      <c r="C1609" t="s">
        <v>6084</v>
      </c>
      <c r="D1609" s="13">
        <v>3</v>
      </c>
      <c r="E1609" t="s">
        <v>576</v>
      </c>
      <c r="F1609" t="str">
        <f>IF(ISERROR(VLOOKUP(Transaktionen[[#This Row],[Transaktionen]],BTT[Verwendete Transaktion (Pflichtauswahl)],1,FALSE)),"nein","ja")</f>
        <v>nein</v>
      </c>
    </row>
    <row r="1610" spans="1:7" hidden="1" x14ac:dyDescent="0.25">
      <c r="A1610" t="s">
        <v>2010</v>
      </c>
      <c r="B1610" t="s">
        <v>2011</v>
      </c>
      <c r="C1610" t="s">
        <v>6084</v>
      </c>
      <c r="D1610" s="13">
        <v>27257</v>
      </c>
      <c r="E1610" t="s">
        <v>9102</v>
      </c>
      <c r="F1610" t="str">
        <f>IF(ISERROR(VLOOKUP(Transaktionen[[#This Row],[Transaktionen]],BTT[Verwendete Transaktion (Pflichtauswahl)],1,FALSE)),"nein","ja")</f>
        <v>nein</v>
      </c>
    </row>
    <row r="1611" spans="1:7" hidden="1" x14ac:dyDescent="0.25">
      <c r="A1611" t="s">
        <v>6905</v>
      </c>
      <c r="B1611" t="s">
        <v>7934</v>
      </c>
      <c r="C1611" t="s">
        <v>6084</v>
      </c>
      <c r="D1611" s="13" t="s">
        <v>576</v>
      </c>
      <c r="E1611" t="s">
        <v>576</v>
      </c>
      <c r="F1611" t="str">
        <f>IF(ISERROR(VLOOKUP(Transaktionen[[#This Row],[Transaktionen]],BTT[Verwendete Transaktion (Pflichtauswahl)],1,FALSE)),"nein","ja")</f>
        <v>nein</v>
      </c>
      <c r="G1611" t="s">
        <v>9091</v>
      </c>
    </row>
    <row r="1612" spans="1:7" hidden="1" x14ac:dyDescent="0.25">
      <c r="A1612" t="s">
        <v>2012</v>
      </c>
      <c r="B1612" t="s">
        <v>2013</v>
      </c>
      <c r="C1612" t="s">
        <v>6084</v>
      </c>
      <c r="D1612" s="13">
        <v>2634</v>
      </c>
      <c r="E1612" t="s">
        <v>9102</v>
      </c>
      <c r="F1612" t="str">
        <f>IF(ISERROR(VLOOKUP(Transaktionen[[#This Row],[Transaktionen]],BTT[Verwendete Transaktion (Pflichtauswahl)],1,FALSE)),"nein","ja")</f>
        <v>nein</v>
      </c>
    </row>
    <row r="1613" spans="1:7" hidden="1" x14ac:dyDescent="0.25">
      <c r="A1613" t="s">
        <v>2014</v>
      </c>
      <c r="B1613" t="s">
        <v>2015</v>
      </c>
      <c r="C1613" t="s">
        <v>6084</v>
      </c>
      <c r="D1613" s="13">
        <v>756</v>
      </c>
      <c r="E1613" t="s">
        <v>9102</v>
      </c>
      <c r="F1613" t="str">
        <f>IF(ISERROR(VLOOKUP(Transaktionen[[#This Row],[Transaktionen]],BTT[Verwendete Transaktion (Pflichtauswahl)],1,FALSE)),"nein","ja")</f>
        <v>nein</v>
      </c>
    </row>
    <row r="1614" spans="1:7" hidden="1" x14ac:dyDescent="0.25">
      <c r="A1614" t="s">
        <v>6906</v>
      </c>
      <c r="B1614" t="s">
        <v>7935</v>
      </c>
      <c r="C1614" t="s">
        <v>6084</v>
      </c>
      <c r="D1614" s="13">
        <v>12</v>
      </c>
      <c r="E1614" t="s">
        <v>9102</v>
      </c>
      <c r="F1614" t="str">
        <f>IF(ISERROR(VLOOKUP(Transaktionen[[#This Row],[Transaktionen]],BTT[Verwendete Transaktion (Pflichtauswahl)],1,FALSE)),"nein","ja")</f>
        <v>nein</v>
      </c>
    </row>
    <row r="1615" spans="1:7" hidden="1" x14ac:dyDescent="0.25">
      <c r="A1615" t="s">
        <v>2016</v>
      </c>
      <c r="B1615" t="s">
        <v>2017</v>
      </c>
      <c r="C1615" t="s">
        <v>6084</v>
      </c>
      <c r="D1615" s="13">
        <v>14179201</v>
      </c>
      <c r="E1615" t="s">
        <v>9102</v>
      </c>
      <c r="F1615" t="str">
        <f>IF(ISERROR(VLOOKUP(Transaktionen[[#This Row],[Transaktionen]],BTT[Verwendete Transaktion (Pflichtauswahl)],1,FALSE)),"nein","ja")</f>
        <v>nein</v>
      </c>
    </row>
    <row r="1616" spans="1:7" hidden="1" x14ac:dyDescent="0.25">
      <c r="A1616" t="s">
        <v>2018</v>
      </c>
      <c r="B1616" t="s">
        <v>2019</v>
      </c>
      <c r="C1616" t="s">
        <v>6084</v>
      </c>
      <c r="D1616" s="13">
        <v>3673</v>
      </c>
      <c r="E1616" t="s">
        <v>9102</v>
      </c>
      <c r="F1616" t="str">
        <f>IF(ISERROR(VLOOKUP(Transaktionen[[#This Row],[Transaktionen]],BTT[Verwendete Transaktion (Pflichtauswahl)],1,FALSE)),"nein","ja")</f>
        <v>nein</v>
      </c>
      <c r="G1616" t="s">
        <v>9080</v>
      </c>
    </row>
    <row r="1617" spans="1:7" hidden="1" x14ac:dyDescent="0.25">
      <c r="A1617" t="s">
        <v>2020</v>
      </c>
      <c r="B1617" t="s">
        <v>2021</v>
      </c>
      <c r="C1617" t="s">
        <v>6084</v>
      </c>
      <c r="D1617" s="13">
        <v>906</v>
      </c>
      <c r="E1617" t="s">
        <v>9102</v>
      </c>
      <c r="F1617" t="str">
        <f>IF(ISERROR(VLOOKUP(Transaktionen[[#This Row],[Transaktionen]],BTT[Verwendete Transaktion (Pflichtauswahl)],1,FALSE)),"nein","ja")</f>
        <v>nein</v>
      </c>
    </row>
    <row r="1618" spans="1:7" hidden="1" x14ac:dyDescent="0.25">
      <c r="A1618" t="s">
        <v>2022</v>
      </c>
      <c r="B1618" t="s">
        <v>2023</v>
      </c>
      <c r="C1618" t="s">
        <v>6084</v>
      </c>
      <c r="D1618" s="13">
        <v>6</v>
      </c>
      <c r="E1618" t="s">
        <v>9102</v>
      </c>
      <c r="F1618" t="str">
        <f>IF(ISERROR(VLOOKUP(Transaktionen[[#This Row],[Transaktionen]],BTT[Verwendete Transaktion (Pflichtauswahl)],1,FALSE)),"nein","ja")</f>
        <v>nein</v>
      </c>
    </row>
    <row r="1619" spans="1:7" hidden="1" x14ac:dyDescent="0.25">
      <c r="A1619" t="s">
        <v>2024</v>
      </c>
      <c r="B1619" t="s">
        <v>2025</v>
      </c>
      <c r="C1619" t="s">
        <v>6084</v>
      </c>
      <c r="D1619" s="13">
        <v>4702</v>
      </c>
      <c r="E1619" t="s">
        <v>9102</v>
      </c>
      <c r="F1619" t="str">
        <f>IF(ISERROR(VLOOKUP(Transaktionen[[#This Row],[Transaktionen]],BTT[Verwendete Transaktion (Pflichtauswahl)],1,FALSE)),"nein","ja")</f>
        <v>nein</v>
      </c>
    </row>
    <row r="1620" spans="1:7" hidden="1" x14ac:dyDescent="0.25">
      <c r="A1620" t="s">
        <v>2026</v>
      </c>
      <c r="B1620" t="s">
        <v>2027</v>
      </c>
      <c r="C1620" t="s">
        <v>6084</v>
      </c>
      <c r="D1620" s="13">
        <v>371</v>
      </c>
      <c r="E1620" t="s">
        <v>9102</v>
      </c>
      <c r="F1620" t="str">
        <f>IF(ISERROR(VLOOKUP(Transaktionen[[#This Row],[Transaktionen]],BTT[Verwendete Transaktion (Pflichtauswahl)],1,FALSE)),"nein","ja")</f>
        <v>nein</v>
      </c>
    </row>
    <row r="1621" spans="1:7" hidden="1" x14ac:dyDescent="0.25">
      <c r="A1621" t="s">
        <v>2028</v>
      </c>
      <c r="B1621" t="s">
        <v>2029</v>
      </c>
      <c r="C1621" t="s">
        <v>6084</v>
      </c>
      <c r="D1621" s="13">
        <v>361</v>
      </c>
      <c r="E1621" t="s">
        <v>9102</v>
      </c>
      <c r="F1621" t="str">
        <f>IF(ISERROR(VLOOKUP(Transaktionen[[#This Row],[Transaktionen]],BTT[Verwendete Transaktion (Pflichtauswahl)],1,FALSE)),"nein","ja")</f>
        <v>nein</v>
      </c>
    </row>
    <row r="1622" spans="1:7" hidden="1" x14ac:dyDescent="0.25">
      <c r="A1622" t="s">
        <v>6907</v>
      </c>
      <c r="B1622" t="s">
        <v>7936</v>
      </c>
      <c r="C1622" t="s">
        <v>6084</v>
      </c>
      <c r="D1622" s="13">
        <v>24</v>
      </c>
      <c r="E1622" t="s">
        <v>9102</v>
      </c>
      <c r="F1622" t="str">
        <f>IF(ISERROR(VLOOKUP(Transaktionen[[#This Row],[Transaktionen]],BTT[Verwendete Transaktion (Pflichtauswahl)],1,FALSE)),"nein","ja")</f>
        <v>nein</v>
      </c>
      <c r="G1622" t="s">
        <v>9080</v>
      </c>
    </row>
    <row r="1623" spans="1:7" hidden="1" x14ac:dyDescent="0.25">
      <c r="A1623" t="s">
        <v>2030</v>
      </c>
      <c r="B1623" t="s">
        <v>2031</v>
      </c>
      <c r="C1623" t="s">
        <v>6084</v>
      </c>
      <c r="D1623" s="13">
        <v>353</v>
      </c>
      <c r="E1623" t="s">
        <v>9102</v>
      </c>
      <c r="F1623" t="str">
        <f>IF(ISERROR(VLOOKUP(Transaktionen[[#This Row],[Transaktionen]],BTT[Verwendete Transaktion (Pflichtauswahl)],1,FALSE)),"nein","ja")</f>
        <v>nein</v>
      </c>
    </row>
    <row r="1624" spans="1:7" hidden="1" x14ac:dyDescent="0.25">
      <c r="A1624" t="s">
        <v>2032</v>
      </c>
      <c r="B1624" t="s">
        <v>2033</v>
      </c>
      <c r="C1624" t="s">
        <v>6084</v>
      </c>
      <c r="D1624" s="13">
        <v>38218</v>
      </c>
      <c r="E1624" t="s">
        <v>9102</v>
      </c>
      <c r="F1624" t="str">
        <f>IF(ISERROR(VLOOKUP(Transaktionen[[#This Row],[Transaktionen]],BTT[Verwendete Transaktion (Pflichtauswahl)],1,FALSE)),"nein","ja")</f>
        <v>nein</v>
      </c>
    </row>
    <row r="1625" spans="1:7" hidden="1" x14ac:dyDescent="0.25">
      <c r="A1625" t="s">
        <v>6908</v>
      </c>
      <c r="B1625" t="s">
        <v>7936</v>
      </c>
      <c r="C1625" t="s">
        <v>6084</v>
      </c>
      <c r="D1625" s="13" t="s">
        <v>576</v>
      </c>
      <c r="E1625" t="s">
        <v>576</v>
      </c>
      <c r="F1625" t="str">
        <f>IF(ISERROR(VLOOKUP(Transaktionen[[#This Row],[Transaktionen]],BTT[Verwendete Transaktion (Pflichtauswahl)],1,FALSE)),"nein","ja")</f>
        <v>nein</v>
      </c>
      <c r="G1625" t="s">
        <v>9080</v>
      </c>
    </row>
    <row r="1626" spans="1:7" hidden="1" x14ac:dyDescent="0.25">
      <c r="A1626" t="s">
        <v>6909</v>
      </c>
      <c r="B1626" t="s">
        <v>7937</v>
      </c>
      <c r="C1626" t="s">
        <v>6084</v>
      </c>
      <c r="D1626" s="13">
        <v>3</v>
      </c>
      <c r="E1626" t="s">
        <v>576</v>
      </c>
      <c r="F1626" t="str">
        <f>IF(ISERROR(VLOOKUP(Transaktionen[[#This Row],[Transaktionen]],BTT[Verwendete Transaktion (Pflichtauswahl)],1,FALSE)),"nein","ja")</f>
        <v>nein</v>
      </c>
      <c r="G1626" t="s">
        <v>9518</v>
      </c>
    </row>
    <row r="1627" spans="1:7" hidden="1" x14ac:dyDescent="0.25">
      <c r="A1627" t="s">
        <v>2034</v>
      </c>
      <c r="B1627" t="s">
        <v>2035</v>
      </c>
      <c r="C1627" t="s">
        <v>6084</v>
      </c>
      <c r="D1627" s="13">
        <v>526922</v>
      </c>
      <c r="E1627" t="s">
        <v>9102</v>
      </c>
      <c r="F1627" t="str">
        <f>IF(ISERROR(VLOOKUP(Transaktionen[[#This Row],[Transaktionen]],BTT[Verwendete Transaktion (Pflichtauswahl)],1,FALSE)),"nein","ja")</f>
        <v>nein</v>
      </c>
    </row>
    <row r="1628" spans="1:7" hidden="1" x14ac:dyDescent="0.25">
      <c r="A1628" t="s">
        <v>2036</v>
      </c>
      <c r="B1628" t="s">
        <v>2037</v>
      </c>
      <c r="C1628" t="s">
        <v>6084</v>
      </c>
      <c r="D1628" s="13">
        <v>3237</v>
      </c>
      <c r="E1628" t="s">
        <v>9102</v>
      </c>
      <c r="F1628" t="str">
        <f>IF(ISERROR(VLOOKUP(Transaktionen[[#This Row],[Transaktionen]],BTT[Verwendete Transaktion (Pflichtauswahl)],1,FALSE)),"nein","ja")</f>
        <v>nein</v>
      </c>
      <c r="G1628" t="s">
        <v>9080</v>
      </c>
    </row>
    <row r="1629" spans="1:7" hidden="1" x14ac:dyDescent="0.25">
      <c r="A1629" t="s">
        <v>2038</v>
      </c>
      <c r="B1629" t="s">
        <v>2039</v>
      </c>
      <c r="C1629" t="s">
        <v>6084</v>
      </c>
      <c r="D1629" s="13">
        <v>3854</v>
      </c>
      <c r="E1629" t="s">
        <v>9102</v>
      </c>
      <c r="F1629" t="str">
        <f>IF(ISERROR(VLOOKUP(Transaktionen[[#This Row],[Transaktionen]],BTT[Verwendete Transaktion (Pflichtauswahl)],1,FALSE)),"nein","ja")</f>
        <v>nein</v>
      </c>
      <c r="G1629" t="s">
        <v>9080</v>
      </c>
    </row>
    <row r="1630" spans="1:7" hidden="1" x14ac:dyDescent="0.25">
      <c r="A1630" t="s">
        <v>2056</v>
      </c>
      <c r="B1630" t="s">
        <v>2057</v>
      </c>
      <c r="C1630" t="s">
        <v>6084</v>
      </c>
      <c r="D1630" s="13">
        <v>2</v>
      </c>
      <c r="E1630" t="s">
        <v>9102</v>
      </c>
      <c r="F1630" t="str">
        <f>IF(ISERROR(VLOOKUP(Transaktionen[[#This Row],[Transaktionen]],BTT[Verwendete Transaktion (Pflichtauswahl)],1,FALSE)),"nein","ja")</f>
        <v>nein</v>
      </c>
    </row>
    <row r="1631" spans="1:7" hidden="1" x14ac:dyDescent="0.25">
      <c r="A1631" t="s">
        <v>2040</v>
      </c>
      <c r="B1631" t="s">
        <v>2041</v>
      </c>
      <c r="C1631" t="s">
        <v>6084</v>
      </c>
      <c r="D1631" s="13">
        <v>140</v>
      </c>
      <c r="E1631" t="s">
        <v>9102</v>
      </c>
      <c r="F1631" t="str">
        <f>IF(ISERROR(VLOOKUP(Transaktionen[[#This Row],[Transaktionen]],BTT[Verwendete Transaktion (Pflichtauswahl)],1,FALSE)),"nein","ja")</f>
        <v>nein</v>
      </c>
      <c r="G1631" t="s">
        <v>9080</v>
      </c>
    </row>
    <row r="1632" spans="1:7" hidden="1" x14ac:dyDescent="0.25">
      <c r="A1632" t="s">
        <v>2042</v>
      </c>
      <c r="B1632" t="s">
        <v>2043</v>
      </c>
      <c r="C1632" t="s">
        <v>6084</v>
      </c>
      <c r="D1632" s="13">
        <v>390</v>
      </c>
      <c r="E1632" t="s">
        <v>9102</v>
      </c>
      <c r="F1632" s="10" t="str">
        <f>IF(ISERROR(VLOOKUP(Transaktionen[[#This Row],[Transaktionen]],BTT[Verwendete Transaktion (Pflichtauswahl)],1,FALSE)),"nein","ja")</f>
        <v>nein</v>
      </c>
      <c r="G1632" t="s">
        <v>9080</v>
      </c>
    </row>
    <row r="1633" spans="1:7" hidden="1" x14ac:dyDescent="0.25">
      <c r="A1633" t="s">
        <v>2044</v>
      </c>
      <c r="B1633" t="s">
        <v>2045</v>
      </c>
      <c r="C1633" t="s">
        <v>6084</v>
      </c>
      <c r="D1633" s="13">
        <v>542</v>
      </c>
      <c r="E1633" t="s">
        <v>9102</v>
      </c>
      <c r="F1633" t="str">
        <f>IF(ISERROR(VLOOKUP(Transaktionen[[#This Row],[Transaktionen]],BTT[Verwendete Transaktion (Pflichtauswahl)],1,FALSE)),"nein","ja")</f>
        <v>nein</v>
      </c>
    </row>
    <row r="1634" spans="1:7" hidden="1" x14ac:dyDescent="0.25">
      <c r="A1634" t="s">
        <v>2046</v>
      </c>
      <c r="B1634" t="s">
        <v>2047</v>
      </c>
      <c r="C1634" t="s">
        <v>6084</v>
      </c>
      <c r="D1634" s="13">
        <v>667</v>
      </c>
      <c r="E1634" t="s">
        <v>9102</v>
      </c>
      <c r="F1634" t="str">
        <f>IF(ISERROR(VLOOKUP(Transaktionen[[#This Row],[Transaktionen]],BTT[Verwendete Transaktion (Pflichtauswahl)],1,FALSE)),"nein","ja")</f>
        <v>nein</v>
      </c>
    </row>
    <row r="1635" spans="1:7" hidden="1" x14ac:dyDescent="0.25">
      <c r="A1635" t="s">
        <v>6910</v>
      </c>
      <c r="B1635" t="s">
        <v>7938</v>
      </c>
      <c r="C1635" t="s">
        <v>6084</v>
      </c>
      <c r="D1635" s="13">
        <v>4</v>
      </c>
      <c r="E1635" t="s">
        <v>576</v>
      </c>
      <c r="F1635" t="str">
        <f>IF(ISERROR(VLOOKUP(Transaktionen[[#This Row],[Transaktionen]],BTT[Verwendete Transaktion (Pflichtauswahl)],1,FALSE)),"nein","ja")</f>
        <v>nein</v>
      </c>
      <c r="G1635" t="s">
        <v>9519</v>
      </c>
    </row>
    <row r="1636" spans="1:7" hidden="1" x14ac:dyDescent="0.25">
      <c r="A1636" t="s">
        <v>2048</v>
      </c>
      <c r="B1636" t="s">
        <v>2049</v>
      </c>
      <c r="C1636" t="s">
        <v>6084</v>
      </c>
      <c r="D1636" s="13">
        <v>1194</v>
      </c>
      <c r="E1636" t="s">
        <v>9102</v>
      </c>
      <c r="F1636" t="str">
        <f>IF(ISERROR(VLOOKUP(Transaktionen[[#This Row],[Transaktionen]],BTT[Verwendete Transaktion (Pflichtauswahl)],1,FALSE)),"nein","ja")</f>
        <v>nein</v>
      </c>
      <c r="G1636" t="s">
        <v>9080</v>
      </c>
    </row>
    <row r="1637" spans="1:7" hidden="1" x14ac:dyDescent="0.25">
      <c r="A1637" t="s">
        <v>2050</v>
      </c>
      <c r="B1637" t="s">
        <v>2051</v>
      </c>
      <c r="C1637" t="s">
        <v>6084</v>
      </c>
      <c r="D1637" s="13">
        <v>159</v>
      </c>
      <c r="E1637" t="s">
        <v>9102</v>
      </c>
      <c r="F1637" t="str">
        <f>IF(ISERROR(VLOOKUP(Transaktionen[[#This Row],[Transaktionen]],BTT[Verwendete Transaktion (Pflichtauswahl)],1,FALSE)),"nein","ja")</f>
        <v>nein</v>
      </c>
      <c r="G1637" t="s">
        <v>9080</v>
      </c>
    </row>
    <row r="1638" spans="1:7" hidden="1" x14ac:dyDescent="0.25">
      <c r="A1638" t="s">
        <v>2052</v>
      </c>
      <c r="B1638" t="s">
        <v>2053</v>
      </c>
      <c r="C1638" t="s">
        <v>6084</v>
      </c>
      <c r="D1638" s="13">
        <v>1132</v>
      </c>
      <c r="E1638" t="s">
        <v>9102</v>
      </c>
      <c r="F1638" t="str">
        <f>IF(ISERROR(VLOOKUP(Transaktionen[[#This Row],[Transaktionen]],BTT[Verwendete Transaktion (Pflichtauswahl)],1,FALSE)),"nein","ja")</f>
        <v>nein</v>
      </c>
    </row>
    <row r="1639" spans="1:7" hidden="1" x14ac:dyDescent="0.25">
      <c r="A1639" t="s">
        <v>2054</v>
      </c>
      <c r="B1639" t="s">
        <v>2055</v>
      </c>
      <c r="C1639" t="s">
        <v>6084</v>
      </c>
      <c r="D1639" s="13">
        <v>2574</v>
      </c>
      <c r="E1639" t="s">
        <v>9102</v>
      </c>
      <c r="F1639" t="str">
        <f>IF(ISERROR(VLOOKUP(Transaktionen[[#This Row],[Transaktionen]],BTT[Verwendete Transaktion (Pflichtauswahl)],1,FALSE)),"nein","ja")</f>
        <v>nein</v>
      </c>
      <c r="G1639" t="s">
        <v>9080</v>
      </c>
    </row>
    <row r="1640" spans="1:7" hidden="1" x14ac:dyDescent="0.25">
      <c r="A1640" t="s">
        <v>9197</v>
      </c>
      <c r="B1640" t="s">
        <v>9198</v>
      </c>
      <c r="C1640" t="s">
        <v>6084</v>
      </c>
      <c r="D1640" s="13">
        <v>2</v>
      </c>
      <c r="E1640" t="s">
        <v>9102</v>
      </c>
      <c r="F1640" t="str">
        <f>IF(ISERROR(VLOOKUP(Transaktionen[[#This Row],[Transaktionen]],BTT[Verwendete Transaktion (Pflichtauswahl)],1,FALSE)),"nein","ja")</f>
        <v>nein</v>
      </c>
      <c r="G1640" t="s">
        <v>9519</v>
      </c>
    </row>
    <row r="1641" spans="1:7" hidden="1" x14ac:dyDescent="0.25">
      <c r="A1641" t="s">
        <v>6911</v>
      </c>
      <c r="B1641" t="s">
        <v>7939</v>
      </c>
      <c r="C1641" t="s">
        <v>6084</v>
      </c>
      <c r="D1641" s="13">
        <v>170</v>
      </c>
      <c r="E1641" t="s">
        <v>9102</v>
      </c>
      <c r="F1641" t="str">
        <f>IF(ISERROR(VLOOKUP(Transaktionen[[#This Row],[Transaktionen]],BTT[Verwendete Transaktion (Pflichtauswahl)],1,FALSE)),"nein","ja")</f>
        <v>nein</v>
      </c>
      <c r="G1641" t="s">
        <v>9080</v>
      </c>
    </row>
    <row r="1642" spans="1:7" hidden="1" x14ac:dyDescent="0.25">
      <c r="A1642" t="s">
        <v>2058</v>
      </c>
      <c r="B1642" t="s">
        <v>2059</v>
      </c>
      <c r="C1642" t="s">
        <v>6084</v>
      </c>
      <c r="D1642" s="13">
        <v>1157</v>
      </c>
      <c r="E1642" t="s">
        <v>9102</v>
      </c>
      <c r="F1642" t="str">
        <f>IF(ISERROR(VLOOKUP(Transaktionen[[#This Row],[Transaktionen]],BTT[Verwendete Transaktion (Pflichtauswahl)],1,FALSE)),"nein","ja")</f>
        <v>nein</v>
      </c>
      <c r="G1642" t="s">
        <v>9080</v>
      </c>
    </row>
    <row r="1643" spans="1:7" hidden="1" x14ac:dyDescent="0.25">
      <c r="A1643" t="s">
        <v>2060</v>
      </c>
      <c r="B1643" t="s">
        <v>2061</v>
      </c>
      <c r="C1643" t="s">
        <v>6084</v>
      </c>
      <c r="D1643" s="13">
        <v>6</v>
      </c>
      <c r="E1643" t="s">
        <v>9102</v>
      </c>
      <c r="F1643" t="str">
        <f>IF(ISERROR(VLOOKUP(Transaktionen[[#This Row],[Transaktionen]],BTT[Verwendete Transaktion (Pflichtauswahl)],1,FALSE)),"nein","ja")</f>
        <v>nein</v>
      </c>
      <c r="G1643" t="s">
        <v>9080</v>
      </c>
    </row>
    <row r="1644" spans="1:7" hidden="1" x14ac:dyDescent="0.25">
      <c r="A1644" t="s">
        <v>2062</v>
      </c>
      <c r="B1644" t="s">
        <v>2063</v>
      </c>
      <c r="C1644" t="s">
        <v>6084</v>
      </c>
      <c r="D1644" s="13">
        <v>32</v>
      </c>
      <c r="E1644" t="s">
        <v>9102</v>
      </c>
      <c r="F1644" t="str">
        <f>IF(ISERROR(VLOOKUP(Transaktionen[[#This Row],[Transaktionen]],BTT[Verwendete Transaktion (Pflichtauswahl)],1,FALSE)),"nein","ja")</f>
        <v>nein</v>
      </c>
      <c r="G1644" t="s">
        <v>9080</v>
      </c>
    </row>
    <row r="1645" spans="1:7" hidden="1" x14ac:dyDescent="0.25">
      <c r="A1645" t="s">
        <v>2064</v>
      </c>
      <c r="B1645" t="s">
        <v>2065</v>
      </c>
      <c r="C1645" t="s">
        <v>6084</v>
      </c>
      <c r="D1645" s="13">
        <v>2624</v>
      </c>
      <c r="E1645" t="s">
        <v>9102</v>
      </c>
      <c r="F1645" t="str">
        <f>IF(ISERROR(VLOOKUP(Transaktionen[[#This Row],[Transaktionen]],BTT[Verwendete Transaktion (Pflichtauswahl)],1,FALSE)),"nein","ja")</f>
        <v>nein</v>
      </c>
    </row>
    <row r="1646" spans="1:7" hidden="1" x14ac:dyDescent="0.25">
      <c r="A1646" t="s">
        <v>2066</v>
      </c>
      <c r="B1646" t="s">
        <v>2067</v>
      </c>
      <c r="C1646" t="s">
        <v>6084</v>
      </c>
      <c r="D1646" s="13">
        <v>3</v>
      </c>
      <c r="E1646" t="s">
        <v>9102</v>
      </c>
      <c r="F1646" t="str">
        <f>IF(ISERROR(VLOOKUP(Transaktionen[[#This Row],[Transaktionen]],BTT[Verwendete Transaktion (Pflichtauswahl)],1,FALSE)),"nein","ja")</f>
        <v>nein</v>
      </c>
      <c r="G1646" t="s">
        <v>9080</v>
      </c>
    </row>
    <row r="1647" spans="1:7" hidden="1" x14ac:dyDescent="0.25">
      <c r="A1647" t="s">
        <v>2068</v>
      </c>
      <c r="B1647" t="s">
        <v>2069</v>
      </c>
      <c r="C1647" t="s">
        <v>6084</v>
      </c>
      <c r="D1647" s="13">
        <v>21</v>
      </c>
      <c r="E1647" t="s">
        <v>9102</v>
      </c>
      <c r="F1647" t="str">
        <f>IF(ISERROR(VLOOKUP(Transaktionen[[#This Row],[Transaktionen]],BTT[Verwendete Transaktion (Pflichtauswahl)],1,FALSE)),"nein","ja")</f>
        <v>nein</v>
      </c>
    </row>
    <row r="1648" spans="1:7" hidden="1" x14ac:dyDescent="0.25">
      <c r="A1648" t="s">
        <v>2070</v>
      </c>
      <c r="B1648" t="s">
        <v>2071</v>
      </c>
      <c r="C1648" t="s">
        <v>6084</v>
      </c>
      <c r="D1648" s="13">
        <v>2576</v>
      </c>
      <c r="E1648" t="s">
        <v>9102</v>
      </c>
      <c r="F1648" t="str">
        <f>IF(ISERROR(VLOOKUP(Transaktionen[[#This Row],[Transaktionen]],BTT[Verwendete Transaktion (Pflichtauswahl)],1,FALSE)),"nein","ja")</f>
        <v>nein</v>
      </c>
      <c r="G1648" t="s">
        <v>9080</v>
      </c>
    </row>
    <row r="1649" spans="1:7" hidden="1" x14ac:dyDescent="0.25">
      <c r="A1649" t="s">
        <v>2072</v>
      </c>
      <c r="B1649" t="s">
        <v>2073</v>
      </c>
      <c r="C1649" t="s">
        <v>6084</v>
      </c>
      <c r="D1649" s="13">
        <v>8319</v>
      </c>
      <c r="E1649" t="s">
        <v>9102</v>
      </c>
      <c r="F1649" t="str">
        <f>IF(ISERROR(VLOOKUP(Transaktionen[[#This Row],[Transaktionen]],BTT[Verwendete Transaktion (Pflichtauswahl)],1,FALSE)),"nein","ja")</f>
        <v>nein</v>
      </c>
      <c r="G1649" t="s">
        <v>9080</v>
      </c>
    </row>
    <row r="1650" spans="1:7" hidden="1" x14ac:dyDescent="0.25">
      <c r="A1650" t="s">
        <v>2074</v>
      </c>
      <c r="B1650" t="s">
        <v>2075</v>
      </c>
      <c r="C1650" t="s">
        <v>6084</v>
      </c>
      <c r="D1650" s="13">
        <v>472</v>
      </c>
      <c r="E1650" t="s">
        <v>9102</v>
      </c>
      <c r="F1650" t="str">
        <f>IF(ISERROR(VLOOKUP(Transaktionen[[#This Row],[Transaktionen]],BTT[Verwendete Transaktion (Pflichtauswahl)],1,FALSE)),"nein","ja")</f>
        <v>nein</v>
      </c>
      <c r="G1650" t="s">
        <v>9080</v>
      </c>
    </row>
    <row r="1651" spans="1:7" hidden="1" x14ac:dyDescent="0.25">
      <c r="A1651" t="s">
        <v>2076</v>
      </c>
      <c r="B1651" t="s">
        <v>2077</v>
      </c>
      <c r="C1651" t="s">
        <v>6084</v>
      </c>
      <c r="D1651" s="13">
        <v>24</v>
      </c>
      <c r="E1651" t="s">
        <v>576</v>
      </c>
      <c r="F1651" t="str">
        <f>IF(ISERROR(VLOOKUP(Transaktionen[[#This Row],[Transaktionen]],BTT[Verwendete Transaktion (Pflichtauswahl)],1,FALSE)),"nein","ja")</f>
        <v>nein</v>
      </c>
      <c r="G1651" t="s">
        <v>9519</v>
      </c>
    </row>
    <row r="1652" spans="1:7" hidden="1" x14ac:dyDescent="0.25">
      <c r="A1652" t="s">
        <v>2078</v>
      </c>
      <c r="B1652" t="s">
        <v>2079</v>
      </c>
      <c r="C1652" t="s">
        <v>6084</v>
      </c>
      <c r="D1652" s="13">
        <v>324</v>
      </c>
      <c r="E1652" t="s">
        <v>9102</v>
      </c>
      <c r="F1652" t="str">
        <f>IF(ISERROR(VLOOKUP(Transaktionen[[#This Row],[Transaktionen]],BTT[Verwendete Transaktion (Pflichtauswahl)],1,FALSE)),"nein","ja")</f>
        <v>nein</v>
      </c>
    </row>
    <row r="1653" spans="1:7" hidden="1" x14ac:dyDescent="0.25">
      <c r="A1653" t="s">
        <v>2080</v>
      </c>
      <c r="B1653" t="s">
        <v>2081</v>
      </c>
      <c r="C1653" t="s">
        <v>6084</v>
      </c>
      <c r="D1653" s="13">
        <v>87</v>
      </c>
      <c r="E1653" t="s">
        <v>576</v>
      </c>
      <c r="F1653" t="str">
        <f>IF(ISERROR(VLOOKUP(Transaktionen[[#This Row],[Transaktionen]],BTT[Verwendete Transaktion (Pflichtauswahl)],1,FALSE)),"nein","ja")</f>
        <v>nein</v>
      </c>
      <c r="G1653" t="s">
        <v>9519</v>
      </c>
    </row>
    <row r="1654" spans="1:7" hidden="1" x14ac:dyDescent="0.25">
      <c r="A1654" t="s">
        <v>2082</v>
      </c>
      <c r="B1654" t="s">
        <v>2083</v>
      </c>
      <c r="C1654" t="s">
        <v>6084</v>
      </c>
      <c r="D1654" s="13">
        <v>25956</v>
      </c>
      <c r="E1654" t="s">
        <v>9102</v>
      </c>
      <c r="F1654" t="str">
        <f>IF(ISERROR(VLOOKUP(Transaktionen[[#This Row],[Transaktionen]],BTT[Verwendete Transaktion (Pflichtauswahl)],1,FALSE)),"nein","ja")</f>
        <v>nein</v>
      </c>
    </row>
    <row r="1655" spans="1:7" hidden="1" x14ac:dyDescent="0.25">
      <c r="A1655" t="s">
        <v>2084</v>
      </c>
      <c r="B1655" t="s">
        <v>2085</v>
      </c>
      <c r="C1655" t="s">
        <v>6084</v>
      </c>
      <c r="D1655" s="13">
        <v>1488</v>
      </c>
      <c r="E1655" t="s">
        <v>9102</v>
      </c>
      <c r="F1655" t="str">
        <f>IF(ISERROR(VLOOKUP(Transaktionen[[#This Row],[Transaktionen]],BTT[Verwendete Transaktion (Pflichtauswahl)],1,FALSE)),"nein","ja")</f>
        <v>nein</v>
      </c>
    </row>
    <row r="1656" spans="1:7" hidden="1" x14ac:dyDescent="0.25">
      <c r="A1656" t="s">
        <v>6912</v>
      </c>
      <c r="B1656" t="s">
        <v>7940</v>
      </c>
      <c r="C1656" t="s">
        <v>6084</v>
      </c>
      <c r="D1656" s="13">
        <v>465</v>
      </c>
      <c r="E1656" t="s">
        <v>9102</v>
      </c>
      <c r="F1656" t="str">
        <f>IF(ISERROR(VLOOKUP(Transaktionen[[#This Row],[Transaktionen]],BTT[Verwendete Transaktion (Pflichtauswahl)],1,FALSE)),"nein","ja")</f>
        <v>nein</v>
      </c>
    </row>
    <row r="1657" spans="1:7" hidden="1" x14ac:dyDescent="0.25">
      <c r="A1657" t="s">
        <v>2086</v>
      </c>
      <c r="B1657" t="s">
        <v>2087</v>
      </c>
      <c r="C1657" t="s">
        <v>6084</v>
      </c>
      <c r="D1657" s="13">
        <v>23706</v>
      </c>
      <c r="E1657" t="s">
        <v>9102</v>
      </c>
      <c r="F1657" t="str">
        <f>IF(ISERROR(VLOOKUP(Transaktionen[[#This Row],[Transaktionen]],BTT[Verwendete Transaktion (Pflichtauswahl)],1,FALSE)),"nein","ja")</f>
        <v>nein</v>
      </c>
      <c r="G1657" t="s">
        <v>9080</v>
      </c>
    </row>
    <row r="1658" spans="1:7" hidden="1" x14ac:dyDescent="0.25">
      <c r="A1658" t="s">
        <v>2088</v>
      </c>
      <c r="B1658" t="s">
        <v>2089</v>
      </c>
      <c r="C1658" t="s">
        <v>6084</v>
      </c>
      <c r="D1658" s="13">
        <v>8295</v>
      </c>
      <c r="E1658" t="s">
        <v>9102</v>
      </c>
      <c r="F1658" t="str">
        <f>IF(ISERROR(VLOOKUP(Transaktionen[[#This Row],[Transaktionen]],BTT[Verwendete Transaktion (Pflichtauswahl)],1,FALSE)),"nein","ja")</f>
        <v>nein</v>
      </c>
    </row>
    <row r="1659" spans="1:7" hidden="1" x14ac:dyDescent="0.25">
      <c r="A1659" t="s">
        <v>6913</v>
      </c>
      <c r="B1659" t="s">
        <v>7941</v>
      </c>
      <c r="C1659" t="s">
        <v>6084</v>
      </c>
      <c r="D1659" s="13" t="s">
        <v>576</v>
      </c>
      <c r="E1659" t="s">
        <v>576</v>
      </c>
      <c r="F1659" t="str">
        <f>IF(ISERROR(VLOOKUP(Transaktionen[[#This Row],[Transaktionen]],BTT[Verwendete Transaktion (Pflichtauswahl)],1,FALSE)),"nein","ja")</f>
        <v>nein</v>
      </c>
      <c r="G1659" t="s">
        <v>9519</v>
      </c>
    </row>
    <row r="1660" spans="1:7" hidden="1" x14ac:dyDescent="0.25">
      <c r="A1660" t="s">
        <v>6914</v>
      </c>
      <c r="B1660" t="s">
        <v>7942</v>
      </c>
      <c r="C1660" t="s">
        <v>6084</v>
      </c>
      <c r="D1660" s="13" t="s">
        <v>576</v>
      </c>
      <c r="E1660" t="s">
        <v>576</v>
      </c>
      <c r="F1660" t="str">
        <f>IF(ISERROR(VLOOKUP(Transaktionen[[#This Row],[Transaktionen]],BTT[Verwendete Transaktion (Pflichtauswahl)],1,FALSE)),"nein","ja")</f>
        <v>nein</v>
      </c>
      <c r="G1660" t="s">
        <v>9520</v>
      </c>
    </row>
    <row r="1661" spans="1:7" hidden="1" x14ac:dyDescent="0.25">
      <c r="A1661" t="s">
        <v>2090</v>
      </c>
      <c r="B1661" t="s">
        <v>2091</v>
      </c>
      <c r="C1661" t="s">
        <v>6084</v>
      </c>
      <c r="D1661" s="13">
        <v>1296</v>
      </c>
      <c r="E1661" t="s">
        <v>9102</v>
      </c>
      <c r="F1661" t="str">
        <f>IF(ISERROR(VLOOKUP(Transaktionen[[#This Row],[Transaktionen]],BTT[Verwendete Transaktion (Pflichtauswahl)],1,FALSE)),"nein","ja")</f>
        <v>nein</v>
      </c>
    </row>
    <row r="1662" spans="1:7" hidden="1" x14ac:dyDescent="0.25">
      <c r="A1662" t="s">
        <v>6915</v>
      </c>
      <c r="B1662" t="s">
        <v>7943</v>
      </c>
      <c r="C1662" t="s">
        <v>6084</v>
      </c>
      <c r="D1662" s="13">
        <v>2</v>
      </c>
      <c r="E1662" t="s">
        <v>576</v>
      </c>
      <c r="F1662" t="str">
        <f>IF(ISERROR(VLOOKUP(Transaktionen[[#This Row],[Transaktionen]],BTT[Verwendete Transaktion (Pflichtauswahl)],1,FALSE)),"nein","ja")</f>
        <v>nein</v>
      </c>
    </row>
    <row r="1663" spans="1:7" hidden="1" x14ac:dyDescent="0.25">
      <c r="A1663" t="s">
        <v>6916</v>
      </c>
      <c r="B1663" t="s">
        <v>7944</v>
      </c>
      <c r="C1663" t="s">
        <v>6084</v>
      </c>
      <c r="D1663" s="13" t="s">
        <v>576</v>
      </c>
      <c r="E1663" t="s">
        <v>576</v>
      </c>
      <c r="F1663" t="str">
        <f>IF(ISERROR(VLOOKUP(Transaktionen[[#This Row],[Transaktionen]],BTT[Verwendete Transaktion (Pflichtauswahl)],1,FALSE)),"nein","ja")</f>
        <v>nein</v>
      </c>
      <c r="G1663" t="s">
        <v>9092</v>
      </c>
    </row>
    <row r="1664" spans="1:7" hidden="1" x14ac:dyDescent="0.25">
      <c r="A1664" t="s">
        <v>2092</v>
      </c>
      <c r="B1664" t="s">
        <v>2093</v>
      </c>
      <c r="C1664" t="s">
        <v>6084</v>
      </c>
      <c r="D1664" s="13">
        <v>11</v>
      </c>
      <c r="E1664" t="s">
        <v>9102</v>
      </c>
      <c r="F1664" t="str">
        <f>IF(ISERROR(VLOOKUP(Transaktionen[[#This Row],[Transaktionen]],BTT[Verwendete Transaktion (Pflichtauswahl)],1,FALSE)),"nein","ja")</f>
        <v>nein</v>
      </c>
      <c r="G1664" t="s">
        <v>9521</v>
      </c>
    </row>
    <row r="1665" spans="1:7" hidden="1" x14ac:dyDescent="0.25">
      <c r="A1665" t="s">
        <v>2094</v>
      </c>
      <c r="B1665" t="s">
        <v>2095</v>
      </c>
      <c r="C1665" t="s">
        <v>6084</v>
      </c>
      <c r="D1665" s="13">
        <v>34</v>
      </c>
      <c r="E1665" t="s">
        <v>9102</v>
      </c>
      <c r="F1665" t="str">
        <f>IF(ISERROR(VLOOKUP(Transaktionen[[#This Row],[Transaktionen]],BTT[Verwendete Transaktion (Pflichtauswahl)],1,FALSE)),"nein","ja")</f>
        <v>nein</v>
      </c>
      <c r="G1665" t="s">
        <v>9522</v>
      </c>
    </row>
    <row r="1666" spans="1:7" hidden="1" x14ac:dyDescent="0.25">
      <c r="A1666" t="s">
        <v>2096</v>
      </c>
      <c r="B1666" t="s">
        <v>2097</v>
      </c>
      <c r="C1666" t="s">
        <v>6084</v>
      </c>
      <c r="D1666" s="13">
        <v>72</v>
      </c>
      <c r="E1666" t="s">
        <v>9102</v>
      </c>
      <c r="F1666" t="str">
        <f>IF(ISERROR(VLOOKUP(Transaktionen[[#This Row],[Transaktionen]],BTT[Verwendete Transaktion (Pflichtauswahl)],1,FALSE)),"nein","ja")</f>
        <v>nein</v>
      </c>
      <c r="G1666" t="s">
        <v>9522</v>
      </c>
    </row>
    <row r="1667" spans="1:7" hidden="1" x14ac:dyDescent="0.25">
      <c r="A1667" t="s">
        <v>6917</v>
      </c>
      <c r="B1667" t="s">
        <v>7945</v>
      </c>
      <c r="C1667" t="s">
        <v>6084</v>
      </c>
      <c r="D1667" s="13">
        <v>9</v>
      </c>
      <c r="E1667" t="s">
        <v>576</v>
      </c>
      <c r="F1667" t="str">
        <f>IF(ISERROR(VLOOKUP(Transaktionen[[#This Row],[Transaktionen]],BTT[Verwendete Transaktion (Pflichtauswahl)],1,FALSE)),"nein","ja")</f>
        <v>nein</v>
      </c>
      <c r="G1667" t="s">
        <v>9347</v>
      </c>
    </row>
    <row r="1668" spans="1:7" hidden="1" x14ac:dyDescent="0.25">
      <c r="A1668" t="s">
        <v>2098</v>
      </c>
      <c r="B1668" t="s">
        <v>2099</v>
      </c>
      <c r="C1668" t="s">
        <v>6102</v>
      </c>
      <c r="D1668" s="13">
        <v>30755</v>
      </c>
      <c r="E1668" t="s">
        <v>9102</v>
      </c>
      <c r="F1668" t="str">
        <f>IF(ISERROR(VLOOKUP(Transaktionen[[#This Row],[Transaktionen]],BTT[Verwendete Transaktion (Pflichtauswahl)],1,FALSE)),"nein","ja")</f>
        <v>nein</v>
      </c>
    </row>
    <row r="1669" spans="1:7" hidden="1" x14ac:dyDescent="0.25">
      <c r="A1669" t="s">
        <v>6918</v>
      </c>
      <c r="B1669" t="s">
        <v>7946</v>
      </c>
      <c r="C1669" t="s">
        <v>6102</v>
      </c>
      <c r="D1669" s="13" t="s">
        <v>576</v>
      </c>
      <c r="E1669" t="s">
        <v>576</v>
      </c>
      <c r="F1669" t="str">
        <f>IF(ISERROR(VLOOKUP(Transaktionen[[#This Row],[Transaktionen]],BTT[Verwendete Transaktion (Pflichtauswahl)],1,FALSE)),"nein","ja")</f>
        <v>nein</v>
      </c>
      <c r="G1669" t="s">
        <v>9516</v>
      </c>
    </row>
    <row r="1670" spans="1:7" hidden="1" x14ac:dyDescent="0.25">
      <c r="A1670" t="s">
        <v>6919</v>
      </c>
      <c r="B1670" t="s">
        <v>7947</v>
      </c>
      <c r="C1670" t="s">
        <v>6102</v>
      </c>
      <c r="D1670" s="13" t="s">
        <v>576</v>
      </c>
      <c r="E1670" t="s">
        <v>576</v>
      </c>
      <c r="F1670" t="str">
        <f>IF(ISERROR(VLOOKUP(Transaktionen[[#This Row],[Transaktionen]],BTT[Verwendete Transaktion (Pflichtauswahl)],1,FALSE)),"nein","ja")</f>
        <v>nein</v>
      </c>
      <c r="G1670" t="s">
        <v>9516</v>
      </c>
    </row>
    <row r="1671" spans="1:7" hidden="1" x14ac:dyDescent="0.25">
      <c r="A1671" t="s">
        <v>2100</v>
      </c>
      <c r="B1671" t="s">
        <v>2101</v>
      </c>
      <c r="C1671" t="s">
        <v>6102</v>
      </c>
      <c r="D1671" s="13">
        <v>151</v>
      </c>
      <c r="E1671" t="s">
        <v>9102</v>
      </c>
      <c r="F1671" t="str">
        <f>IF(ISERROR(VLOOKUP(Transaktionen[[#This Row],[Transaktionen]],BTT[Verwendete Transaktion (Pflichtauswahl)],1,FALSE)),"nein","ja")</f>
        <v>nein</v>
      </c>
    </row>
    <row r="1672" spans="1:7" hidden="1" x14ac:dyDescent="0.25">
      <c r="A1672" t="s">
        <v>2102</v>
      </c>
      <c r="B1672" t="s">
        <v>2103</v>
      </c>
      <c r="C1672" t="s">
        <v>6102</v>
      </c>
      <c r="D1672" s="13">
        <v>239</v>
      </c>
      <c r="E1672" t="s">
        <v>9102</v>
      </c>
      <c r="F1672" t="str">
        <f>IF(ISERROR(VLOOKUP(Transaktionen[[#This Row],[Transaktionen]],BTT[Verwendete Transaktion (Pflichtauswahl)],1,FALSE)),"nein","ja")</f>
        <v>nein</v>
      </c>
    </row>
    <row r="1673" spans="1:7" hidden="1" x14ac:dyDescent="0.25">
      <c r="A1673" t="s">
        <v>2104</v>
      </c>
      <c r="B1673" t="s">
        <v>628</v>
      </c>
      <c r="C1673" t="s">
        <v>3</v>
      </c>
      <c r="D1673" s="13">
        <v>781994</v>
      </c>
      <c r="E1673" t="s">
        <v>9102</v>
      </c>
      <c r="F1673" t="str">
        <f>IF(ISERROR(VLOOKUP(Transaktionen[[#This Row],[Transaktionen]],BTT[Verwendete Transaktion (Pflichtauswahl)],1,FALSE)),"nein","ja")</f>
        <v>nein</v>
      </c>
    </row>
    <row r="1674" spans="1:7" hidden="1" x14ac:dyDescent="0.25">
      <c r="A1674" t="s">
        <v>6920</v>
      </c>
      <c r="B1674" t="s">
        <v>628</v>
      </c>
      <c r="C1674" t="s">
        <v>3</v>
      </c>
      <c r="D1674" s="13" t="s">
        <v>576</v>
      </c>
      <c r="E1674" t="s">
        <v>576</v>
      </c>
      <c r="F1674" s="10" t="str">
        <f>IF(ISERROR(VLOOKUP(Transaktionen[[#This Row],[Transaktionen]],BTT[Verwendete Transaktion (Pflichtauswahl)],1,FALSE)),"nein","ja")</f>
        <v>nein</v>
      </c>
      <c r="G1674" t="s">
        <v>9516</v>
      </c>
    </row>
    <row r="1675" spans="1:7" hidden="1" x14ac:dyDescent="0.25">
      <c r="A1675" t="s">
        <v>2105</v>
      </c>
      <c r="B1675" t="s">
        <v>2106</v>
      </c>
      <c r="C1675" t="s">
        <v>6102</v>
      </c>
      <c r="D1675" s="13">
        <v>3856</v>
      </c>
      <c r="E1675" t="s">
        <v>9102</v>
      </c>
      <c r="F1675" t="str">
        <f>IF(ISERROR(VLOOKUP(Transaktionen[[#This Row],[Transaktionen]],BTT[Verwendete Transaktion (Pflichtauswahl)],1,FALSE)),"nein","ja")</f>
        <v>nein</v>
      </c>
    </row>
    <row r="1676" spans="1:7" hidden="1" x14ac:dyDescent="0.25">
      <c r="A1676" t="s">
        <v>6921</v>
      </c>
      <c r="B1676" t="s">
        <v>7948</v>
      </c>
      <c r="C1676" t="s">
        <v>6102</v>
      </c>
      <c r="D1676" s="13" t="s">
        <v>576</v>
      </c>
      <c r="E1676" t="s">
        <v>576</v>
      </c>
      <c r="F1676" t="str">
        <f>IF(ISERROR(VLOOKUP(Transaktionen[[#This Row],[Transaktionen]],BTT[Verwendete Transaktion (Pflichtauswahl)],1,FALSE)),"nein","ja")</f>
        <v>nein</v>
      </c>
      <c r="G1676" t="s">
        <v>9516</v>
      </c>
    </row>
    <row r="1677" spans="1:7" hidden="1" x14ac:dyDescent="0.25">
      <c r="A1677" t="s">
        <v>2107</v>
      </c>
      <c r="B1677" t="s">
        <v>2108</v>
      </c>
      <c r="C1677" t="s">
        <v>6322</v>
      </c>
      <c r="D1677" s="13">
        <v>53</v>
      </c>
      <c r="E1677" t="s">
        <v>9102</v>
      </c>
      <c r="F1677" t="str">
        <f>IF(ISERROR(VLOOKUP(Transaktionen[[#This Row],[Transaktionen]],BTT[Verwendete Transaktion (Pflichtauswahl)],1,FALSE)),"nein","ja")</f>
        <v>nein</v>
      </c>
    </row>
    <row r="1678" spans="1:7" hidden="1" x14ac:dyDescent="0.25">
      <c r="A1678" t="s">
        <v>6922</v>
      </c>
      <c r="B1678" t="s">
        <v>7949</v>
      </c>
      <c r="C1678" t="s">
        <v>6322</v>
      </c>
      <c r="D1678" s="13">
        <v>21</v>
      </c>
      <c r="E1678" t="s">
        <v>576</v>
      </c>
      <c r="F1678" t="str">
        <f>IF(ISERROR(VLOOKUP(Transaktionen[[#This Row],[Transaktionen]],BTT[Verwendete Transaktion (Pflichtauswahl)],1,FALSE)),"nein","ja")</f>
        <v>nein</v>
      </c>
    </row>
    <row r="1679" spans="1:7" hidden="1" x14ac:dyDescent="0.25">
      <c r="A1679" t="s">
        <v>2109</v>
      </c>
      <c r="B1679" t="s">
        <v>2110</v>
      </c>
      <c r="C1679" t="s">
        <v>6322</v>
      </c>
      <c r="D1679" s="13">
        <v>67930</v>
      </c>
      <c r="E1679" t="s">
        <v>9102</v>
      </c>
      <c r="F1679" t="str">
        <f>IF(ISERROR(VLOOKUP(Transaktionen[[#This Row],[Transaktionen]],BTT[Verwendete Transaktion (Pflichtauswahl)],1,FALSE)),"nein","ja")</f>
        <v>nein</v>
      </c>
    </row>
    <row r="1680" spans="1:7" hidden="1" x14ac:dyDescent="0.25">
      <c r="A1680" t="s">
        <v>2111</v>
      </c>
      <c r="B1680" t="s">
        <v>2112</v>
      </c>
      <c r="C1680" t="s">
        <v>6322</v>
      </c>
      <c r="D1680" s="13">
        <v>66</v>
      </c>
      <c r="E1680" t="s">
        <v>9102</v>
      </c>
      <c r="F1680" t="str">
        <f>IF(ISERROR(VLOOKUP(Transaktionen[[#This Row],[Transaktionen]],BTT[Verwendete Transaktion (Pflichtauswahl)],1,FALSE)),"nein","ja")</f>
        <v>nein</v>
      </c>
    </row>
    <row r="1681" spans="1:7" hidden="1" x14ac:dyDescent="0.25">
      <c r="A1681" t="s">
        <v>2113</v>
      </c>
      <c r="B1681" t="s">
        <v>2114</v>
      </c>
      <c r="C1681" t="s">
        <v>6322</v>
      </c>
      <c r="D1681" s="13">
        <v>1672</v>
      </c>
      <c r="E1681" t="s">
        <v>9102</v>
      </c>
      <c r="F1681" t="str">
        <f>IF(ISERROR(VLOOKUP(Transaktionen[[#This Row],[Transaktionen]],BTT[Verwendete Transaktion (Pflichtauswahl)],1,FALSE)),"nein","ja")</f>
        <v>nein</v>
      </c>
    </row>
    <row r="1682" spans="1:7" hidden="1" x14ac:dyDescent="0.25">
      <c r="A1682" t="s">
        <v>9199</v>
      </c>
      <c r="B1682" t="s">
        <v>2668</v>
      </c>
      <c r="C1682" t="s">
        <v>6102</v>
      </c>
      <c r="D1682" s="13">
        <v>6</v>
      </c>
      <c r="E1682" t="s">
        <v>9102</v>
      </c>
      <c r="F1682" t="str">
        <f>IF(ISERROR(VLOOKUP(Transaktionen[[#This Row],[Transaktionen]],BTT[Verwendete Transaktion (Pflichtauswahl)],1,FALSE)),"nein","ja")</f>
        <v>nein</v>
      </c>
    </row>
    <row r="1683" spans="1:7" hidden="1" x14ac:dyDescent="0.25">
      <c r="A1683" t="s">
        <v>2115</v>
      </c>
      <c r="B1683" t="s">
        <v>2116</v>
      </c>
      <c r="C1683" t="s">
        <v>6102</v>
      </c>
      <c r="D1683" s="13">
        <v>34</v>
      </c>
      <c r="E1683" t="s">
        <v>9102</v>
      </c>
      <c r="F1683" t="str">
        <f>IF(ISERROR(VLOOKUP(Transaktionen[[#This Row],[Transaktionen]],BTT[Verwendete Transaktion (Pflichtauswahl)],1,FALSE)),"nein","ja")</f>
        <v>nein</v>
      </c>
    </row>
    <row r="1684" spans="1:7" hidden="1" x14ac:dyDescent="0.25">
      <c r="A1684" t="s">
        <v>2117</v>
      </c>
      <c r="B1684" t="s">
        <v>2118</v>
      </c>
      <c r="C1684" t="s">
        <v>6102</v>
      </c>
      <c r="D1684" s="13">
        <v>751</v>
      </c>
      <c r="E1684" t="s">
        <v>9102</v>
      </c>
      <c r="F1684" t="str">
        <f>IF(ISERROR(VLOOKUP(Transaktionen[[#This Row],[Transaktionen]],BTT[Verwendete Transaktion (Pflichtauswahl)],1,FALSE)),"nein","ja")</f>
        <v>nein</v>
      </c>
    </row>
    <row r="1685" spans="1:7" hidden="1" x14ac:dyDescent="0.25">
      <c r="A1685" t="s">
        <v>6923</v>
      </c>
      <c r="B1685" t="s">
        <v>7950</v>
      </c>
      <c r="C1685" t="s">
        <v>6102</v>
      </c>
      <c r="D1685" s="13" t="s">
        <v>576</v>
      </c>
      <c r="E1685" t="s">
        <v>576</v>
      </c>
      <c r="F1685" t="str">
        <f>IF(ISERROR(VLOOKUP(Transaktionen[[#This Row],[Transaktionen]],BTT[Verwendete Transaktion (Pflichtauswahl)],1,FALSE)),"nein","ja")</f>
        <v>nein</v>
      </c>
      <c r="G1685" t="s">
        <v>9516</v>
      </c>
    </row>
    <row r="1686" spans="1:7" hidden="1" x14ac:dyDescent="0.25">
      <c r="A1686" t="s">
        <v>2119</v>
      </c>
      <c r="B1686" t="s">
        <v>2120</v>
      </c>
      <c r="C1686" t="s">
        <v>6102</v>
      </c>
      <c r="D1686" s="13">
        <v>10</v>
      </c>
      <c r="E1686" t="s">
        <v>576</v>
      </c>
      <c r="F1686" t="str">
        <f>IF(ISERROR(VLOOKUP(Transaktionen[[#This Row],[Transaktionen]],BTT[Verwendete Transaktion (Pflichtauswahl)],1,FALSE)),"nein","ja")</f>
        <v>nein</v>
      </c>
    </row>
    <row r="1687" spans="1:7" hidden="1" x14ac:dyDescent="0.25">
      <c r="A1687" t="s">
        <v>2121</v>
      </c>
      <c r="B1687" t="s">
        <v>2122</v>
      </c>
      <c r="C1687" t="s">
        <v>6102</v>
      </c>
      <c r="D1687" s="13">
        <v>4481</v>
      </c>
      <c r="E1687" t="s">
        <v>9102</v>
      </c>
      <c r="F1687" t="str">
        <f>IF(ISERROR(VLOOKUP(Transaktionen[[#This Row],[Transaktionen]],BTT[Verwendete Transaktion (Pflichtauswahl)],1,FALSE)),"nein","ja")</f>
        <v>nein</v>
      </c>
    </row>
    <row r="1688" spans="1:7" hidden="1" x14ac:dyDescent="0.25">
      <c r="A1688" t="s">
        <v>6924</v>
      </c>
      <c r="B1688" t="s">
        <v>7951</v>
      </c>
      <c r="C1688" t="s">
        <v>6102</v>
      </c>
      <c r="D1688" s="13" t="s">
        <v>576</v>
      </c>
      <c r="E1688" t="s">
        <v>576</v>
      </c>
      <c r="F1688" t="str">
        <f>IF(ISERROR(VLOOKUP(Transaktionen[[#This Row],[Transaktionen]],BTT[Verwendete Transaktion (Pflichtauswahl)],1,FALSE)),"nein","ja")</f>
        <v>nein</v>
      </c>
      <c r="G1688" t="s">
        <v>9516</v>
      </c>
    </row>
    <row r="1689" spans="1:7" hidden="1" x14ac:dyDescent="0.25">
      <c r="A1689" t="s">
        <v>2123</v>
      </c>
      <c r="B1689" t="s">
        <v>2124</v>
      </c>
      <c r="C1689" t="s">
        <v>6102</v>
      </c>
      <c r="D1689" s="13">
        <v>24</v>
      </c>
      <c r="E1689" t="s">
        <v>576</v>
      </c>
      <c r="F1689" t="str">
        <f>IF(ISERROR(VLOOKUP(Transaktionen[[#This Row],[Transaktionen]],BTT[Verwendete Transaktion (Pflichtauswahl)],1,FALSE)),"nein","ja")</f>
        <v>nein</v>
      </c>
    </row>
    <row r="1690" spans="1:7" hidden="1" x14ac:dyDescent="0.25">
      <c r="A1690" t="s">
        <v>2125</v>
      </c>
      <c r="B1690" t="s">
        <v>2126</v>
      </c>
      <c r="C1690" t="s">
        <v>6322</v>
      </c>
      <c r="D1690" s="13">
        <v>822</v>
      </c>
      <c r="E1690" t="s">
        <v>9102</v>
      </c>
      <c r="F1690" t="str">
        <f>IF(ISERROR(VLOOKUP(Transaktionen[[#This Row],[Transaktionen]],BTT[Verwendete Transaktion (Pflichtauswahl)],1,FALSE)),"nein","ja")</f>
        <v>nein</v>
      </c>
    </row>
    <row r="1691" spans="1:7" hidden="1" x14ac:dyDescent="0.25">
      <c r="A1691" t="s">
        <v>2127</v>
      </c>
      <c r="B1691" t="s">
        <v>2128</v>
      </c>
      <c r="C1691" t="s">
        <v>6322</v>
      </c>
      <c r="D1691" s="13">
        <v>84</v>
      </c>
      <c r="E1691" t="s">
        <v>576</v>
      </c>
      <c r="F1691" t="str">
        <f>IF(ISERROR(VLOOKUP(Transaktionen[[#This Row],[Transaktionen]],BTT[Verwendete Transaktion (Pflichtauswahl)],1,FALSE)),"nein","ja")</f>
        <v>nein</v>
      </c>
    </row>
    <row r="1692" spans="1:7" hidden="1" x14ac:dyDescent="0.25">
      <c r="A1692" t="s">
        <v>2129</v>
      </c>
      <c r="B1692" t="s">
        <v>494</v>
      </c>
      <c r="C1692" t="s">
        <v>6322</v>
      </c>
      <c r="D1692" s="13">
        <v>6</v>
      </c>
      <c r="E1692" t="s">
        <v>576</v>
      </c>
      <c r="F1692" t="str">
        <f>IF(ISERROR(VLOOKUP(Transaktionen[[#This Row],[Transaktionen]],BTT[Verwendete Transaktion (Pflichtauswahl)],1,FALSE)),"nein","ja")</f>
        <v>nein</v>
      </c>
    </row>
    <row r="1693" spans="1:7" hidden="1" x14ac:dyDescent="0.25">
      <c r="A1693" t="s">
        <v>6925</v>
      </c>
      <c r="B1693" t="s">
        <v>7952</v>
      </c>
      <c r="C1693" t="s">
        <v>6322</v>
      </c>
      <c r="D1693" s="13" t="s">
        <v>576</v>
      </c>
      <c r="E1693" t="s">
        <v>576</v>
      </c>
      <c r="F1693" t="str">
        <f>IF(ISERROR(VLOOKUP(Transaktionen[[#This Row],[Transaktionen]],BTT[Verwendete Transaktion (Pflichtauswahl)],1,FALSE)),"nein","ja")</f>
        <v>nein</v>
      </c>
      <c r="G1693" t="s">
        <v>9516</v>
      </c>
    </row>
    <row r="1694" spans="1:7" hidden="1" x14ac:dyDescent="0.25">
      <c r="A1694" t="s">
        <v>2130</v>
      </c>
      <c r="B1694" t="s">
        <v>2131</v>
      </c>
      <c r="C1694" t="s">
        <v>6322</v>
      </c>
      <c r="D1694" s="13">
        <v>30</v>
      </c>
      <c r="E1694" t="s">
        <v>9102</v>
      </c>
      <c r="F1694" t="str">
        <f>IF(ISERROR(VLOOKUP(Transaktionen[[#This Row],[Transaktionen]],BTT[Verwendete Transaktion (Pflichtauswahl)],1,FALSE)),"nein","ja")</f>
        <v>nein</v>
      </c>
    </row>
    <row r="1695" spans="1:7" hidden="1" x14ac:dyDescent="0.25">
      <c r="A1695" t="s">
        <v>2132</v>
      </c>
      <c r="B1695" t="s">
        <v>2133</v>
      </c>
      <c r="C1695" t="s">
        <v>6322</v>
      </c>
      <c r="D1695" s="13">
        <v>6</v>
      </c>
      <c r="E1695" t="s">
        <v>576</v>
      </c>
      <c r="F1695" t="str">
        <f>IF(ISERROR(VLOOKUP(Transaktionen[[#This Row],[Transaktionen]],BTT[Verwendete Transaktion (Pflichtauswahl)],1,FALSE)),"nein","ja")</f>
        <v>nein</v>
      </c>
    </row>
    <row r="1696" spans="1:7" hidden="1" x14ac:dyDescent="0.25">
      <c r="A1696" t="s">
        <v>2134</v>
      </c>
      <c r="B1696" t="s">
        <v>2135</v>
      </c>
      <c r="C1696" t="s">
        <v>6322</v>
      </c>
      <c r="D1696" s="13">
        <v>264</v>
      </c>
      <c r="E1696" t="s">
        <v>576</v>
      </c>
      <c r="F1696" t="str">
        <f>IF(ISERROR(VLOOKUP(Transaktionen[[#This Row],[Transaktionen]],BTT[Verwendete Transaktion (Pflichtauswahl)],1,FALSE)),"nein","ja")</f>
        <v>nein</v>
      </c>
    </row>
    <row r="1697" spans="1:7" hidden="1" x14ac:dyDescent="0.25">
      <c r="A1697" t="s">
        <v>2136</v>
      </c>
      <c r="B1697" t="s">
        <v>2137</v>
      </c>
      <c r="C1697" t="s">
        <v>6322</v>
      </c>
      <c r="D1697" s="13">
        <v>1428</v>
      </c>
      <c r="E1697" t="s">
        <v>9102</v>
      </c>
      <c r="F1697" t="str">
        <f>IF(ISERROR(VLOOKUP(Transaktionen[[#This Row],[Transaktionen]],BTT[Verwendete Transaktion (Pflichtauswahl)],1,FALSE)),"nein","ja")</f>
        <v>nein</v>
      </c>
    </row>
    <row r="1698" spans="1:7" hidden="1" x14ac:dyDescent="0.25">
      <c r="A1698" t="s">
        <v>2138</v>
      </c>
      <c r="B1698" t="s">
        <v>2139</v>
      </c>
      <c r="C1698" t="s">
        <v>6322</v>
      </c>
      <c r="D1698" s="13">
        <v>18</v>
      </c>
      <c r="E1698" t="s">
        <v>576</v>
      </c>
      <c r="F1698" t="str">
        <f>IF(ISERROR(VLOOKUP(Transaktionen[[#This Row],[Transaktionen]],BTT[Verwendete Transaktion (Pflichtauswahl)],1,FALSE)),"nein","ja")</f>
        <v>nein</v>
      </c>
    </row>
    <row r="1699" spans="1:7" hidden="1" x14ac:dyDescent="0.25">
      <c r="A1699" t="s">
        <v>2140</v>
      </c>
      <c r="B1699" t="s">
        <v>2141</v>
      </c>
      <c r="C1699" t="s">
        <v>6322</v>
      </c>
      <c r="D1699" s="13">
        <v>1116</v>
      </c>
      <c r="E1699" t="s">
        <v>576</v>
      </c>
      <c r="F1699" t="str">
        <f>IF(ISERROR(VLOOKUP(Transaktionen[[#This Row],[Transaktionen]],BTT[Verwendete Transaktion (Pflichtauswahl)],1,FALSE)),"nein","ja")</f>
        <v>nein</v>
      </c>
    </row>
    <row r="1700" spans="1:7" hidden="1" x14ac:dyDescent="0.25">
      <c r="A1700" t="s">
        <v>2142</v>
      </c>
      <c r="B1700" t="s">
        <v>2143</v>
      </c>
      <c r="C1700" t="s">
        <v>6322</v>
      </c>
      <c r="D1700" s="13">
        <v>102</v>
      </c>
      <c r="E1700" t="s">
        <v>576</v>
      </c>
      <c r="F1700" t="str">
        <f>IF(ISERROR(VLOOKUP(Transaktionen[[#This Row],[Transaktionen]],BTT[Verwendete Transaktion (Pflichtauswahl)],1,FALSE)),"nein","ja")</f>
        <v>nein</v>
      </c>
    </row>
    <row r="1701" spans="1:7" hidden="1" x14ac:dyDescent="0.25">
      <c r="A1701" t="s">
        <v>2144</v>
      </c>
      <c r="B1701" t="s">
        <v>2145</v>
      </c>
      <c r="C1701" t="s">
        <v>6322</v>
      </c>
      <c r="D1701" s="13">
        <v>702</v>
      </c>
      <c r="E1701" t="s">
        <v>576</v>
      </c>
      <c r="F1701" t="str">
        <f>IF(ISERROR(VLOOKUP(Transaktionen[[#This Row],[Transaktionen]],BTT[Verwendete Transaktion (Pflichtauswahl)],1,FALSE)),"nein","ja")</f>
        <v>nein</v>
      </c>
    </row>
    <row r="1702" spans="1:7" hidden="1" x14ac:dyDescent="0.25">
      <c r="A1702" t="s">
        <v>2146</v>
      </c>
      <c r="B1702" t="s">
        <v>2147</v>
      </c>
      <c r="C1702" t="s">
        <v>6322</v>
      </c>
      <c r="D1702" s="13">
        <v>306</v>
      </c>
      <c r="E1702" t="s">
        <v>9102</v>
      </c>
      <c r="F1702" t="str">
        <f>IF(ISERROR(VLOOKUP(Transaktionen[[#This Row],[Transaktionen]],BTT[Verwendete Transaktion (Pflichtauswahl)],1,FALSE)),"nein","ja")</f>
        <v>nein</v>
      </c>
    </row>
    <row r="1703" spans="1:7" hidden="1" x14ac:dyDescent="0.25">
      <c r="A1703" t="s">
        <v>2148</v>
      </c>
      <c r="B1703" t="s">
        <v>2149</v>
      </c>
      <c r="C1703" t="s">
        <v>6322</v>
      </c>
      <c r="D1703" s="13">
        <v>12</v>
      </c>
      <c r="E1703" t="s">
        <v>576</v>
      </c>
      <c r="F1703" t="str">
        <f>IF(ISERROR(VLOOKUP(Transaktionen[[#This Row],[Transaktionen]],BTT[Verwendete Transaktion (Pflichtauswahl)],1,FALSE)),"nein","ja")</f>
        <v>nein</v>
      </c>
    </row>
    <row r="1704" spans="1:7" hidden="1" x14ac:dyDescent="0.25">
      <c r="A1704" t="s">
        <v>2150</v>
      </c>
      <c r="B1704" t="s">
        <v>2151</v>
      </c>
      <c r="C1704" t="s">
        <v>6322</v>
      </c>
      <c r="D1704" s="13">
        <v>132</v>
      </c>
      <c r="E1704" t="s">
        <v>576</v>
      </c>
      <c r="F1704" t="str">
        <f>IF(ISERROR(VLOOKUP(Transaktionen[[#This Row],[Transaktionen]],BTT[Verwendete Transaktion (Pflichtauswahl)],1,FALSE)),"nein","ja")</f>
        <v>nein</v>
      </c>
    </row>
    <row r="1705" spans="1:7" hidden="1" x14ac:dyDescent="0.25">
      <c r="A1705" t="s">
        <v>2152</v>
      </c>
      <c r="B1705" t="s">
        <v>2153</v>
      </c>
      <c r="C1705" t="s">
        <v>6322</v>
      </c>
      <c r="D1705" s="13">
        <v>6</v>
      </c>
      <c r="E1705" t="s">
        <v>576</v>
      </c>
      <c r="F1705" t="str">
        <f>IF(ISERROR(VLOOKUP(Transaktionen[[#This Row],[Transaktionen]],BTT[Verwendete Transaktion (Pflichtauswahl)],1,FALSE)),"nein","ja")</f>
        <v>nein</v>
      </c>
    </row>
    <row r="1706" spans="1:7" hidden="1" x14ac:dyDescent="0.25">
      <c r="A1706" t="s">
        <v>2154</v>
      </c>
      <c r="B1706" t="s">
        <v>2155</v>
      </c>
      <c r="C1706" t="s">
        <v>6322</v>
      </c>
      <c r="D1706" s="13">
        <v>312</v>
      </c>
      <c r="E1706" t="s">
        <v>576</v>
      </c>
      <c r="F1706" t="str">
        <f>IF(ISERROR(VLOOKUP(Transaktionen[[#This Row],[Transaktionen]],BTT[Verwendete Transaktion (Pflichtauswahl)],1,FALSE)),"nein","ja")</f>
        <v>nein</v>
      </c>
    </row>
    <row r="1707" spans="1:7" hidden="1" x14ac:dyDescent="0.25">
      <c r="A1707" t="s">
        <v>2156</v>
      </c>
      <c r="B1707" t="s">
        <v>2157</v>
      </c>
      <c r="C1707" t="s">
        <v>6322</v>
      </c>
      <c r="D1707" s="13">
        <v>18</v>
      </c>
      <c r="E1707" t="s">
        <v>576</v>
      </c>
      <c r="F1707" t="str">
        <f>IF(ISERROR(VLOOKUP(Transaktionen[[#This Row],[Transaktionen]],BTT[Verwendete Transaktion (Pflichtauswahl)],1,FALSE)),"nein","ja")</f>
        <v>nein</v>
      </c>
    </row>
    <row r="1708" spans="1:7" hidden="1" x14ac:dyDescent="0.25">
      <c r="A1708" t="s">
        <v>2158</v>
      </c>
      <c r="B1708" t="s">
        <v>2159</v>
      </c>
      <c r="C1708" t="s">
        <v>6322</v>
      </c>
      <c r="D1708" s="13">
        <v>30</v>
      </c>
      <c r="E1708" t="s">
        <v>576</v>
      </c>
      <c r="F1708" t="str">
        <f>IF(ISERROR(VLOOKUP(Transaktionen[[#This Row],[Transaktionen]],BTT[Verwendete Transaktion (Pflichtauswahl)],1,FALSE)),"nein","ja")</f>
        <v>nein</v>
      </c>
    </row>
    <row r="1709" spans="1:7" hidden="1" x14ac:dyDescent="0.25">
      <c r="A1709" t="s">
        <v>2160</v>
      </c>
      <c r="B1709" t="s">
        <v>2161</v>
      </c>
      <c r="C1709" t="s">
        <v>6089</v>
      </c>
      <c r="D1709" s="13">
        <v>2309</v>
      </c>
      <c r="E1709" t="s">
        <v>9102</v>
      </c>
      <c r="F1709" t="str">
        <f>IF(ISERROR(VLOOKUP(Transaktionen[[#This Row],[Transaktionen]],BTT[Verwendete Transaktion (Pflichtauswahl)],1,FALSE)),"nein","ja")</f>
        <v>nein</v>
      </c>
    </row>
    <row r="1710" spans="1:7" hidden="1" x14ac:dyDescent="0.25">
      <c r="A1710" t="s">
        <v>2162</v>
      </c>
      <c r="B1710" t="s">
        <v>2163</v>
      </c>
      <c r="C1710" t="s">
        <v>3</v>
      </c>
      <c r="D1710" s="13">
        <v>8</v>
      </c>
      <c r="E1710" t="s">
        <v>9102</v>
      </c>
      <c r="F1710" t="str">
        <f>IF(ISERROR(VLOOKUP(Transaktionen[[#This Row],[Transaktionen]],BTT[Verwendete Transaktion (Pflichtauswahl)],1,FALSE)),"nein","ja")</f>
        <v>nein</v>
      </c>
    </row>
    <row r="1711" spans="1:7" hidden="1" x14ac:dyDescent="0.25">
      <c r="A1711" t="s">
        <v>2164</v>
      </c>
      <c r="B1711" t="s">
        <v>2165</v>
      </c>
      <c r="C1711" t="s">
        <v>3</v>
      </c>
      <c r="D1711" s="13" t="s">
        <v>576</v>
      </c>
      <c r="E1711" t="s">
        <v>576</v>
      </c>
      <c r="F1711" t="str">
        <f>IF(ISERROR(VLOOKUP(Transaktionen[[#This Row],[Transaktionen]],BTT[Verwendete Transaktion (Pflichtauswahl)],1,FALSE)),"nein","ja")</f>
        <v>nein</v>
      </c>
      <c r="G1711" t="s">
        <v>9516</v>
      </c>
    </row>
    <row r="1712" spans="1:7" hidden="1" x14ac:dyDescent="0.25">
      <c r="A1712" t="s">
        <v>2166</v>
      </c>
      <c r="B1712" t="s">
        <v>2167</v>
      </c>
      <c r="C1712" t="s">
        <v>3</v>
      </c>
      <c r="D1712" s="13">
        <v>199556</v>
      </c>
      <c r="E1712" t="s">
        <v>9102</v>
      </c>
      <c r="F1712" t="str">
        <f>IF(ISERROR(VLOOKUP(Transaktionen[[#This Row],[Transaktionen]],BTT[Verwendete Transaktion (Pflichtauswahl)],1,FALSE)),"nein","ja")</f>
        <v>nein</v>
      </c>
    </row>
    <row r="1713" spans="1:7" hidden="1" x14ac:dyDescent="0.25">
      <c r="A1713" t="s">
        <v>2168</v>
      </c>
      <c r="B1713" t="s">
        <v>2169</v>
      </c>
      <c r="C1713" t="s">
        <v>3</v>
      </c>
      <c r="D1713" s="13">
        <v>4665</v>
      </c>
      <c r="E1713" t="s">
        <v>9102</v>
      </c>
      <c r="F1713" t="str">
        <f>IF(ISERROR(VLOOKUP(Transaktionen[[#This Row],[Transaktionen]],BTT[Verwendete Transaktion (Pflichtauswahl)],1,FALSE)),"nein","ja")</f>
        <v>nein</v>
      </c>
    </row>
    <row r="1714" spans="1:7" hidden="1" x14ac:dyDescent="0.25">
      <c r="A1714" t="s">
        <v>6926</v>
      </c>
      <c r="B1714" t="s">
        <v>7953</v>
      </c>
      <c r="C1714" t="s">
        <v>3</v>
      </c>
      <c r="D1714" s="13" t="s">
        <v>576</v>
      </c>
      <c r="E1714" t="s">
        <v>576</v>
      </c>
      <c r="F1714" t="str">
        <f>IF(ISERROR(VLOOKUP(Transaktionen[[#This Row],[Transaktionen]],BTT[Verwendete Transaktion (Pflichtauswahl)],1,FALSE)),"nein","ja")</f>
        <v>nein</v>
      </c>
      <c r="G1714" t="s">
        <v>9516</v>
      </c>
    </row>
    <row r="1715" spans="1:7" hidden="1" x14ac:dyDescent="0.25">
      <c r="A1715" t="s">
        <v>2170</v>
      </c>
      <c r="B1715" t="s">
        <v>2171</v>
      </c>
      <c r="C1715" t="s">
        <v>3</v>
      </c>
      <c r="D1715" s="13">
        <v>8</v>
      </c>
      <c r="E1715" t="s">
        <v>576</v>
      </c>
      <c r="F1715" t="str">
        <f>IF(ISERROR(VLOOKUP(Transaktionen[[#This Row],[Transaktionen]],BTT[Verwendete Transaktion (Pflichtauswahl)],1,FALSE)),"nein","ja")</f>
        <v>nein</v>
      </c>
    </row>
    <row r="1716" spans="1:7" hidden="1" x14ac:dyDescent="0.25">
      <c r="A1716" t="s">
        <v>6927</v>
      </c>
      <c r="B1716" t="s">
        <v>7954</v>
      </c>
      <c r="C1716" t="s">
        <v>6102</v>
      </c>
      <c r="D1716" s="13" t="s">
        <v>576</v>
      </c>
      <c r="E1716" t="s">
        <v>576</v>
      </c>
      <c r="F1716" t="str">
        <f>IF(ISERROR(VLOOKUP(Transaktionen[[#This Row],[Transaktionen]],BTT[Verwendete Transaktion (Pflichtauswahl)],1,FALSE)),"nein","ja")</f>
        <v>nein</v>
      </c>
      <c r="G1716" t="s">
        <v>9516</v>
      </c>
    </row>
    <row r="1717" spans="1:7" hidden="1" x14ac:dyDescent="0.25">
      <c r="A1717" t="s">
        <v>6928</v>
      </c>
      <c r="B1717" t="s">
        <v>7955</v>
      </c>
      <c r="C1717" t="s">
        <v>8462</v>
      </c>
      <c r="D1717" s="13" t="s">
        <v>576</v>
      </c>
      <c r="E1717" t="s">
        <v>576</v>
      </c>
      <c r="F1717" t="str">
        <f>IF(ISERROR(VLOOKUP(Transaktionen[[#This Row],[Transaktionen]],BTT[Verwendete Transaktion (Pflichtauswahl)],1,FALSE)),"nein","ja")</f>
        <v>nein</v>
      </c>
      <c r="G1717" t="s">
        <v>9516</v>
      </c>
    </row>
    <row r="1718" spans="1:7" hidden="1" x14ac:dyDescent="0.25">
      <c r="A1718" t="s">
        <v>6929</v>
      </c>
      <c r="B1718" t="s">
        <v>7956</v>
      </c>
      <c r="C1718" t="s">
        <v>8461</v>
      </c>
      <c r="D1718" s="13" t="s">
        <v>576</v>
      </c>
      <c r="E1718" t="s">
        <v>576</v>
      </c>
      <c r="F1718" t="str">
        <f>IF(ISERROR(VLOOKUP(Transaktionen[[#This Row],[Transaktionen]],BTT[Verwendete Transaktion (Pflichtauswahl)],1,FALSE)),"nein","ja")</f>
        <v>nein</v>
      </c>
      <c r="G1718" t="s">
        <v>9516</v>
      </c>
    </row>
    <row r="1719" spans="1:7" hidden="1" x14ac:dyDescent="0.25">
      <c r="A1719" t="s">
        <v>2172</v>
      </c>
      <c r="B1719" t="s">
        <v>2173</v>
      </c>
      <c r="C1719" t="s">
        <v>6322</v>
      </c>
      <c r="D1719" s="13" t="s">
        <v>576</v>
      </c>
      <c r="E1719" t="s">
        <v>576</v>
      </c>
      <c r="F1719" t="str">
        <f>IF(ISERROR(VLOOKUP(Transaktionen[[#This Row],[Transaktionen]],BTT[Verwendete Transaktion (Pflichtauswahl)],1,FALSE)),"nein","ja")</f>
        <v>nein</v>
      </c>
      <c r="G1719" t="s">
        <v>9516</v>
      </c>
    </row>
    <row r="1720" spans="1:7" hidden="1" x14ac:dyDescent="0.25">
      <c r="A1720" t="s">
        <v>6930</v>
      </c>
      <c r="B1720" t="s">
        <v>7957</v>
      </c>
      <c r="C1720" t="s">
        <v>8462</v>
      </c>
      <c r="D1720" s="13" t="s">
        <v>576</v>
      </c>
      <c r="E1720" t="s">
        <v>576</v>
      </c>
      <c r="F1720" t="str">
        <f>IF(ISERROR(VLOOKUP(Transaktionen[[#This Row],[Transaktionen]],BTT[Verwendete Transaktion (Pflichtauswahl)],1,FALSE)),"nein","ja")</f>
        <v>nein</v>
      </c>
      <c r="G1720" t="s">
        <v>9516</v>
      </c>
    </row>
    <row r="1721" spans="1:7" hidden="1" x14ac:dyDescent="0.25">
      <c r="A1721" t="s">
        <v>2174</v>
      </c>
      <c r="B1721" t="s">
        <v>2175</v>
      </c>
      <c r="C1721" t="s">
        <v>8462</v>
      </c>
      <c r="D1721" s="13">
        <v>65</v>
      </c>
      <c r="E1721" t="s">
        <v>9102</v>
      </c>
      <c r="F1721" t="str">
        <f>IF(ISERROR(VLOOKUP(Transaktionen[[#This Row],[Transaktionen]],BTT[Verwendete Transaktion (Pflichtauswahl)],1,FALSE)),"nein","ja")</f>
        <v>nein</v>
      </c>
    </row>
    <row r="1722" spans="1:7" hidden="1" x14ac:dyDescent="0.25">
      <c r="A1722" t="s">
        <v>6931</v>
      </c>
      <c r="B1722" t="s">
        <v>7958</v>
      </c>
      <c r="C1722" t="s">
        <v>8462</v>
      </c>
      <c r="D1722" s="13" t="s">
        <v>576</v>
      </c>
      <c r="E1722" t="s">
        <v>576</v>
      </c>
      <c r="F1722" t="str">
        <f>IF(ISERROR(VLOOKUP(Transaktionen[[#This Row],[Transaktionen]],BTT[Verwendete Transaktion (Pflichtauswahl)],1,FALSE)),"nein","ja")</f>
        <v>nein</v>
      </c>
      <c r="G1722" t="s">
        <v>9516</v>
      </c>
    </row>
    <row r="1723" spans="1:7" hidden="1" x14ac:dyDescent="0.25">
      <c r="A1723" t="s">
        <v>6932</v>
      </c>
      <c r="B1723" t="s">
        <v>7959</v>
      </c>
      <c r="C1723" t="s">
        <v>8462</v>
      </c>
      <c r="D1723" s="13" t="s">
        <v>576</v>
      </c>
      <c r="E1723" t="s">
        <v>576</v>
      </c>
      <c r="F1723" s="10" t="str">
        <f>IF(ISERROR(VLOOKUP(Transaktionen[[#This Row],[Transaktionen]],BTT[Verwendete Transaktion (Pflichtauswahl)],1,FALSE)),"nein","ja")</f>
        <v>nein</v>
      </c>
      <c r="G1723" t="s">
        <v>9516</v>
      </c>
    </row>
    <row r="1724" spans="1:7" hidden="1" x14ac:dyDescent="0.25">
      <c r="A1724" t="s">
        <v>6933</v>
      </c>
      <c r="B1724" t="s">
        <v>7960</v>
      </c>
      <c r="C1724" t="s">
        <v>8462</v>
      </c>
      <c r="D1724" s="13" t="s">
        <v>576</v>
      </c>
      <c r="E1724" t="s">
        <v>576</v>
      </c>
      <c r="F1724" s="10" t="str">
        <f>IF(ISERROR(VLOOKUP(Transaktionen[[#This Row],[Transaktionen]],BTT[Verwendete Transaktion (Pflichtauswahl)],1,FALSE)),"nein","ja")</f>
        <v>nein</v>
      </c>
      <c r="G1724" t="s">
        <v>9516</v>
      </c>
    </row>
    <row r="1725" spans="1:7" hidden="1" x14ac:dyDescent="0.25">
      <c r="A1725" t="s">
        <v>2176</v>
      </c>
      <c r="B1725" t="s">
        <v>2177</v>
      </c>
      <c r="C1725" t="s">
        <v>8462</v>
      </c>
      <c r="D1725" s="13">
        <v>1385</v>
      </c>
      <c r="E1725" t="s">
        <v>9102</v>
      </c>
      <c r="F1725" t="str">
        <f>IF(ISERROR(VLOOKUP(Transaktionen[[#This Row],[Transaktionen]],BTT[Verwendete Transaktion (Pflichtauswahl)],1,FALSE)),"nein","ja")</f>
        <v>nein</v>
      </c>
    </row>
    <row r="1726" spans="1:7" hidden="1" x14ac:dyDescent="0.25">
      <c r="A1726" t="s">
        <v>6934</v>
      </c>
      <c r="B1726" t="s">
        <v>7961</v>
      </c>
      <c r="C1726" t="s">
        <v>8462</v>
      </c>
      <c r="D1726" s="13" t="s">
        <v>576</v>
      </c>
      <c r="E1726" t="s">
        <v>576</v>
      </c>
      <c r="F1726" t="str">
        <f>IF(ISERROR(VLOOKUP(Transaktionen[[#This Row],[Transaktionen]],BTT[Verwendete Transaktion (Pflichtauswahl)],1,FALSE)),"nein","ja")</f>
        <v>nein</v>
      </c>
      <c r="G1726" t="s">
        <v>9516</v>
      </c>
    </row>
    <row r="1727" spans="1:7" hidden="1" x14ac:dyDescent="0.25">
      <c r="A1727" t="s">
        <v>2178</v>
      </c>
      <c r="B1727" t="s">
        <v>2179</v>
      </c>
      <c r="C1727" t="s">
        <v>8462</v>
      </c>
      <c r="D1727" s="13">
        <v>4</v>
      </c>
      <c r="E1727" t="s">
        <v>9102</v>
      </c>
      <c r="F1727" t="str">
        <f>IF(ISERROR(VLOOKUP(Transaktionen[[#This Row],[Transaktionen]],BTT[Verwendete Transaktion (Pflichtauswahl)],1,FALSE)),"nein","ja")</f>
        <v>nein</v>
      </c>
    </row>
    <row r="1728" spans="1:7" hidden="1" x14ac:dyDescent="0.25">
      <c r="A1728" t="s">
        <v>6935</v>
      </c>
      <c r="B1728" t="s">
        <v>7962</v>
      </c>
      <c r="C1728" t="s">
        <v>8462</v>
      </c>
      <c r="D1728" s="13" t="s">
        <v>576</v>
      </c>
      <c r="E1728" t="s">
        <v>576</v>
      </c>
      <c r="F1728" t="str">
        <f>IF(ISERROR(VLOOKUP(Transaktionen[[#This Row],[Transaktionen]],BTT[Verwendete Transaktion (Pflichtauswahl)],1,FALSE)),"nein","ja")</f>
        <v>nein</v>
      </c>
      <c r="G1728" t="s">
        <v>9516</v>
      </c>
    </row>
    <row r="1729" spans="1:7" hidden="1" x14ac:dyDescent="0.25">
      <c r="A1729" t="s">
        <v>2180</v>
      </c>
      <c r="B1729" t="s">
        <v>2181</v>
      </c>
      <c r="C1729" t="s">
        <v>8462</v>
      </c>
      <c r="D1729" s="13">
        <v>700</v>
      </c>
      <c r="E1729" t="s">
        <v>9102</v>
      </c>
      <c r="F1729" t="str">
        <f>IF(ISERROR(VLOOKUP(Transaktionen[[#This Row],[Transaktionen]],BTT[Verwendete Transaktion (Pflichtauswahl)],1,FALSE)),"nein","ja")</f>
        <v>nein</v>
      </c>
    </row>
    <row r="1730" spans="1:7" hidden="1" x14ac:dyDescent="0.25">
      <c r="A1730" t="s">
        <v>6936</v>
      </c>
      <c r="B1730" t="s">
        <v>7963</v>
      </c>
      <c r="C1730" t="s">
        <v>8462</v>
      </c>
      <c r="D1730" s="13">
        <v>110</v>
      </c>
      <c r="E1730" t="s">
        <v>576</v>
      </c>
      <c r="F1730" t="str">
        <f>IF(ISERROR(VLOOKUP(Transaktionen[[#This Row],[Transaktionen]],BTT[Verwendete Transaktion (Pflichtauswahl)],1,FALSE)),"nein","ja")</f>
        <v>nein</v>
      </c>
    </row>
    <row r="1731" spans="1:7" hidden="1" x14ac:dyDescent="0.25">
      <c r="A1731" t="s">
        <v>9200</v>
      </c>
      <c r="B1731" t="s">
        <v>9201</v>
      </c>
      <c r="C1731" t="s">
        <v>8462</v>
      </c>
      <c r="D1731" s="13">
        <v>6</v>
      </c>
      <c r="E1731" t="s">
        <v>9102</v>
      </c>
      <c r="F1731" t="str">
        <f>IF(ISERROR(VLOOKUP(Transaktionen[[#This Row],[Transaktionen]],BTT[Verwendete Transaktion (Pflichtauswahl)],1,FALSE)),"nein","ja")</f>
        <v>nein</v>
      </c>
    </row>
    <row r="1732" spans="1:7" hidden="1" x14ac:dyDescent="0.25">
      <c r="A1732" t="s">
        <v>9202</v>
      </c>
      <c r="B1732" t="s">
        <v>9203</v>
      </c>
      <c r="C1732" t="s">
        <v>8462</v>
      </c>
      <c r="D1732" s="13">
        <v>6</v>
      </c>
      <c r="E1732" t="s">
        <v>9102</v>
      </c>
      <c r="F1732" t="str">
        <f>IF(ISERROR(VLOOKUP(Transaktionen[[#This Row],[Transaktionen]],BTT[Verwendete Transaktion (Pflichtauswahl)],1,FALSE)),"nein","ja")</f>
        <v>nein</v>
      </c>
    </row>
    <row r="1733" spans="1:7" hidden="1" x14ac:dyDescent="0.25">
      <c r="A1733" t="s">
        <v>6937</v>
      </c>
      <c r="B1733" t="s">
        <v>7964</v>
      </c>
      <c r="C1733" t="s">
        <v>8462</v>
      </c>
      <c r="D1733" s="13" t="s">
        <v>576</v>
      </c>
      <c r="E1733" t="s">
        <v>576</v>
      </c>
      <c r="F1733" t="str">
        <f>IF(ISERROR(VLOOKUP(Transaktionen[[#This Row],[Transaktionen]],BTT[Verwendete Transaktion (Pflichtauswahl)],1,FALSE)),"nein","ja")</f>
        <v>nein</v>
      </c>
      <c r="G1733" t="s">
        <v>9516</v>
      </c>
    </row>
    <row r="1734" spans="1:7" hidden="1" x14ac:dyDescent="0.25">
      <c r="A1734" t="s">
        <v>6938</v>
      </c>
      <c r="B1734" t="s">
        <v>7965</v>
      </c>
      <c r="C1734" t="s">
        <v>8462</v>
      </c>
      <c r="D1734" s="13" t="s">
        <v>576</v>
      </c>
      <c r="E1734" t="s">
        <v>576</v>
      </c>
      <c r="F1734" t="str">
        <f>IF(ISERROR(VLOOKUP(Transaktionen[[#This Row],[Transaktionen]],BTT[Verwendete Transaktion (Pflichtauswahl)],1,FALSE)),"nein","ja")</f>
        <v>nein</v>
      </c>
      <c r="G1734" t="s">
        <v>9516</v>
      </c>
    </row>
    <row r="1735" spans="1:7" hidden="1" x14ac:dyDescent="0.25">
      <c r="A1735" t="s">
        <v>6939</v>
      </c>
      <c r="B1735" t="s">
        <v>7966</v>
      </c>
      <c r="C1735" t="s">
        <v>8462</v>
      </c>
      <c r="D1735" s="13" t="s">
        <v>576</v>
      </c>
      <c r="E1735" t="s">
        <v>576</v>
      </c>
      <c r="F1735" t="str">
        <f>IF(ISERROR(VLOOKUP(Transaktionen[[#This Row],[Transaktionen]],BTT[Verwendete Transaktion (Pflichtauswahl)],1,FALSE)),"nein","ja")</f>
        <v>nein</v>
      </c>
      <c r="G1735" t="s">
        <v>9516</v>
      </c>
    </row>
    <row r="1736" spans="1:7" hidden="1" x14ac:dyDescent="0.25">
      <c r="A1736" t="s">
        <v>2182</v>
      </c>
      <c r="B1736" t="s">
        <v>2183</v>
      </c>
      <c r="C1736" t="s">
        <v>8462</v>
      </c>
      <c r="D1736" s="13">
        <v>40</v>
      </c>
      <c r="E1736" t="s">
        <v>576</v>
      </c>
      <c r="F1736" t="str">
        <f>IF(ISERROR(VLOOKUP(Transaktionen[[#This Row],[Transaktionen]],BTT[Verwendete Transaktion (Pflichtauswahl)],1,FALSE)),"nein","ja")</f>
        <v>nein</v>
      </c>
    </row>
    <row r="1737" spans="1:7" hidden="1" x14ac:dyDescent="0.25">
      <c r="A1737" t="s">
        <v>6940</v>
      </c>
      <c r="B1737" t="s">
        <v>7967</v>
      </c>
      <c r="C1737" t="s">
        <v>8462</v>
      </c>
      <c r="D1737" s="13" t="s">
        <v>576</v>
      </c>
      <c r="E1737" t="s">
        <v>576</v>
      </c>
      <c r="F1737" t="str">
        <f>IF(ISERROR(VLOOKUP(Transaktionen[[#This Row],[Transaktionen]],BTT[Verwendete Transaktion (Pflichtauswahl)],1,FALSE)),"nein","ja")</f>
        <v>nein</v>
      </c>
      <c r="G1737" t="s">
        <v>9516</v>
      </c>
    </row>
    <row r="1738" spans="1:7" hidden="1" x14ac:dyDescent="0.25">
      <c r="A1738" t="s">
        <v>6941</v>
      </c>
      <c r="B1738" t="s">
        <v>7968</v>
      </c>
      <c r="C1738" t="s">
        <v>8462</v>
      </c>
      <c r="D1738" s="13">
        <v>21</v>
      </c>
      <c r="E1738" t="s">
        <v>576</v>
      </c>
      <c r="F1738" t="str">
        <f>IF(ISERROR(VLOOKUP(Transaktionen[[#This Row],[Transaktionen]],BTT[Verwendete Transaktion (Pflichtauswahl)],1,FALSE)),"nein","ja")</f>
        <v>nein</v>
      </c>
    </row>
    <row r="1739" spans="1:7" hidden="1" x14ac:dyDescent="0.25">
      <c r="A1739" t="s">
        <v>6942</v>
      </c>
      <c r="B1739" t="s">
        <v>7969</v>
      </c>
      <c r="C1739" t="s">
        <v>8462</v>
      </c>
      <c r="D1739" s="13" t="s">
        <v>576</v>
      </c>
      <c r="E1739" t="s">
        <v>576</v>
      </c>
      <c r="F1739" t="str">
        <f>IF(ISERROR(VLOOKUP(Transaktionen[[#This Row],[Transaktionen]],BTT[Verwendete Transaktion (Pflichtauswahl)],1,FALSE)),"nein","ja")</f>
        <v>nein</v>
      </c>
      <c r="G1739" t="s">
        <v>9516</v>
      </c>
    </row>
    <row r="1740" spans="1:7" hidden="1" x14ac:dyDescent="0.25">
      <c r="A1740" t="s">
        <v>6943</v>
      </c>
      <c r="B1740" t="s">
        <v>7970</v>
      </c>
      <c r="C1740" t="s">
        <v>8462</v>
      </c>
      <c r="D1740" s="13" t="s">
        <v>576</v>
      </c>
      <c r="E1740" t="s">
        <v>576</v>
      </c>
      <c r="F1740" t="str">
        <f>IF(ISERROR(VLOOKUP(Transaktionen[[#This Row],[Transaktionen]],BTT[Verwendete Transaktion (Pflichtauswahl)],1,FALSE)),"nein","ja")</f>
        <v>nein</v>
      </c>
      <c r="G1740" t="s">
        <v>9516</v>
      </c>
    </row>
    <row r="1741" spans="1:7" hidden="1" x14ac:dyDescent="0.25">
      <c r="A1741" t="s">
        <v>2184</v>
      </c>
      <c r="B1741" t="s">
        <v>2185</v>
      </c>
      <c r="C1741" t="s">
        <v>8462</v>
      </c>
      <c r="D1741" s="13">
        <v>50</v>
      </c>
      <c r="E1741" t="s">
        <v>9102</v>
      </c>
      <c r="F1741" t="str">
        <f>IF(ISERROR(VLOOKUP(Transaktionen[[#This Row],[Transaktionen]],BTT[Verwendete Transaktion (Pflichtauswahl)],1,FALSE)),"nein","ja")</f>
        <v>nein</v>
      </c>
    </row>
    <row r="1742" spans="1:7" hidden="1" x14ac:dyDescent="0.25">
      <c r="A1742" t="s">
        <v>2186</v>
      </c>
      <c r="B1742" t="s">
        <v>2187</v>
      </c>
      <c r="C1742" t="s">
        <v>8462</v>
      </c>
      <c r="D1742" s="13">
        <v>702</v>
      </c>
      <c r="E1742" t="s">
        <v>9102</v>
      </c>
      <c r="F1742" t="str">
        <f>IF(ISERROR(VLOOKUP(Transaktionen[[#This Row],[Transaktionen]],BTT[Verwendete Transaktion (Pflichtauswahl)],1,FALSE)),"nein","ja")</f>
        <v>nein</v>
      </c>
    </row>
    <row r="1743" spans="1:7" hidden="1" x14ac:dyDescent="0.25">
      <c r="A1743" t="s">
        <v>2188</v>
      </c>
      <c r="B1743" t="s">
        <v>2189</v>
      </c>
      <c r="C1743" t="s">
        <v>8457</v>
      </c>
      <c r="D1743" s="13">
        <v>43</v>
      </c>
      <c r="E1743" t="s">
        <v>9102</v>
      </c>
      <c r="F1743" t="str">
        <f>IF(ISERROR(VLOOKUP(Transaktionen[[#This Row],[Transaktionen]],BTT[Verwendete Transaktion (Pflichtauswahl)],1,FALSE)),"nein","ja")</f>
        <v>nein</v>
      </c>
    </row>
    <row r="1744" spans="1:7" hidden="1" x14ac:dyDescent="0.25">
      <c r="A1744" t="s">
        <v>6944</v>
      </c>
      <c r="B1744" t="s">
        <v>7971</v>
      </c>
      <c r="C1744" t="s">
        <v>8462</v>
      </c>
      <c r="D1744" s="13" t="s">
        <v>576</v>
      </c>
      <c r="E1744" t="s">
        <v>576</v>
      </c>
      <c r="F1744" t="str">
        <f>IF(ISERROR(VLOOKUP(Transaktionen[[#This Row],[Transaktionen]],BTT[Verwendete Transaktion (Pflichtauswahl)],1,FALSE)),"nein","ja")</f>
        <v>nein</v>
      </c>
      <c r="G1744" t="s">
        <v>9516</v>
      </c>
    </row>
    <row r="1745" spans="1:7" hidden="1" x14ac:dyDescent="0.25">
      <c r="A1745" t="s">
        <v>6945</v>
      </c>
      <c r="B1745" t="s">
        <v>7972</v>
      </c>
      <c r="C1745" t="s">
        <v>8462</v>
      </c>
      <c r="D1745" s="13">
        <v>15</v>
      </c>
      <c r="E1745" t="s">
        <v>576</v>
      </c>
      <c r="F1745" t="str">
        <f>IF(ISERROR(VLOOKUP(Transaktionen[[#This Row],[Transaktionen]],BTT[Verwendete Transaktion (Pflichtauswahl)],1,FALSE)),"nein","ja")</f>
        <v>nein</v>
      </c>
    </row>
    <row r="1746" spans="1:7" hidden="1" x14ac:dyDescent="0.25">
      <c r="A1746" t="s">
        <v>2190</v>
      </c>
      <c r="B1746" t="s">
        <v>2191</v>
      </c>
      <c r="C1746" t="s">
        <v>8462</v>
      </c>
      <c r="D1746" s="13">
        <v>105</v>
      </c>
      <c r="E1746" t="s">
        <v>576</v>
      </c>
      <c r="F1746" t="str">
        <f>IF(ISERROR(VLOOKUP(Transaktionen[[#This Row],[Transaktionen]],BTT[Verwendete Transaktion (Pflichtauswahl)],1,FALSE)),"nein","ja")</f>
        <v>nein</v>
      </c>
    </row>
    <row r="1747" spans="1:7" hidden="1" x14ac:dyDescent="0.25">
      <c r="A1747" t="s">
        <v>6946</v>
      </c>
      <c r="B1747" t="s">
        <v>7973</v>
      </c>
      <c r="C1747" t="s">
        <v>8462</v>
      </c>
      <c r="D1747" s="13">
        <v>6</v>
      </c>
      <c r="E1747" t="s">
        <v>576</v>
      </c>
      <c r="F1747" t="str">
        <f>IF(ISERROR(VLOOKUP(Transaktionen[[#This Row],[Transaktionen]],BTT[Verwendete Transaktion (Pflichtauswahl)],1,FALSE)),"nein","ja")</f>
        <v>nein</v>
      </c>
    </row>
    <row r="1748" spans="1:7" hidden="1" x14ac:dyDescent="0.25">
      <c r="A1748" t="s">
        <v>2192</v>
      </c>
      <c r="B1748" t="s">
        <v>2193</v>
      </c>
      <c r="C1748" t="s">
        <v>8462</v>
      </c>
      <c r="D1748" s="13">
        <v>6</v>
      </c>
      <c r="E1748" t="s">
        <v>9102</v>
      </c>
      <c r="F1748" t="str">
        <f>IF(ISERROR(VLOOKUP(Transaktionen[[#This Row],[Transaktionen]],BTT[Verwendete Transaktion (Pflichtauswahl)],1,FALSE)),"nein","ja")</f>
        <v>nein</v>
      </c>
    </row>
    <row r="1749" spans="1:7" hidden="1" x14ac:dyDescent="0.25">
      <c r="A1749" t="s">
        <v>2194</v>
      </c>
      <c r="B1749" t="s">
        <v>2195</v>
      </c>
      <c r="C1749" t="s">
        <v>8462</v>
      </c>
      <c r="D1749" s="13">
        <v>7135</v>
      </c>
      <c r="E1749" t="s">
        <v>9102</v>
      </c>
      <c r="F1749" t="str">
        <f>IF(ISERROR(VLOOKUP(Transaktionen[[#This Row],[Transaktionen]],BTT[Verwendete Transaktion (Pflichtauswahl)],1,FALSE)),"nein","ja")</f>
        <v>nein</v>
      </c>
    </row>
    <row r="1750" spans="1:7" hidden="1" x14ac:dyDescent="0.25">
      <c r="A1750" t="s">
        <v>2196</v>
      </c>
      <c r="B1750" t="s">
        <v>2197</v>
      </c>
      <c r="C1750" t="s">
        <v>8462</v>
      </c>
      <c r="D1750" s="13">
        <v>7035</v>
      </c>
      <c r="E1750" t="s">
        <v>9102</v>
      </c>
      <c r="F1750" t="str">
        <f>IF(ISERROR(VLOOKUP(Transaktionen[[#This Row],[Transaktionen]],BTT[Verwendete Transaktion (Pflichtauswahl)],1,FALSE)),"nein","ja")</f>
        <v>nein</v>
      </c>
    </row>
    <row r="1751" spans="1:7" hidden="1" x14ac:dyDescent="0.25">
      <c r="A1751" t="s">
        <v>6947</v>
      </c>
      <c r="B1751" t="s">
        <v>7974</v>
      </c>
      <c r="C1751" t="s">
        <v>8462</v>
      </c>
      <c r="D1751" s="13" t="s">
        <v>576</v>
      </c>
      <c r="E1751" t="s">
        <v>576</v>
      </c>
      <c r="F1751" t="str">
        <f>IF(ISERROR(VLOOKUP(Transaktionen[[#This Row],[Transaktionen]],BTT[Verwendete Transaktion (Pflichtauswahl)],1,FALSE)),"nein","ja")</f>
        <v>nein</v>
      </c>
      <c r="G1751" t="s">
        <v>9516</v>
      </c>
    </row>
    <row r="1752" spans="1:7" hidden="1" x14ac:dyDescent="0.25">
      <c r="A1752" t="s">
        <v>6948</v>
      </c>
      <c r="B1752" t="s">
        <v>7975</v>
      </c>
      <c r="C1752" t="s">
        <v>8462</v>
      </c>
      <c r="D1752" s="13" t="s">
        <v>576</v>
      </c>
      <c r="E1752" t="s">
        <v>576</v>
      </c>
      <c r="F1752" t="str">
        <f>IF(ISERROR(VLOOKUP(Transaktionen[[#This Row],[Transaktionen]],BTT[Verwendete Transaktion (Pflichtauswahl)],1,FALSE)),"nein","ja")</f>
        <v>nein</v>
      </c>
      <c r="G1752" t="s">
        <v>9516</v>
      </c>
    </row>
    <row r="1753" spans="1:7" hidden="1" x14ac:dyDescent="0.25">
      <c r="A1753" t="s">
        <v>6949</v>
      </c>
      <c r="B1753" t="s">
        <v>7976</v>
      </c>
      <c r="C1753" t="s">
        <v>6102</v>
      </c>
      <c r="D1753" s="13" t="s">
        <v>576</v>
      </c>
      <c r="E1753" t="s">
        <v>576</v>
      </c>
      <c r="F1753" t="str">
        <f>IF(ISERROR(VLOOKUP(Transaktionen[[#This Row],[Transaktionen]],BTT[Verwendete Transaktion (Pflichtauswahl)],1,FALSE)),"nein","ja")</f>
        <v>nein</v>
      </c>
      <c r="G1753" t="s">
        <v>9516</v>
      </c>
    </row>
    <row r="1754" spans="1:7" hidden="1" x14ac:dyDescent="0.25">
      <c r="A1754" t="s">
        <v>2198</v>
      </c>
      <c r="B1754" t="s">
        <v>2199</v>
      </c>
      <c r="C1754" t="s">
        <v>8462</v>
      </c>
      <c r="D1754" s="13">
        <v>132</v>
      </c>
      <c r="E1754" t="s">
        <v>576</v>
      </c>
      <c r="F1754" t="str">
        <f>IF(ISERROR(VLOOKUP(Transaktionen[[#This Row],[Transaktionen]],BTT[Verwendete Transaktion (Pflichtauswahl)],1,FALSE)),"nein","ja")</f>
        <v>nein</v>
      </c>
    </row>
    <row r="1755" spans="1:7" hidden="1" x14ac:dyDescent="0.25">
      <c r="A1755" t="s">
        <v>2200</v>
      </c>
      <c r="B1755" t="s">
        <v>2201</v>
      </c>
      <c r="C1755" t="s">
        <v>6041</v>
      </c>
      <c r="D1755" s="13">
        <v>6552</v>
      </c>
      <c r="E1755" t="s">
        <v>9102</v>
      </c>
      <c r="F1755" t="str">
        <f>IF(ISERROR(VLOOKUP(Transaktionen[[#This Row],[Transaktionen]],BTT[Verwendete Transaktion (Pflichtauswahl)],1,FALSE)),"nein","ja")</f>
        <v>nein</v>
      </c>
    </row>
    <row r="1756" spans="1:7" hidden="1" x14ac:dyDescent="0.25">
      <c r="A1756" t="s">
        <v>2202</v>
      </c>
      <c r="B1756" t="s">
        <v>2203</v>
      </c>
      <c r="C1756" t="s">
        <v>6041</v>
      </c>
      <c r="D1756" s="13">
        <v>14776</v>
      </c>
      <c r="E1756" t="s">
        <v>9102</v>
      </c>
      <c r="F1756" t="str">
        <f>IF(ISERROR(VLOOKUP(Transaktionen[[#This Row],[Transaktionen]],BTT[Verwendete Transaktion (Pflichtauswahl)],1,FALSE)),"nein","ja")</f>
        <v>nein</v>
      </c>
    </row>
    <row r="1757" spans="1:7" hidden="1" x14ac:dyDescent="0.25">
      <c r="A1757" t="s">
        <v>2204</v>
      </c>
      <c r="B1757" t="s">
        <v>2205</v>
      </c>
      <c r="C1757" t="s">
        <v>6041</v>
      </c>
      <c r="D1757" s="13">
        <v>2764</v>
      </c>
      <c r="E1757" t="s">
        <v>9102</v>
      </c>
      <c r="F1757" t="str">
        <f>IF(ISERROR(VLOOKUP(Transaktionen[[#This Row],[Transaktionen]],BTT[Verwendete Transaktion (Pflichtauswahl)],1,FALSE)),"nein","ja")</f>
        <v>nein</v>
      </c>
    </row>
    <row r="1758" spans="1:7" hidden="1" x14ac:dyDescent="0.25">
      <c r="A1758" t="s">
        <v>2206</v>
      </c>
      <c r="B1758" t="s">
        <v>2207</v>
      </c>
      <c r="C1758" t="s">
        <v>6041</v>
      </c>
      <c r="D1758" s="13">
        <v>2</v>
      </c>
      <c r="E1758" t="s">
        <v>9102</v>
      </c>
      <c r="F1758" t="str">
        <f>IF(ISERROR(VLOOKUP(Transaktionen[[#This Row],[Transaktionen]],BTT[Verwendete Transaktion (Pflichtauswahl)],1,FALSE)),"nein","ja")</f>
        <v>nein</v>
      </c>
    </row>
    <row r="1759" spans="1:7" hidden="1" x14ac:dyDescent="0.25">
      <c r="A1759" t="s">
        <v>2208</v>
      </c>
      <c r="B1759" t="s">
        <v>2209</v>
      </c>
      <c r="C1759" t="s">
        <v>6041</v>
      </c>
      <c r="D1759" s="13">
        <v>57633</v>
      </c>
      <c r="E1759" t="s">
        <v>9102</v>
      </c>
      <c r="F1759" t="str">
        <f>IF(ISERROR(VLOOKUP(Transaktionen[[#This Row],[Transaktionen]],BTT[Verwendete Transaktion (Pflichtauswahl)],1,FALSE)),"nein","ja")</f>
        <v>nein</v>
      </c>
    </row>
    <row r="1760" spans="1:7" hidden="1" x14ac:dyDescent="0.25">
      <c r="A1760" t="s">
        <v>2210</v>
      </c>
      <c r="B1760" t="s">
        <v>2211</v>
      </c>
      <c r="C1760" t="s">
        <v>6041</v>
      </c>
      <c r="D1760" s="13">
        <v>114615</v>
      </c>
      <c r="E1760" t="s">
        <v>9102</v>
      </c>
      <c r="F1760" t="str">
        <f>IF(ISERROR(VLOOKUP(Transaktionen[[#This Row],[Transaktionen]],BTT[Verwendete Transaktion (Pflichtauswahl)],1,FALSE)),"nein","ja")</f>
        <v>nein</v>
      </c>
    </row>
    <row r="1761" spans="1:7" hidden="1" x14ac:dyDescent="0.25">
      <c r="A1761" t="s">
        <v>2212</v>
      </c>
      <c r="B1761" t="s">
        <v>2213</v>
      </c>
      <c r="C1761" t="s">
        <v>6041</v>
      </c>
      <c r="D1761" s="13">
        <v>53424</v>
      </c>
      <c r="E1761" t="s">
        <v>9102</v>
      </c>
      <c r="F1761" t="str">
        <f>IF(ISERROR(VLOOKUP(Transaktionen[[#This Row],[Transaktionen]],BTT[Verwendete Transaktion (Pflichtauswahl)],1,FALSE)),"nein","ja")</f>
        <v>nein</v>
      </c>
    </row>
    <row r="1762" spans="1:7" hidden="1" x14ac:dyDescent="0.25">
      <c r="A1762" t="s">
        <v>2214</v>
      </c>
      <c r="B1762" t="s">
        <v>2215</v>
      </c>
      <c r="C1762" t="s">
        <v>8454</v>
      </c>
      <c r="D1762" s="13">
        <v>56534</v>
      </c>
      <c r="E1762" t="s">
        <v>9102</v>
      </c>
      <c r="F1762" t="str">
        <f>IF(ISERROR(VLOOKUP(Transaktionen[[#This Row],[Transaktionen]],BTT[Verwendete Transaktion (Pflichtauswahl)],1,FALSE)),"nein","ja")</f>
        <v>nein</v>
      </c>
    </row>
    <row r="1763" spans="1:7" hidden="1" x14ac:dyDescent="0.25">
      <c r="A1763" t="s">
        <v>2216</v>
      </c>
      <c r="B1763" t="s">
        <v>2217</v>
      </c>
      <c r="C1763" t="s">
        <v>6041</v>
      </c>
      <c r="D1763" s="13">
        <v>7302</v>
      </c>
      <c r="E1763" t="s">
        <v>9102</v>
      </c>
      <c r="F1763" t="str">
        <f>IF(ISERROR(VLOOKUP(Transaktionen[[#This Row],[Transaktionen]],BTT[Verwendete Transaktion (Pflichtauswahl)],1,FALSE)),"nein","ja")</f>
        <v>nein</v>
      </c>
    </row>
    <row r="1764" spans="1:7" hidden="1" x14ac:dyDescent="0.25">
      <c r="A1764" t="s">
        <v>2218</v>
      </c>
      <c r="B1764" t="s">
        <v>2219</v>
      </c>
      <c r="C1764" t="s">
        <v>6041</v>
      </c>
      <c r="D1764" s="13">
        <v>1231</v>
      </c>
      <c r="E1764" t="s">
        <v>9102</v>
      </c>
      <c r="F1764" t="str">
        <f>IF(ISERROR(VLOOKUP(Transaktionen[[#This Row],[Transaktionen]],BTT[Verwendete Transaktion (Pflichtauswahl)],1,FALSE)),"nein","ja")</f>
        <v>nein</v>
      </c>
    </row>
    <row r="1765" spans="1:7" hidden="1" x14ac:dyDescent="0.25">
      <c r="A1765" t="s">
        <v>2220</v>
      </c>
      <c r="B1765" t="s">
        <v>2221</v>
      </c>
      <c r="C1765" t="s">
        <v>6041</v>
      </c>
      <c r="D1765" s="13">
        <v>24982</v>
      </c>
      <c r="E1765" t="s">
        <v>9102</v>
      </c>
      <c r="F1765" t="str">
        <f>IF(ISERROR(VLOOKUP(Transaktionen[[#This Row],[Transaktionen]],BTT[Verwendete Transaktion (Pflichtauswahl)],1,FALSE)),"nein","ja")</f>
        <v>nein</v>
      </c>
    </row>
    <row r="1766" spans="1:7" hidden="1" x14ac:dyDescent="0.25">
      <c r="A1766" t="s">
        <v>2222</v>
      </c>
      <c r="B1766" t="s">
        <v>2223</v>
      </c>
      <c r="C1766" t="s">
        <v>6041</v>
      </c>
      <c r="D1766" s="13">
        <v>359236</v>
      </c>
      <c r="E1766" t="s">
        <v>9102</v>
      </c>
      <c r="F1766" t="str">
        <f>IF(ISERROR(VLOOKUP(Transaktionen[[#This Row],[Transaktionen]],BTT[Verwendete Transaktion (Pflichtauswahl)],1,FALSE)),"nein","ja")</f>
        <v>nein</v>
      </c>
    </row>
    <row r="1767" spans="1:7" hidden="1" x14ac:dyDescent="0.25">
      <c r="A1767" t="s">
        <v>2224</v>
      </c>
      <c r="B1767" t="s">
        <v>2225</v>
      </c>
      <c r="C1767" t="s">
        <v>6041</v>
      </c>
      <c r="D1767" s="13">
        <v>44239</v>
      </c>
      <c r="E1767" t="s">
        <v>9102</v>
      </c>
      <c r="F1767" t="str">
        <f>IF(ISERROR(VLOOKUP(Transaktionen[[#This Row],[Transaktionen]],BTT[Verwendete Transaktion (Pflichtauswahl)],1,FALSE)),"nein","ja")</f>
        <v>nein</v>
      </c>
    </row>
    <row r="1768" spans="1:7" hidden="1" x14ac:dyDescent="0.25">
      <c r="A1768" t="s">
        <v>2226</v>
      </c>
      <c r="B1768" t="s">
        <v>2227</v>
      </c>
      <c r="C1768" t="s">
        <v>6041</v>
      </c>
      <c r="D1768" s="13">
        <v>160</v>
      </c>
      <c r="E1768" t="s">
        <v>9102</v>
      </c>
      <c r="F1768" t="str">
        <f>IF(ISERROR(VLOOKUP(Transaktionen[[#This Row],[Transaktionen]],BTT[Verwendete Transaktion (Pflichtauswahl)],1,FALSE)),"nein","ja")</f>
        <v>nein</v>
      </c>
    </row>
    <row r="1769" spans="1:7" hidden="1" x14ac:dyDescent="0.25">
      <c r="A1769" t="s">
        <v>6950</v>
      </c>
      <c r="B1769" t="s">
        <v>7977</v>
      </c>
      <c r="C1769" t="s">
        <v>6041</v>
      </c>
      <c r="D1769" s="13">
        <v>197</v>
      </c>
      <c r="E1769" t="s">
        <v>9102</v>
      </c>
      <c r="F1769" t="str">
        <f>IF(ISERROR(VLOOKUP(Transaktionen[[#This Row],[Transaktionen]],BTT[Verwendete Transaktion (Pflichtauswahl)],1,FALSE)),"nein","ja")</f>
        <v>nein</v>
      </c>
      <c r="G1769" t="s">
        <v>9063</v>
      </c>
    </row>
    <row r="1770" spans="1:7" hidden="1" x14ac:dyDescent="0.25">
      <c r="A1770" t="s">
        <v>6951</v>
      </c>
      <c r="B1770" t="s">
        <v>7978</v>
      </c>
      <c r="C1770" t="s">
        <v>6041</v>
      </c>
      <c r="D1770" s="13">
        <v>24</v>
      </c>
      <c r="E1770" t="s">
        <v>9102</v>
      </c>
      <c r="F1770" t="str">
        <f>IF(ISERROR(VLOOKUP(Transaktionen[[#This Row],[Transaktionen]],BTT[Verwendete Transaktion (Pflichtauswahl)],1,FALSE)),"nein","ja")</f>
        <v>nein</v>
      </c>
      <c r="G1770" t="s">
        <v>9063</v>
      </c>
    </row>
    <row r="1771" spans="1:7" hidden="1" x14ac:dyDescent="0.25">
      <c r="A1771" t="s">
        <v>2228</v>
      </c>
      <c r="B1771" t="s">
        <v>2229</v>
      </c>
      <c r="C1771" t="s">
        <v>6041</v>
      </c>
      <c r="D1771" s="13">
        <v>14</v>
      </c>
      <c r="E1771" t="s">
        <v>9102</v>
      </c>
      <c r="F1771" t="str">
        <f>IF(ISERROR(VLOOKUP(Transaktionen[[#This Row],[Transaktionen]],BTT[Verwendete Transaktion (Pflichtauswahl)],1,FALSE)),"nein","ja")</f>
        <v>nein</v>
      </c>
    </row>
    <row r="1772" spans="1:7" hidden="1" x14ac:dyDescent="0.25">
      <c r="A1772" t="s">
        <v>2230</v>
      </c>
      <c r="B1772" t="s">
        <v>2231</v>
      </c>
      <c r="C1772" t="s">
        <v>6041</v>
      </c>
      <c r="D1772" s="13">
        <v>21</v>
      </c>
      <c r="E1772" t="s">
        <v>9102</v>
      </c>
      <c r="F1772" t="str">
        <f>IF(ISERROR(VLOOKUP(Transaktionen[[#This Row],[Transaktionen]],BTT[Verwendete Transaktion (Pflichtauswahl)],1,FALSE)),"nein","ja")</f>
        <v>nein</v>
      </c>
    </row>
    <row r="1773" spans="1:7" hidden="1" x14ac:dyDescent="0.25">
      <c r="A1773" t="s">
        <v>2232</v>
      </c>
      <c r="B1773" t="s">
        <v>2233</v>
      </c>
      <c r="C1773" t="s">
        <v>6041</v>
      </c>
      <c r="D1773" s="13">
        <v>30</v>
      </c>
      <c r="E1773" t="s">
        <v>9102</v>
      </c>
      <c r="F1773" t="str">
        <f>IF(ISERROR(VLOOKUP(Transaktionen[[#This Row],[Transaktionen]],BTT[Verwendete Transaktion (Pflichtauswahl)],1,FALSE)),"nein","ja")</f>
        <v>nein</v>
      </c>
    </row>
    <row r="1774" spans="1:7" hidden="1" x14ac:dyDescent="0.25">
      <c r="A1774" t="s">
        <v>2234</v>
      </c>
      <c r="B1774" t="s">
        <v>2235</v>
      </c>
      <c r="C1774" t="s">
        <v>6041</v>
      </c>
      <c r="D1774" s="13">
        <v>66</v>
      </c>
      <c r="E1774" t="s">
        <v>9102</v>
      </c>
      <c r="F1774" t="str">
        <f>IF(ISERROR(VLOOKUP(Transaktionen[[#This Row],[Transaktionen]],BTT[Verwendete Transaktion (Pflichtauswahl)],1,FALSE)),"nein","ja")</f>
        <v>nein</v>
      </c>
    </row>
    <row r="1775" spans="1:7" hidden="1" x14ac:dyDescent="0.25">
      <c r="A1775" t="s">
        <v>6952</v>
      </c>
      <c r="B1775" t="s">
        <v>7979</v>
      </c>
      <c r="C1775" t="s">
        <v>6041</v>
      </c>
      <c r="D1775" s="13" t="s">
        <v>576</v>
      </c>
      <c r="E1775" t="s">
        <v>576</v>
      </c>
      <c r="F1775" t="str">
        <f>IF(ISERROR(VLOOKUP(Transaktionen[[#This Row],[Transaktionen]],BTT[Verwendete Transaktion (Pflichtauswahl)],1,FALSE)),"nein","ja")</f>
        <v>nein</v>
      </c>
      <c r="G1775" t="s">
        <v>9063</v>
      </c>
    </row>
    <row r="1776" spans="1:7" hidden="1" x14ac:dyDescent="0.25">
      <c r="A1776" t="s">
        <v>2236</v>
      </c>
      <c r="B1776" t="s">
        <v>2237</v>
      </c>
      <c r="C1776" t="s">
        <v>6041</v>
      </c>
      <c r="D1776" s="13">
        <v>4</v>
      </c>
      <c r="E1776" t="s">
        <v>9102</v>
      </c>
      <c r="F1776" t="str">
        <f>IF(ISERROR(VLOOKUP(Transaktionen[[#This Row],[Transaktionen]],BTT[Verwendete Transaktion (Pflichtauswahl)],1,FALSE)),"nein","ja")</f>
        <v>nein</v>
      </c>
    </row>
    <row r="1777" spans="1:7" hidden="1" x14ac:dyDescent="0.25">
      <c r="A1777" t="s">
        <v>2238</v>
      </c>
      <c r="B1777" t="s">
        <v>2239</v>
      </c>
      <c r="C1777" t="s">
        <v>6041</v>
      </c>
      <c r="D1777" s="13">
        <v>93</v>
      </c>
      <c r="E1777" t="s">
        <v>9102</v>
      </c>
      <c r="F1777" t="str">
        <f>IF(ISERROR(VLOOKUP(Transaktionen[[#This Row],[Transaktionen]],BTT[Verwendete Transaktion (Pflichtauswahl)],1,FALSE)),"nein","ja")</f>
        <v>nein</v>
      </c>
    </row>
    <row r="1778" spans="1:7" hidden="1" x14ac:dyDescent="0.25">
      <c r="A1778" t="s">
        <v>2240</v>
      </c>
      <c r="B1778" t="s">
        <v>2241</v>
      </c>
      <c r="C1778" t="s">
        <v>6041</v>
      </c>
      <c r="D1778" s="13">
        <v>80</v>
      </c>
      <c r="E1778" t="s">
        <v>9102</v>
      </c>
      <c r="F1778" t="str">
        <f>IF(ISERROR(VLOOKUP(Transaktionen[[#This Row],[Transaktionen]],BTT[Verwendete Transaktion (Pflichtauswahl)],1,FALSE)),"nein","ja")</f>
        <v>nein</v>
      </c>
    </row>
    <row r="1779" spans="1:7" hidden="1" x14ac:dyDescent="0.25">
      <c r="A1779" t="s">
        <v>6953</v>
      </c>
      <c r="B1779" t="s">
        <v>7980</v>
      </c>
      <c r="C1779" t="s">
        <v>6041</v>
      </c>
      <c r="D1779" s="13">
        <v>2</v>
      </c>
      <c r="E1779" t="s">
        <v>576</v>
      </c>
      <c r="F1779" t="str">
        <f>IF(ISERROR(VLOOKUP(Transaktionen[[#This Row],[Transaktionen]],BTT[Verwendete Transaktion (Pflichtauswahl)],1,FALSE)),"nein","ja")</f>
        <v>nein</v>
      </c>
      <c r="G1779" t="s">
        <v>9063</v>
      </c>
    </row>
    <row r="1780" spans="1:7" hidden="1" x14ac:dyDescent="0.25">
      <c r="A1780" t="s">
        <v>2242</v>
      </c>
      <c r="B1780" t="s">
        <v>2243</v>
      </c>
      <c r="C1780" t="s">
        <v>6041</v>
      </c>
      <c r="D1780" s="13">
        <v>26</v>
      </c>
      <c r="E1780" t="s">
        <v>9102</v>
      </c>
      <c r="F1780" t="str">
        <f>IF(ISERROR(VLOOKUP(Transaktionen[[#This Row],[Transaktionen]],BTT[Verwendete Transaktion (Pflichtauswahl)],1,FALSE)),"nein","ja")</f>
        <v>nein</v>
      </c>
    </row>
    <row r="1781" spans="1:7" hidden="1" x14ac:dyDescent="0.25">
      <c r="A1781" t="s">
        <v>2244</v>
      </c>
      <c r="B1781" t="s">
        <v>2245</v>
      </c>
      <c r="C1781" t="s">
        <v>6323</v>
      </c>
      <c r="D1781" s="13">
        <v>6</v>
      </c>
      <c r="E1781" t="s">
        <v>9102</v>
      </c>
      <c r="F1781" t="str">
        <f>IF(ISERROR(VLOOKUP(Transaktionen[[#This Row],[Transaktionen]],BTT[Verwendete Transaktion (Pflichtauswahl)],1,FALSE)),"nein","ja")</f>
        <v>nein</v>
      </c>
    </row>
    <row r="1782" spans="1:7" hidden="1" x14ac:dyDescent="0.25">
      <c r="A1782" t="s">
        <v>6954</v>
      </c>
      <c r="B1782" t="s">
        <v>7981</v>
      </c>
      <c r="C1782" t="s">
        <v>6323</v>
      </c>
      <c r="D1782" s="13">
        <v>4</v>
      </c>
      <c r="E1782" t="s">
        <v>576</v>
      </c>
      <c r="F1782" t="str">
        <f>IF(ISERROR(VLOOKUP(Transaktionen[[#This Row],[Transaktionen]],BTT[Verwendete Transaktion (Pflichtauswahl)],1,FALSE)),"nein","ja")</f>
        <v>nein</v>
      </c>
    </row>
    <row r="1783" spans="1:7" hidden="1" x14ac:dyDescent="0.25">
      <c r="A1783" t="s">
        <v>2246</v>
      </c>
      <c r="B1783" t="s">
        <v>2247</v>
      </c>
      <c r="C1783" t="s">
        <v>6323</v>
      </c>
      <c r="D1783" s="13">
        <v>12</v>
      </c>
      <c r="E1783" t="s">
        <v>9102</v>
      </c>
      <c r="F1783" t="str">
        <f>IF(ISERROR(VLOOKUP(Transaktionen[[#This Row],[Transaktionen]],BTT[Verwendete Transaktion (Pflichtauswahl)],1,FALSE)),"nein","ja")</f>
        <v>nein</v>
      </c>
    </row>
    <row r="1784" spans="1:7" hidden="1" x14ac:dyDescent="0.25">
      <c r="A1784" t="s">
        <v>6955</v>
      </c>
      <c r="B1784" t="s">
        <v>7982</v>
      </c>
      <c r="C1784" t="s">
        <v>6041</v>
      </c>
      <c r="D1784" s="13">
        <v>2</v>
      </c>
      <c r="E1784" t="s">
        <v>576</v>
      </c>
      <c r="F1784" t="str">
        <f>IF(ISERROR(VLOOKUP(Transaktionen[[#This Row],[Transaktionen]],BTT[Verwendete Transaktion (Pflichtauswahl)],1,FALSE)),"nein","ja")</f>
        <v>nein</v>
      </c>
      <c r="G1784" t="s">
        <v>9063</v>
      </c>
    </row>
    <row r="1785" spans="1:7" hidden="1" x14ac:dyDescent="0.25">
      <c r="A1785" t="s">
        <v>2248</v>
      </c>
      <c r="B1785" t="s">
        <v>2249</v>
      </c>
      <c r="C1785" t="s">
        <v>6041</v>
      </c>
      <c r="D1785" s="13">
        <v>32</v>
      </c>
      <c r="E1785" t="s">
        <v>9102</v>
      </c>
      <c r="F1785" t="str">
        <f>IF(ISERROR(VLOOKUP(Transaktionen[[#This Row],[Transaktionen]],BTT[Verwendete Transaktion (Pflichtauswahl)],1,FALSE)),"nein","ja")</f>
        <v>nein</v>
      </c>
    </row>
    <row r="1786" spans="1:7" hidden="1" x14ac:dyDescent="0.25">
      <c r="A1786" t="s">
        <v>6956</v>
      </c>
      <c r="B1786" t="s">
        <v>7983</v>
      </c>
      <c r="C1786" t="s">
        <v>6322</v>
      </c>
      <c r="D1786" s="13">
        <v>433</v>
      </c>
      <c r="E1786" t="s">
        <v>9104</v>
      </c>
      <c r="F1786" t="str">
        <f>IF(ISERROR(VLOOKUP(Transaktionen[[#This Row],[Transaktionen]],BTT[Verwendete Transaktion (Pflichtauswahl)],1,FALSE)),"nein","ja")</f>
        <v>nein</v>
      </c>
    </row>
    <row r="1787" spans="1:7" hidden="1" x14ac:dyDescent="0.25">
      <c r="A1787" t="s">
        <v>2250</v>
      </c>
      <c r="B1787" t="s">
        <v>2251</v>
      </c>
      <c r="C1787" t="s">
        <v>6041</v>
      </c>
      <c r="D1787" s="13">
        <v>184302</v>
      </c>
      <c r="E1787" t="s">
        <v>9102</v>
      </c>
      <c r="F1787" t="str">
        <f>IF(ISERROR(VLOOKUP(Transaktionen[[#This Row],[Transaktionen]],BTT[Verwendete Transaktion (Pflichtauswahl)],1,FALSE)),"nein","ja")</f>
        <v>nein</v>
      </c>
    </row>
    <row r="1788" spans="1:7" hidden="1" x14ac:dyDescent="0.25">
      <c r="A1788" t="s">
        <v>2252</v>
      </c>
      <c r="B1788" t="s">
        <v>2251</v>
      </c>
      <c r="C1788" t="s">
        <v>6087</v>
      </c>
      <c r="D1788" s="13">
        <v>4241</v>
      </c>
      <c r="E1788" t="s">
        <v>9102</v>
      </c>
      <c r="F1788" t="str">
        <f>IF(ISERROR(VLOOKUP(Transaktionen[[#This Row],[Transaktionen]],BTT[Verwendete Transaktion (Pflichtauswahl)],1,FALSE)),"nein","ja")</f>
        <v>nein</v>
      </c>
      <c r="G1788" t="s">
        <v>9077</v>
      </c>
    </row>
    <row r="1789" spans="1:7" hidden="1" x14ac:dyDescent="0.25">
      <c r="A1789" t="s">
        <v>2253</v>
      </c>
      <c r="B1789" t="s">
        <v>2254</v>
      </c>
      <c r="C1789" t="s">
        <v>6041</v>
      </c>
      <c r="D1789" s="13">
        <v>2171790</v>
      </c>
      <c r="E1789" t="s">
        <v>9102</v>
      </c>
      <c r="F1789" t="str">
        <f>IF(ISERROR(VLOOKUP(Transaktionen[[#This Row],[Transaktionen]],BTT[Verwendete Transaktion (Pflichtauswahl)],1,FALSE)),"nein","ja")</f>
        <v>nein</v>
      </c>
    </row>
    <row r="1790" spans="1:7" hidden="1" x14ac:dyDescent="0.25">
      <c r="A1790" t="s">
        <v>2255</v>
      </c>
      <c r="B1790" t="s">
        <v>630</v>
      </c>
      <c r="C1790" t="s">
        <v>6041</v>
      </c>
      <c r="D1790" s="13">
        <v>2677541</v>
      </c>
      <c r="E1790" t="s">
        <v>9102</v>
      </c>
      <c r="F1790" s="10" t="str">
        <f>IF(ISERROR(VLOOKUP(Transaktionen[[#This Row],[Transaktionen]],BTT[Verwendete Transaktion (Pflichtauswahl)],1,FALSE)),"nein","ja")</f>
        <v>nein</v>
      </c>
    </row>
    <row r="1791" spans="1:7" hidden="1" x14ac:dyDescent="0.25">
      <c r="A1791" t="s">
        <v>2256</v>
      </c>
      <c r="B1791" t="s">
        <v>2254</v>
      </c>
      <c r="C1791" t="s">
        <v>6041</v>
      </c>
      <c r="D1791" s="13">
        <v>34251</v>
      </c>
      <c r="E1791" t="s">
        <v>9102</v>
      </c>
      <c r="F1791" t="str">
        <f>IF(ISERROR(VLOOKUP(Transaktionen[[#This Row],[Transaktionen]],BTT[Verwendete Transaktion (Pflichtauswahl)],1,FALSE)),"nein","ja")</f>
        <v>nein</v>
      </c>
    </row>
    <row r="1792" spans="1:7" hidden="1" x14ac:dyDescent="0.25">
      <c r="A1792" t="s">
        <v>2257</v>
      </c>
      <c r="B1792" t="s">
        <v>2258</v>
      </c>
      <c r="C1792" t="s">
        <v>6041</v>
      </c>
      <c r="D1792" s="13">
        <v>358</v>
      </c>
      <c r="E1792" t="s">
        <v>9102</v>
      </c>
      <c r="F1792" t="str">
        <f>IF(ISERROR(VLOOKUP(Transaktionen[[#This Row],[Transaktionen]],BTT[Verwendete Transaktion (Pflichtauswahl)],1,FALSE)),"nein","ja")</f>
        <v>nein</v>
      </c>
    </row>
    <row r="1793" spans="1:7" hidden="1" x14ac:dyDescent="0.25">
      <c r="A1793" t="s">
        <v>2259</v>
      </c>
      <c r="B1793" t="s">
        <v>2260</v>
      </c>
      <c r="C1793" t="s">
        <v>6041</v>
      </c>
      <c r="D1793" s="13">
        <v>2189</v>
      </c>
      <c r="E1793" t="s">
        <v>9102</v>
      </c>
      <c r="F1793" t="str">
        <f>IF(ISERROR(VLOOKUP(Transaktionen[[#This Row],[Transaktionen]],BTT[Verwendete Transaktion (Pflichtauswahl)],1,FALSE)),"nein","ja")</f>
        <v>nein</v>
      </c>
    </row>
    <row r="1794" spans="1:7" hidden="1" x14ac:dyDescent="0.25">
      <c r="A1794" t="s">
        <v>6957</v>
      </c>
      <c r="B1794" t="s">
        <v>7984</v>
      </c>
      <c r="C1794" t="s">
        <v>6041</v>
      </c>
      <c r="D1794" s="13">
        <v>1</v>
      </c>
      <c r="E1794" t="s">
        <v>9102</v>
      </c>
      <c r="F1794" t="str">
        <f>IF(ISERROR(VLOOKUP(Transaktionen[[#This Row],[Transaktionen]],BTT[Verwendete Transaktion (Pflichtauswahl)],1,FALSE)),"nein","ja")</f>
        <v>nein</v>
      </c>
      <c r="G1794" t="s">
        <v>9063</v>
      </c>
    </row>
    <row r="1795" spans="1:7" hidden="1" x14ac:dyDescent="0.25">
      <c r="A1795" t="s">
        <v>2261</v>
      </c>
      <c r="B1795" t="s">
        <v>2262</v>
      </c>
      <c r="C1795" t="s">
        <v>6041</v>
      </c>
      <c r="D1795" s="13">
        <v>51407</v>
      </c>
      <c r="E1795" t="s">
        <v>9102</v>
      </c>
      <c r="F1795" t="str">
        <f>IF(ISERROR(VLOOKUP(Transaktionen[[#This Row],[Transaktionen]],BTT[Verwendete Transaktion (Pflichtauswahl)],1,FALSE)),"nein","ja")</f>
        <v>nein</v>
      </c>
    </row>
    <row r="1796" spans="1:7" hidden="1" x14ac:dyDescent="0.25">
      <c r="A1796" t="s">
        <v>2263</v>
      </c>
      <c r="B1796" t="s">
        <v>2264</v>
      </c>
      <c r="C1796" t="s">
        <v>6041</v>
      </c>
      <c r="D1796" s="13">
        <v>29921</v>
      </c>
      <c r="E1796" t="s">
        <v>9102</v>
      </c>
      <c r="F1796" t="str">
        <f>IF(ISERROR(VLOOKUP(Transaktionen[[#This Row],[Transaktionen]],BTT[Verwendete Transaktion (Pflichtauswahl)],1,FALSE)),"nein","ja")</f>
        <v>nein</v>
      </c>
    </row>
    <row r="1797" spans="1:7" hidden="1" x14ac:dyDescent="0.25">
      <c r="A1797" t="s">
        <v>2265</v>
      </c>
      <c r="B1797" t="s">
        <v>2266</v>
      </c>
      <c r="C1797" t="s">
        <v>6041</v>
      </c>
      <c r="D1797" s="13">
        <v>392</v>
      </c>
      <c r="E1797" t="s">
        <v>9102</v>
      </c>
      <c r="F1797" t="str">
        <f>IF(ISERROR(VLOOKUP(Transaktionen[[#This Row],[Transaktionen]],BTT[Verwendete Transaktion (Pflichtauswahl)],1,FALSE)),"nein","ja")</f>
        <v>nein</v>
      </c>
    </row>
    <row r="1798" spans="1:7" hidden="1" x14ac:dyDescent="0.25">
      <c r="A1798" t="s">
        <v>9204</v>
      </c>
      <c r="B1798" t="s">
        <v>9205</v>
      </c>
      <c r="C1798" t="s">
        <v>6041</v>
      </c>
      <c r="D1798" s="13">
        <v>19</v>
      </c>
      <c r="E1798" t="s">
        <v>9102</v>
      </c>
      <c r="F1798" t="str">
        <f>IF(ISERROR(VLOOKUP(Transaktionen[[#This Row],[Transaktionen]],BTT[Verwendete Transaktion (Pflichtauswahl)],1,FALSE)),"nein","ja")</f>
        <v>nein</v>
      </c>
    </row>
    <row r="1799" spans="1:7" hidden="1" x14ac:dyDescent="0.25">
      <c r="A1799" t="s">
        <v>7</v>
      </c>
      <c r="B1799" t="s">
        <v>2267</v>
      </c>
      <c r="C1799" t="s">
        <v>6041</v>
      </c>
      <c r="D1799" s="13">
        <v>610473</v>
      </c>
      <c r="E1799" t="s">
        <v>9102</v>
      </c>
      <c r="F1799" t="str">
        <f>IF(ISERROR(VLOOKUP(Transaktionen[[#This Row],[Transaktionen]],BTT[Verwendete Transaktion (Pflichtauswahl)],1,FALSE)),"nein","ja")</f>
        <v>nein</v>
      </c>
    </row>
    <row r="1800" spans="1:7" hidden="1" x14ac:dyDescent="0.25">
      <c r="A1800" t="s">
        <v>2268</v>
      </c>
      <c r="B1800" t="s">
        <v>2269</v>
      </c>
      <c r="C1800" t="s">
        <v>6041</v>
      </c>
      <c r="D1800" s="13">
        <v>16</v>
      </c>
      <c r="E1800" t="s">
        <v>9102</v>
      </c>
      <c r="F1800" t="str">
        <f>IF(ISERROR(VLOOKUP(Transaktionen[[#This Row],[Transaktionen]],BTT[Verwendete Transaktion (Pflichtauswahl)],1,FALSE)),"nein","ja")</f>
        <v>nein</v>
      </c>
    </row>
    <row r="1801" spans="1:7" hidden="1" x14ac:dyDescent="0.25">
      <c r="A1801" t="s">
        <v>2270</v>
      </c>
      <c r="B1801" t="s">
        <v>2271</v>
      </c>
      <c r="C1801" t="s">
        <v>6041</v>
      </c>
      <c r="D1801" s="13">
        <v>7893</v>
      </c>
      <c r="E1801" t="s">
        <v>9102</v>
      </c>
      <c r="F1801" t="str">
        <f>IF(ISERROR(VLOOKUP(Transaktionen[[#This Row],[Transaktionen]],BTT[Verwendete Transaktion (Pflichtauswahl)],1,FALSE)),"nein","ja")</f>
        <v>nein</v>
      </c>
    </row>
    <row r="1802" spans="1:7" hidden="1" x14ac:dyDescent="0.25">
      <c r="A1802" t="s">
        <v>2272</v>
      </c>
      <c r="B1802" t="s">
        <v>2271</v>
      </c>
      <c r="C1802" t="s">
        <v>6041</v>
      </c>
      <c r="D1802" s="13">
        <v>124</v>
      </c>
      <c r="E1802" t="s">
        <v>9102</v>
      </c>
      <c r="F1802" t="str">
        <f>IF(ISERROR(VLOOKUP(Transaktionen[[#This Row],[Transaktionen]],BTT[Verwendete Transaktion (Pflichtauswahl)],1,FALSE)),"nein","ja")</f>
        <v>nein</v>
      </c>
    </row>
    <row r="1803" spans="1:7" hidden="1" x14ac:dyDescent="0.25">
      <c r="A1803" t="s">
        <v>2273</v>
      </c>
      <c r="B1803" t="s">
        <v>2274</v>
      </c>
      <c r="C1803" t="s">
        <v>6041</v>
      </c>
      <c r="D1803" s="13">
        <v>44</v>
      </c>
      <c r="E1803" t="s">
        <v>9102</v>
      </c>
      <c r="F1803" t="str">
        <f>IF(ISERROR(VLOOKUP(Transaktionen[[#This Row],[Transaktionen]],BTT[Verwendete Transaktion (Pflichtauswahl)],1,FALSE)),"nein","ja")</f>
        <v>nein</v>
      </c>
    </row>
    <row r="1804" spans="1:7" hidden="1" x14ac:dyDescent="0.25">
      <c r="A1804" t="s">
        <v>2275</v>
      </c>
      <c r="B1804" t="s">
        <v>2276</v>
      </c>
      <c r="C1804" t="s">
        <v>6041</v>
      </c>
      <c r="D1804" s="13">
        <v>445336</v>
      </c>
      <c r="E1804" t="s">
        <v>9102</v>
      </c>
      <c r="F1804" t="str">
        <f>IF(ISERROR(VLOOKUP(Transaktionen[[#This Row],[Transaktionen]],BTT[Verwendete Transaktion (Pflichtauswahl)],1,FALSE)),"nein","ja")</f>
        <v>nein</v>
      </c>
    </row>
    <row r="1805" spans="1:7" hidden="1" x14ac:dyDescent="0.25">
      <c r="A1805" t="s">
        <v>2277</v>
      </c>
      <c r="B1805" t="s">
        <v>2278</v>
      </c>
      <c r="C1805" t="s">
        <v>6041</v>
      </c>
      <c r="D1805" s="13">
        <v>46</v>
      </c>
      <c r="E1805" t="s">
        <v>9102</v>
      </c>
      <c r="F1805" t="str">
        <f>IF(ISERROR(VLOOKUP(Transaktionen[[#This Row],[Transaktionen]],BTT[Verwendete Transaktion (Pflichtauswahl)],1,FALSE)),"nein","ja")</f>
        <v>nein</v>
      </c>
    </row>
    <row r="1806" spans="1:7" hidden="1" x14ac:dyDescent="0.25">
      <c r="A1806" t="s">
        <v>2279</v>
      </c>
      <c r="B1806" t="s">
        <v>630</v>
      </c>
      <c r="C1806" t="s">
        <v>6041</v>
      </c>
      <c r="D1806" s="13">
        <v>138274</v>
      </c>
      <c r="E1806" t="s">
        <v>9102</v>
      </c>
      <c r="F1806" t="str">
        <f>IF(ISERROR(VLOOKUP(Transaktionen[[#This Row],[Transaktionen]],BTT[Verwendete Transaktion (Pflichtauswahl)],1,FALSE)),"nein","ja")</f>
        <v>nein</v>
      </c>
    </row>
    <row r="1807" spans="1:7" hidden="1" x14ac:dyDescent="0.25">
      <c r="A1807" t="s">
        <v>2280</v>
      </c>
      <c r="B1807" t="s">
        <v>2281</v>
      </c>
      <c r="C1807" t="s">
        <v>6041</v>
      </c>
      <c r="D1807" s="13">
        <v>1463</v>
      </c>
      <c r="E1807" t="s">
        <v>9102</v>
      </c>
      <c r="F1807" t="str">
        <f>IF(ISERROR(VLOOKUP(Transaktionen[[#This Row],[Transaktionen]],BTT[Verwendete Transaktion (Pflichtauswahl)],1,FALSE)),"nein","ja")</f>
        <v>nein</v>
      </c>
    </row>
    <row r="1808" spans="1:7" hidden="1" x14ac:dyDescent="0.25">
      <c r="A1808" t="s">
        <v>2282</v>
      </c>
      <c r="B1808" t="s">
        <v>2283</v>
      </c>
      <c r="C1808" t="s">
        <v>6041</v>
      </c>
      <c r="D1808" s="13">
        <v>3</v>
      </c>
      <c r="E1808" t="s">
        <v>9102</v>
      </c>
      <c r="F1808" t="str">
        <f>IF(ISERROR(VLOOKUP(Transaktionen[[#This Row],[Transaktionen]],BTT[Verwendete Transaktion (Pflichtauswahl)],1,FALSE)),"nein","ja")</f>
        <v>nein</v>
      </c>
    </row>
    <row r="1809" spans="1:6" hidden="1" x14ac:dyDescent="0.25">
      <c r="A1809" t="s">
        <v>2284</v>
      </c>
      <c r="B1809" t="s">
        <v>2285</v>
      </c>
      <c r="C1809" t="s">
        <v>6041</v>
      </c>
      <c r="D1809" s="13">
        <v>530</v>
      </c>
      <c r="E1809" t="s">
        <v>9102</v>
      </c>
      <c r="F1809" t="str">
        <f>IF(ISERROR(VLOOKUP(Transaktionen[[#This Row],[Transaktionen]],BTT[Verwendete Transaktion (Pflichtauswahl)],1,FALSE)),"nein","ja")</f>
        <v>nein</v>
      </c>
    </row>
    <row r="1810" spans="1:6" hidden="1" x14ac:dyDescent="0.25">
      <c r="A1810" t="s">
        <v>2286</v>
      </c>
      <c r="B1810" t="s">
        <v>2287</v>
      </c>
      <c r="C1810" t="s">
        <v>6041</v>
      </c>
      <c r="D1810" s="13">
        <v>28610</v>
      </c>
      <c r="E1810" t="s">
        <v>9102</v>
      </c>
      <c r="F1810" t="str">
        <f>IF(ISERROR(VLOOKUP(Transaktionen[[#This Row],[Transaktionen]],BTT[Verwendete Transaktion (Pflichtauswahl)],1,FALSE)),"nein","ja")</f>
        <v>nein</v>
      </c>
    </row>
    <row r="1811" spans="1:6" hidden="1" x14ac:dyDescent="0.25">
      <c r="A1811" t="s">
        <v>2288</v>
      </c>
      <c r="B1811" t="s">
        <v>2289</v>
      </c>
      <c r="C1811" t="s">
        <v>6041</v>
      </c>
      <c r="D1811" s="13">
        <v>517</v>
      </c>
      <c r="E1811" t="s">
        <v>9102</v>
      </c>
      <c r="F1811" t="str">
        <f>IF(ISERROR(VLOOKUP(Transaktionen[[#This Row],[Transaktionen]],BTT[Verwendete Transaktion (Pflichtauswahl)],1,FALSE)),"nein","ja")</f>
        <v>nein</v>
      </c>
    </row>
    <row r="1812" spans="1:6" hidden="1" x14ac:dyDescent="0.25">
      <c r="A1812" t="s">
        <v>2290</v>
      </c>
      <c r="B1812" t="s">
        <v>2291</v>
      </c>
      <c r="C1812" t="s">
        <v>6041</v>
      </c>
      <c r="D1812" s="13">
        <v>12525</v>
      </c>
      <c r="E1812" t="s">
        <v>9102</v>
      </c>
      <c r="F1812" t="str">
        <f>IF(ISERROR(VLOOKUP(Transaktionen[[#This Row],[Transaktionen]],BTT[Verwendete Transaktion (Pflichtauswahl)],1,FALSE)),"nein","ja")</f>
        <v>nein</v>
      </c>
    </row>
    <row r="1813" spans="1:6" hidden="1" x14ac:dyDescent="0.25">
      <c r="A1813" t="s">
        <v>2292</v>
      </c>
      <c r="B1813" t="s">
        <v>2293</v>
      </c>
      <c r="C1813" t="s">
        <v>6041</v>
      </c>
      <c r="D1813" s="13">
        <v>39</v>
      </c>
      <c r="E1813" t="s">
        <v>576</v>
      </c>
      <c r="F1813" t="str">
        <f>IF(ISERROR(VLOOKUP(Transaktionen[[#This Row],[Transaktionen]],BTT[Verwendete Transaktion (Pflichtauswahl)],1,FALSE)),"nein","ja")</f>
        <v>nein</v>
      </c>
    </row>
    <row r="1814" spans="1:6" hidden="1" x14ac:dyDescent="0.25">
      <c r="A1814" t="s">
        <v>2294</v>
      </c>
      <c r="B1814" t="s">
        <v>2295</v>
      </c>
      <c r="C1814" t="s">
        <v>6041</v>
      </c>
      <c r="D1814" s="13">
        <v>7</v>
      </c>
      <c r="E1814" t="s">
        <v>9102</v>
      </c>
      <c r="F1814" t="str">
        <f>IF(ISERROR(VLOOKUP(Transaktionen[[#This Row],[Transaktionen]],BTT[Verwendete Transaktion (Pflichtauswahl)],1,FALSE)),"nein","ja")</f>
        <v>nein</v>
      </c>
    </row>
    <row r="1815" spans="1:6" hidden="1" x14ac:dyDescent="0.25">
      <c r="A1815" t="s">
        <v>2296</v>
      </c>
      <c r="B1815" t="s">
        <v>2297</v>
      </c>
      <c r="C1815" t="s">
        <v>6041</v>
      </c>
      <c r="D1815" s="13">
        <v>14440</v>
      </c>
      <c r="E1815" t="s">
        <v>9102</v>
      </c>
      <c r="F1815" t="str">
        <f>IF(ISERROR(VLOOKUP(Transaktionen[[#This Row],[Transaktionen]],BTT[Verwendete Transaktion (Pflichtauswahl)],1,FALSE)),"nein","ja")</f>
        <v>nein</v>
      </c>
    </row>
    <row r="1816" spans="1:6" hidden="1" x14ac:dyDescent="0.25">
      <c r="A1816" t="s">
        <v>2298</v>
      </c>
      <c r="B1816" t="s">
        <v>2299</v>
      </c>
      <c r="C1816" t="s">
        <v>6041</v>
      </c>
      <c r="D1816" s="13">
        <v>414</v>
      </c>
      <c r="E1816" t="s">
        <v>9102</v>
      </c>
      <c r="F1816" t="str">
        <f>IF(ISERROR(VLOOKUP(Transaktionen[[#This Row],[Transaktionen]],BTT[Verwendete Transaktion (Pflichtauswahl)],1,FALSE)),"nein","ja")</f>
        <v>nein</v>
      </c>
    </row>
    <row r="1817" spans="1:6" hidden="1" x14ac:dyDescent="0.25">
      <c r="A1817" t="s">
        <v>9388</v>
      </c>
      <c r="B1817" t="s">
        <v>9389</v>
      </c>
      <c r="C1817" t="s">
        <v>6041</v>
      </c>
      <c r="D1817" s="13">
        <v>2</v>
      </c>
      <c r="E1817" t="s">
        <v>9102</v>
      </c>
      <c r="F1817" t="str">
        <f>IF(ISERROR(VLOOKUP(Transaktionen[[#This Row],[Transaktionen]],BTT[Verwendete Transaktion (Pflichtauswahl)],1,FALSE)),"nein","ja")</f>
        <v>nein</v>
      </c>
    </row>
    <row r="1818" spans="1:6" hidden="1" x14ac:dyDescent="0.25">
      <c r="A1818" t="s">
        <v>2300</v>
      </c>
      <c r="B1818" t="s">
        <v>2301</v>
      </c>
      <c r="C1818" t="s">
        <v>6041</v>
      </c>
      <c r="D1818" s="13">
        <v>5796</v>
      </c>
      <c r="E1818" t="s">
        <v>9102</v>
      </c>
      <c r="F1818" t="str">
        <f>IF(ISERROR(VLOOKUP(Transaktionen[[#This Row],[Transaktionen]],BTT[Verwendete Transaktion (Pflichtauswahl)],1,FALSE)),"nein","ja")</f>
        <v>nein</v>
      </c>
    </row>
    <row r="1819" spans="1:6" hidden="1" x14ac:dyDescent="0.25">
      <c r="A1819" t="s">
        <v>2302</v>
      </c>
      <c r="B1819" t="s">
        <v>2303</v>
      </c>
      <c r="C1819" t="s">
        <v>6041</v>
      </c>
      <c r="D1819" s="13">
        <v>93625</v>
      </c>
      <c r="E1819" t="s">
        <v>9102</v>
      </c>
      <c r="F1819" t="str">
        <f>IF(ISERROR(VLOOKUP(Transaktionen[[#This Row],[Transaktionen]],BTT[Verwendete Transaktion (Pflichtauswahl)],1,FALSE)),"nein","ja")</f>
        <v>nein</v>
      </c>
    </row>
    <row r="1820" spans="1:6" hidden="1" x14ac:dyDescent="0.25">
      <c r="A1820" t="s">
        <v>2304</v>
      </c>
      <c r="B1820" t="s">
        <v>2305</v>
      </c>
      <c r="C1820" t="s">
        <v>6041</v>
      </c>
      <c r="D1820" s="13">
        <v>1940</v>
      </c>
      <c r="E1820" t="s">
        <v>9102</v>
      </c>
      <c r="F1820" t="str">
        <f>IF(ISERROR(VLOOKUP(Transaktionen[[#This Row],[Transaktionen]],BTT[Verwendete Transaktion (Pflichtauswahl)],1,FALSE)),"nein","ja")</f>
        <v>nein</v>
      </c>
    </row>
    <row r="1821" spans="1:6" hidden="1" x14ac:dyDescent="0.25">
      <c r="A1821" t="s">
        <v>2306</v>
      </c>
      <c r="B1821" t="s">
        <v>2307</v>
      </c>
      <c r="C1821" t="s">
        <v>6041</v>
      </c>
      <c r="D1821" s="13">
        <v>32</v>
      </c>
      <c r="E1821" t="s">
        <v>576</v>
      </c>
      <c r="F1821" t="str">
        <f>IF(ISERROR(VLOOKUP(Transaktionen[[#This Row],[Transaktionen]],BTT[Verwendete Transaktion (Pflichtauswahl)],1,FALSE)),"nein","ja")</f>
        <v>nein</v>
      </c>
    </row>
    <row r="1822" spans="1:6" hidden="1" x14ac:dyDescent="0.25">
      <c r="A1822" t="s">
        <v>2308</v>
      </c>
      <c r="B1822" t="s">
        <v>2307</v>
      </c>
      <c r="C1822" t="s">
        <v>6041</v>
      </c>
      <c r="D1822" s="13">
        <v>17</v>
      </c>
      <c r="E1822" t="s">
        <v>9102</v>
      </c>
      <c r="F1822" t="str">
        <f>IF(ISERROR(VLOOKUP(Transaktionen[[#This Row],[Transaktionen]],BTT[Verwendete Transaktion (Pflichtauswahl)],1,FALSE)),"nein","ja")</f>
        <v>nein</v>
      </c>
    </row>
    <row r="1823" spans="1:6" hidden="1" x14ac:dyDescent="0.25">
      <c r="A1823" t="s">
        <v>2309</v>
      </c>
      <c r="B1823" t="s">
        <v>2310</v>
      </c>
      <c r="C1823" t="s">
        <v>6041</v>
      </c>
      <c r="D1823" s="13">
        <v>3749</v>
      </c>
      <c r="E1823" t="s">
        <v>9102</v>
      </c>
      <c r="F1823" t="str">
        <f>IF(ISERROR(VLOOKUP(Transaktionen[[#This Row],[Transaktionen]],BTT[Verwendete Transaktion (Pflichtauswahl)],1,FALSE)),"nein","ja")</f>
        <v>nein</v>
      </c>
    </row>
    <row r="1824" spans="1:6" hidden="1" x14ac:dyDescent="0.25">
      <c r="A1824" t="s">
        <v>2311</v>
      </c>
      <c r="B1824" t="s">
        <v>2312</v>
      </c>
      <c r="C1824" t="s">
        <v>6041</v>
      </c>
      <c r="D1824" s="13">
        <v>4832</v>
      </c>
      <c r="E1824" t="s">
        <v>9102</v>
      </c>
      <c r="F1824" t="str">
        <f>IF(ISERROR(VLOOKUP(Transaktionen[[#This Row],[Transaktionen]],BTT[Verwendete Transaktion (Pflichtauswahl)],1,FALSE)),"nein","ja")</f>
        <v>nein</v>
      </c>
    </row>
    <row r="1825" spans="1:7" hidden="1" x14ac:dyDescent="0.25">
      <c r="A1825" t="s">
        <v>2313</v>
      </c>
      <c r="B1825" t="s">
        <v>2307</v>
      </c>
      <c r="C1825" t="s">
        <v>6041</v>
      </c>
      <c r="D1825" s="13">
        <v>17</v>
      </c>
      <c r="E1825" t="s">
        <v>9102</v>
      </c>
      <c r="F1825" t="str">
        <f>IF(ISERROR(VLOOKUP(Transaktionen[[#This Row],[Transaktionen]],BTT[Verwendete Transaktion (Pflichtauswahl)],1,FALSE)),"nein","ja")</f>
        <v>nein</v>
      </c>
    </row>
    <row r="1826" spans="1:7" hidden="1" x14ac:dyDescent="0.25">
      <c r="A1826" t="s">
        <v>2314</v>
      </c>
      <c r="B1826" t="s">
        <v>2307</v>
      </c>
      <c r="C1826" t="s">
        <v>6041</v>
      </c>
      <c r="D1826" s="13">
        <v>8112</v>
      </c>
      <c r="E1826" t="s">
        <v>9102</v>
      </c>
      <c r="F1826" t="str">
        <f>IF(ISERROR(VLOOKUP(Transaktionen[[#This Row],[Transaktionen]],BTT[Verwendete Transaktion (Pflichtauswahl)],1,FALSE)),"nein","ja")</f>
        <v>nein</v>
      </c>
    </row>
    <row r="1827" spans="1:7" hidden="1" x14ac:dyDescent="0.25">
      <c r="A1827" t="s">
        <v>2315</v>
      </c>
      <c r="B1827" t="s">
        <v>2316</v>
      </c>
      <c r="C1827" t="s">
        <v>6041</v>
      </c>
      <c r="D1827" s="13">
        <v>140</v>
      </c>
      <c r="E1827" t="s">
        <v>576</v>
      </c>
      <c r="F1827" t="str">
        <f>IF(ISERROR(VLOOKUP(Transaktionen[[#This Row],[Transaktionen]],BTT[Verwendete Transaktion (Pflichtauswahl)],1,FALSE)),"nein","ja")</f>
        <v>nein</v>
      </c>
    </row>
    <row r="1828" spans="1:7" hidden="1" x14ac:dyDescent="0.25">
      <c r="A1828" t="s">
        <v>2317</v>
      </c>
      <c r="B1828" t="s">
        <v>2318</v>
      </c>
      <c r="C1828" t="s">
        <v>6041</v>
      </c>
      <c r="D1828" s="13">
        <v>64660</v>
      </c>
      <c r="E1828" t="s">
        <v>9102</v>
      </c>
      <c r="F1828" t="str">
        <f>IF(ISERROR(VLOOKUP(Transaktionen[[#This Row],[Transaktionen]],BTT[Verwendete Transaktion (Pflichtauswahl)],1,FALSE)),"nein","ja")</f>
        <v>nein</v>
      </c>
    </row>
    <row r="1829" spans="1:7" hidden="1" x14ac:dyDescent="0.25">
      <c r="A1829" t="s">
        <v>2319</v>
      </c>
      <c r="B1829" t="s">
        <v>2320</v>
      </c>
      <c r="C1829" t="s">
        <v>6041</v>
      </c>
      <c r="D1829" s="13">
        <v>485019</v>
      </c>
      <c r="E1829" t="s">
        <v>9102</v>
      </c>
      <c r="F1829" t="str">
        <f>IF(ISERROR(VLOOKUP(Transaktionen[[#This Row],[Transaktionen]],BTT[Verwendete Transaktion (Pflichtauswahl)],1,FALSE)),"nein","ja")</f>
        <v>nein</v>
      </c>
    </row>
    <row r="1830" spans="1:7" hidden="1" x14ac:dyDescent="0.25">
      <c r="A1830" t="s">
        <v>2321</v>
      </c>
      <c r="B1830" t="s">
        <v>2276</v>
      </c>
      <c r="C1830" t="s">
        <v>6041</v>
      </c>
      <c r="D1830" s="13">
        <v>243699</v>
      </c>
      <c r="E1830" t="s">
        <v>9102</v>
      </c>
      <c r="F1830" t="str">
        <f>IF(ISERROR(VLOOKUP(Transaktionen[[#This Row],[Transaktionen]],BTT[Verwendete Transaktion (Pflichtauswahl)],1,FALSE)),"nein","ja")</f>
        <v>nein</v>
      </c>
    </row>
    <row r="1831" spans="1:7" hidden="1" x14ac:dyDescent="0.25">
      <c r="A1831" t="s">
        <v>2322</v>
      </c>
      <c r="B1831" t="s">
        <v>2323</v>
      </c>
      <c r="C1831" t="s">
        <v>6041</v>
      </c>
      <c r="D1831" s="13">
        <v>1351</v>
      </c>
      <c r="E1831" t="s">
        <v>9102</v>
      </c>
      <c r="F1831" t="str">
        <f>IF(ISERROR(VLOOKUP(Transaktionen[[#This Row],[Transaktionen]],BTT[Verwendete Transaktion (Pflichtauswahl)],1,FALSE)),"nein","ja")</f>
        <v>nein</v>
      </c>
    </row>
    <row r="1832" spans="1:7" hidden="1" x14ac:dyDescent="0.25">
      <c r="A1832" t="s">
        <v>2324</v>
      </c>
      <c r="B1832" t="s">
        <v>2320</v>
      </c>
      <c r="C1832" t="s">
        <v>6041</v>
      </c>
      <c r="D1832" s="13">
        <v>3749</v>
      </c>
      <c r="E1832" t="s">
        <v>9102</v>
      </c>
      <c r="F1832" t="str">
        <f>IF(ISERROR(VLOOKUP(Transaktionen[[#This Row],[Transaktionen]],BTT[Verwendete Transaktion (Pflichtauswahl)],1,FALSE)),"nein","ja")</f>
        <v>nein</v>
      </c>
    </row>
    <row r="1833" spans="1:7" hidden="1" x14ac:dyDescent="0.25">
      <c r="A1833" t="s">
        <v>2325</v>
      </c>
      <c r="B1833" t="s">
        <v>2326</v>
      </c>
      <c r="C1833" t="s">
        <v>6041</v>
      </c>
      <c r="D1833" s="13">
        <v>79</v>
      </c>
      <c r="E1833" t="s">
        <v>9102</v>
      </c>
      <c r="F1833" t="str">
        <f>IF(ISERROR(VLOOKUP(Transaktionen[[#This Row],[Transaktionen]],BTT[Verwendete Transaktion (Pflichtauswahl)],1,FALSE)),"nein","ja")</f>
        <v>nein</v>
      </c>
    </row>
    <row r="1834" spans="1:7" hidden="1" x14ac:dyDescent="0.25">
      <c r="A1834" t="s">
        <v>2327</v>
      </c>
      <c r="B1834" t="s">
        <v>2328</v>
      </c>
      <c r="C1834" t="s">
        <v>6041</v>
      </c>
      <c r="D1834" s="13">
        <v>2490</v>
      </c>
      <c r="E1834" t="s">
        <v>9102</v>
      </c>
      <c r="F1834" t="str">
        <f>IF(ISERROR(VLOOKUP(Transaktionen[[#This Row],[Transaktionen]],BTT[Verwendete Transaktion (Pflichtauswahl)],1,FALSE)),"nein","ja")</f>
        <v>nein</v>
      </c>
    </row>
    <row r="1835" spans="1:7" hidden="1" x14ac:dyDescent="0.25">
      <c r="A1835" t="s">
        <v>2329</v>
      </c>
      <c r="B1835" t="s">
        <v>2330</v>
      </c>
      <c r="C1835" t="s">
        <v>6041</v>
      </c>
      <c r="D1835" s="13">
        <v>4</v>
      </c>
      <c r="E1835" t="s">
        <v>9102</v>
      </c>
      <c r="F1835" t="str">
        <f>IF(ISERROR(VLOOKUP(Transaktionen[[#This Row],[Transaktionen]],BTT[Verwendete Transaktion (Pflichtauswahl)],1,FALSE)),"nein","ja")</f>
        <v>nein</v>
      </c>
    </row>
    <row r="1836" spans="1:7" hidden="1" x14ac:dyDescent="0.25">
      <c r="A1836" t="s">
        <v>6958</v>
      </c>
      <c r="B1836" t="s">
        <v>7985</v>
      </c>
      <c r="C1836" t="s">
        <v>6041</v>
      </c>
      <c r="D1836" s="13">
        <v>4</v>
      </c>
      <c r="E1836" t="s">
        <v>576</v>
      </c>
      <c r="F1836" t="str">
        <f>IF(ISERROR(VLOOKUP(Transaktionen[[#This Row],[Transaktionen]],BTT[Verwendete Transaktion (Pflichtauswahl)],1,FALSE)),"nein","ja")</f>
        <v>nein</v>
      </c>
      <c r="G1836" t="s">
        <v>9063</v>
      </c>
    </row>
    <row r="1837" spans="1:7" hidden="1" x14ac:dyDescent="0.25">
      <c r="A1837" t="s">
        <v>2331</v>
      </c>
      <c r="B1837" t="s">
        <v>2332</v>
      </c>
      <c r="C1837" t="s">
        <v>6041</v>
      </c>
      <c r="D1837" s="13">
        <v>689</v>
      </c>
      <c r="E1837" t="s">
        <v>9102</v>
      </c>
      <c r="F1837" t="str">
        <f>IF(ISERROR(VLOOKUP(Transaktionen[[#This Row],[Transaktionen]],BTT[Verwendete Transaktion (Pflichtauswahl)],1,FALSE)),"nein","ja")</f>
        <v>nein</v>
      </c>
    </row>
    <row r="1838" spans="1:7" hidden="1" x14ac:dyDescent="0.25">
      <c r="A1838" t="s">
        <v>2333</v>
      </c>
      <c r="B1838" t="s">
        <v>2334</v>
      </c>
      <c r="C1838" t="s">
        <v>6041</v>
      </c>
      <c r="D1838" s="13">
        <v>20</v>
      </c>
      <c r="E1838" t="s">
        <v>9102</v>
      </c>
      <c r="F1838" t="str">
        <f>IF(ISERROR(VLOOKUP(Transaktionen[[#This Row],[Transaktionen]],BTT[Verwendete Transaktion (Pflichtauswahl)],1,FALSE)),"nein","ja")</f>
        <v>nein</v>
      </c>
    </row>
    <row r="1839" spans="1:7" hidden="1" x14ac:dyDescent="0.25">
      <c r="A1839" t="s">
        <v>2335</v>
      </c>
      <c r="B1839" t="s">
        <v>2336</v>
      </c>
      <c r="C1839" t="s">
        <v>6041</v>
      </c>
      <c r="D1839" s="13">
        <v>8</v>
      </c>
      <c r="E1839" t="s">
        <v>9102</v>
      </c>
      <c r="F1839" t="str">
        <f>IF(ISERROR(VLOOKUP(Transaktionen[[#This Row],[Transaktionen]],BTT[Verwendete Transaktion (Pflichtauswahl)],1,FALSE)),"nein","ja")</f>
        <v>nein</v>
      </c>
    </row>
    <row r="1840" spans="1:7" hidden="1" x14ac:dyDescent="0.25">
      <c r="A1840" t="s">
        <v>2337</v>
      </c>
      <c r="B1840" t="s">
        <v>2278</v>
      </c>
      <c r="C1840" t="s">
        <v>6041</v>
      </c>
      <c r="D1840" s="13">
        <v>8</v>
      </c>
      <c r="E1840" t="s">
        <v>9102</v>
      </c>
      <c r="F1840" t="str">
        <f>IF(ISERROR(VLOOKUP(Transaktionen[[#This Row],[Transaktionen]],BTT[Verwendete Transaktion (Pflichtauswahl)],1,FALSE)),"nein","ja")</f>
        <v>nein</v>
      </c>
    </row>
    <row r="1841" spans="1:7" hidden="1" x14ac:dyDescent="0.25">
      <c r="A1841" t="s">
        <v>6959</v>
      </c>
      <c r="B1841" t="s">
        <v>7986</v>
      </c>
      <c r="C1841" t="s">
        <v>6041</v>
      </c>
      <c r="D1841" s="13">
        <v>70</v>
      </c>
      <c r="E1841" t="s">
        <v>576</v>
      </c>
      <c r="F1841" t="str">
        <f>IF(ISERROR(VLOOKUP(Transaktionen[[#This Row],[Transaktionen]],BTT[Verwendete Transaktion (Pflichtauswahl)],1,FALSE)),"nein","ja")</f>
        <v>nein</v>
      </c>
      <c r="G1841" t="s">
        <v>9063</v>
      </c>
    </row>
    <row r="1842" spans="1:7" hidden="1" x14ac:dyDescent="0.25">
      <c r="A1842" t="s">
        <v>6960</v>
      </c>
      <c r="B1842" t="s">
        <v>7987</v>
      </c>
      <c r="C1842" t="s">
        <v>6041</v>
      </c>
      <c r="D1842" s="13">
        <v>30</v>
      </c>
      <c r="E1842" t="s">
        <v>9102</v>
      </c>
      <c r="F1842" t="str">
        <f>IF(ISERROR(VLOOKUP(Transaktionen[[#This Row],[Transaktionen]],BTT[Verwendete Transaktion (Pflichtauswahl)],1,FALSE)),"nein","ja")</f>
        <v>nein</v>
      </c>
      <c r="G1842" t="s">
        <v>9063</v>
      </c>
    </row>
    <row r="1843" spans="1:7" hidden="1" x14ac:dyDescent="0.25">
      <c r="A1843" t="s">
        <v>2338</v>
      </c>
      <c r="B1843" t="s">
        <v>2339</v>
      </c>
      <c r="C1843" t="s">
        <v>6041</v>
      </c>
      <c r="D1843" s="13">
        <v>24</v>
      </c>
      <c r="E1843" t="s">
        <v>9102</v>
      </c>
      <c r="F1843" t="str">
        <f>IF(ISERROR(VLOOKUP(Transaktionen[[#This Row],[Transaktionen]],BTT[Verwendete Transaktion (Pflichtauswahl)],1,FALSE)),"nein","ja")</f>
        <v>nein</v>
      </c>
    </row>
    <row r="1844" spans="1:7" hidden="1" x14ac:dyDescent="0.25">
      <c r="A1844" t="s">
        <v>2340</v>
      </c>
      <c r="B1844" t="s">
        <v>2341</v>
      </c>
      <c r="C1844" t="s">
        <v>6043</v>
      </c>
      <c r="D1844" s="13">
        <v>184</v>
      </c>
      <c r="E1844" t="s">
        <v>9102</v>
      </c>
      <c r="F1844" t="str">
        <f>IF(ISERROR(VLOOKUP(Transaktionen[[#This Row],[Transaktionen]],BTT[Verwendete Transaktion (Pflichtauswahl)],1,FALSE)),"nein","ja")</f>
        <v>nein</v>
      </c>
    </row>
    <row r="1845" spans="1:7" hidden="1" x14ac:dyDescent="0.25">
      <c r="A1845" t="s">
        <v>2342</v>
      </c>
      <c r="B1845" t="s">
        <v>2343</v>
      </c>
      <c r="C1845" t="s">
        <v>6043</v>
      </c>
      <c r="D1845" s="13">
        <v>1427</v>
      </c>
      <c r="E1845" t="s">
        <v>9102</v>
      </c>
      <c r="F1845" t="str">
        <f>IF(ISERROR(VLOOKUP(Transaktionen[[#This Row],[Transaktionen]],BTT[Verwendete Transaktion (Pflichtauswahl)],1,FALSE)),"nein","ja")</f>
        <v>nein</v>
      </c>
    </row>
    <row r="1846" spans="1:7" hidden="1" x14ac:dyDescent="0.25">
      <c r="A1846" t="s">
        <v>2344</v>
      </c>
      <c r="B1846" t="s">
        <v>2345</v>
      </c>
      <c r="C1846" t="s">
        <v>6043</v>
      </c>
      <c r="D1846" s="13">
        <v>682</v>
      </c>
      <c r="E1846" t="s">
        <v>9102</v>
      </c>
      <c r="F1846" t="str">
        <f>IF(ISERROR(VLOOKUP(Transaktionen[[#This Row],[Transaktionen]],BTT[Verwendete Transaktion (Pflichtauswahl)],1,FALSE)),"nein","ja")</f>
        <v>nein</v>
      </c>
    </row>
    <row r="1847" spans="1:7" hidden="1" x14ac:dyDescent="0.25">
      <c r="A1847" t="s">
        <v>2346</v>
      </c>
      <c r="B1847" t="s">
        <v>2347</v>
      </c>
      <c r="C1847" t="s">
        <v>6043</v>
      </c>
      <c r="D1847" s="13">
        <v>49</v>
      </c>
      <c r="E1847" t="s">
        <v>9102</v>
      </c>
      <c r="F1847" t="str">
        <f>IF(ISERROR(VLOOKUP(Transaktionen[[#This Row],[Transaktionen]],BTT[Verwendete Transaktion (Pflichtauswahl)],1,FALSE)),"nein","ja")</f>
        <v>nein</v>
      </c>
    </row>
    <row r="1848" spans="1:7" hidden="1" x14ac:dyDescent="0.25">
      <c r="A1848" t="s">
        <v>2348</v>
      </c>
      <c r="B1848" t="s">
        <v>2349</v>
      </c>
      <c r="C1848" t="s">
        <v>6043</v>
      </c>
      <c r="D1848" s="13">
        <v>48</v>
      </c>
      <c r="E1848" t="s">
        <v>9102</v>
      </c>
      <c r="F1848" t="str">
        <f>IF(ISERROR(VLOOKUP(Transaktionen[[#This Row],[Transaktionen]],BTT[Verwendete Transaktion (Pflichtauswahl)],1,FALSE)),"nein","ja")</f>
        <v>nein</v>
      </c>
    </row>
    <row r="1849" spans="1:7" hidden="1" x14ac:dyDescent="0.25">
      <c r="A1849" t="s">
        <v>2350</v>
      </c>
      <c r="B1849" t="s">
        <v>2351</v>
      </c>
      <c r="C1849" t="s">
        <v>6043</v>
      </c>
      <c r="D1849" s="13">
        <v>34</v>
      </c>
      <c r="E1849" t="s">
        <v>9102</v>
      </c>
      <c r="F1849" t="str">
        <f>IF(ISERROR(VLOOKUP(Transaktionen[[#This Row],[Transaktionen]],BTT[Verwendete Transaktion (Pflichtauswahl)],1,FALSE)),"nein","ja")</f>
        <v>nein</v>
      </c>
    </row>
    <row r="1850" spans="1:7" hidden="1" x14ac:dyDescent="0.25">
      <c r="A1850" t="s">
        <v>2352</v>
      </c>
      <c r="B1850" t="s">
        <v>2353</v>
      </c>
      <c r="C1850" t="s">
        <v>6043</v>
      </c>
      <c r="D1850" s="13">
        <v>2019</v>
      </c>
      <c r="E1850" t="s">
        <v>9102</v>
      </c>
      <c r="F1850" t="str">
        <f>IF(ISERROR(VLOOKUP(Transaktionen[[#This Row],[Transaktionen]],BTT[Verwendete Transaktion (Pflichtauswahl)],1,FALSE)),"nein","ja")</f>
        <v>nein</v>
      </c>
    </row>
    <row r="1851" spans="1:7" hidden="1" x14ac:dyDescent="0.25">
      <c r="A1851" t="s">
        <v>2354</v>
      </c>
      <c r="B1851" t="s">
        <v>2355</v>
      </c>
      <c r="C1851" t="s">
        <v>6043</v>
      </c>
      <c r="D1851" s="13">
        <v>19913</v>
      </c>
      <c r="E1851" t="s">
        <v>9102</v>
      </c>
      <c r="F1851" t="str">
        <f>IF(ISERROR(VLOOKUP(Transaktionen[[#This Row],[Transaktionen]],BTT[Verwendete Transaktion (Pflichtauswahl)],1,FALSE)),"nein","ja")</f>
        <v>nein</v>
      </c>
    </row>
    <row r="1852" spans="1:7" hidden="1" x14ac:dyDescent="0.25">
      <c r="A1852" t="s">
        <v>2356</v>
      </c>
      <c r="B1852" t="s">
        <v>2357</v>
      </c>
      <c r="C1852" t="s">
        <v>6043</v>
      </c>
      <c r="D1852" s="13">
        <v>53642</v>
      </c>
      <c r="E1852" t="s">
        <v>9102</v>
      </c>
      <c r="F1852" t="str">
        <f>IF(ISERROR(VLOOKUP(Transaktionen[[#This Row],[Transaktionen]],BTT[Verwendete Transaktion (Pflichtauswahl)],1,FALSE)),"nein","ja")</f>
        <v>nein</v>
      </c>
    </row>
    <row r="1853" spans="1:7" hidden="1" x14ac:dyDescent="0.25">
      <c r="A1853" t="s">
        <v>2358</v>
      </c>
      <c r="B1853" t="s">
        <v>2359</v>
      </c>
      <c r="C1853" t="s">
        <v>6043</v>
      </c>
      <c r="D1853" s="13">
        <v>280</v>
      </c>
      <c r="E1853" t="s">
        <v>9102</v>
      </c>
      <c r="F1853" t="str">
        <f>IF(ISERROR(VLOOKUP(Transaktionen[[#This Row],[Transaktionen]],BTT[Verwendete Transaktion (Pflichtauswahl)],1,FALSE)),"nein","ja")</f>
        <v>nein</v>
      </c>
    </row>
    <row r="1854" spans="1:7" hidden="1" x14ac:dyDescent="0.25">
      <c r="A1854" t="s">
        <v>2360</v>
      </c>
      <c r="B1854" t="s">
        <v>2361</v>
      </c>
      <c r="C1854" t="s">
        <v>6043</v>
      </c>
      <c r="D1854" s="13">
        <v>240</v>
      </c>
      <c r="E1854" t="s">
        <v>9102</v>
      </c>
      <c r="F1854" t="str">
        <f>IF(ISERROR(VLOOKUP(Transaktionen[[#This Row],[Transaktionen]],BTT[Verwendete Transaktion (Pflichtauswahl)],1,FALSE)),"nein","ja")</f>
        <v>nein</v>
      </c>
    </row>
    <row r="1855" spans="1:7" hidden="1" x14ac:dyDescent="0.25">
      <c r="A1855" t="s">
        <v>2362</v>
      </c>
      <c r="B1855" t="s">
        <v>2363</v>
      </c>
      <c r="C1855" t="s">
        <v>6043</v>
      </c>
      <c r="D1855" s="13">
        <v>630</v>
      </c>
      <c r="E1855" t="s">
        <v>9102</v>
      </c>
      <c r="F1855" t="str">
        <f>IF(ISERROR(VLOOKUP(Transaktionen[[#This Row],[Transaktionen]],BTT[Verwendete Transaktion (Pflichtauswahl)],1,FALSE)),"nein","ja")</f>
        <v>nein</v>
      </c>
    </row>
    <row r="1856" spans="1:7" hidden="1" x14ac:dyDescent="0.25">
      <c r="A1856" t="s">
        <v>6961</v>
      </c>
      <c r="B1856" t="s">
        <v>7988</v>
      </c>
      <c r="C1856" t="s">
        <v>6043</v>
      </c>
      <c r="D1856" s="13" t="s">
        <v>576</v>
      </c>
      <c r="E1856" t="s">
        <v>576</v>
      </c>
      <c r="F1856" t="str">
        <f>IF(ISERROR(VLOOKUP(Transaktionen[[#This Row],[Transaktionen]],BTT[Verwendete Transaktion (Pflichtauswahl)],1,FALSE)),"nein","ja")</f>
        <v>nein</v>
      </c>
      <c r="G1856" t="s">
        <v>9516</v>
      </c>
    </row>
    <row r="1857" spans="1:7" hidden="1" x14ac:dyDescent="0.25">
      <c r="A1857" t="s">
        <v>2364</v>
      </c>
      <c r="B1857" t="s">
        <v>2365</v>
      </c>
      <c r="C1857" t="s">
        <v>6043</v>
      </c>
      <c r="D1857" s="13">
        <v>4</v>
      </c>
      <c r="E1857" t="s">
        <v>9102</v>
      </c>
      <c r="F1857" t="str">
        <f>IF(ISERROR(VLOOKUP(Transaktionen[[#This Row],[Transaktionen]],BTT[Verwendete Transaktion (Pflichtauswahl)],1,FALSE)),"nein","ja")</f>
        <v>nein</v>
      </c>
    </row>
    <row r="1858" spans="1:7" hidden="1" x14ac:dyDescent="0.25">
      <c r="A1858" t="s">
        <v>2366</v>
      </c>
      <c r="B1858" t="s">
        <v>2367</v>
      </c>
      <c r="C1858" t="s">
        <v>6043</v>
      </c>
      <c r="D1858" s="13">
        <v>20</v>
      </c>
      <c r="E1858" t="s">
        <v>9102</v>
      </c>
      <c r="F1858" t="str">
        <f>IF(ISERROR(VLOOKUP(Transaktionen[[#This Row],[Transaktionen]],BTT[Verwendete Transaktion (Pflichtauswahl)],1,FALSE)),"nein","ja")</f>
        <v>nein</v>
      </c>
    </row>
    <row r="1859" spans="1:7" hidden="1" x14ac:dyDescent="0.25">
      <c r="A1859" t="s">
        <v>6962</v>
      </c>
      <c r="B1859" t="s">
        <v>7989</v>
      </c>
      <c r="C1859" t="s">
        <v>6043</v>
      </c>
      <c r="D1859" s="13" t="s">
        <v>576</v>
      </c>
      <c r="E1859" t="s">
        <v>576</v>
      </c>
      <c r="F1859" t="str">
        <f>IF(ISERROR(VLOOKUP(Transaktionen[[#This Row],[Transaktionen]],BTT[Verwendete Transaktion (Pflichtauswahl)],1,FALSE)),"nein","ja")</f>
        <v>nein</v>
      </c>
      <c r="G1859" t="s">
        <v>9516</v>
      </c>
    </row>
    <row r="1860" spans="1:7" hidden="1" x14ac:dyDescent="0.25">
      <c r="A1860" t="s">
        <v>2368</v>
      </c>
      <c r="B1860" t="s">
        <v>2369</v>
      </c>
      <c r="C1860" t="s">
        <v>6043</v>
      </c>
      <c r="D1860" s="13">
        <v>20</v>
      </c>
      <c r="E1860" t="s">
        <v>576</v>
      </c>
      <c r="F1860" t="str">
        <f>IF(ISERROR(VLOOKUP(Transaktionen[[#This Row],[Transaktionen]],BTT[Verwendete Transaktion (Pflichtauswahl)],1,FALSE)),"nein","ja")</f>
        <v>nein</v>
      </c>
    </row>
    <row r="1861" spans="1:7" hidden="1" x14ac:dyDescent="0.25">
      <c r="A1861" t="s">
        <v>2370</v>
      </c>
      <c r="B1861" t="s">
        <v>2371</v>
      </c>
      <c r="C1861" t="s">
        <v>6043</v>
      </c>
      <c r="D1861" s="13">
        <v>67</v>
      </c>
      <c r="E1861" t="s">
        <v>9102</v>
      </c>
      <c r="F1861" t="str">
        <f>IF(ISERROR(VLOOKUP(Transaktionen[[#This Row],[Transaktionen]],BTT[Verwendete Transaktion (Pflichtauswahl)],1,FALSE)),"nein","ja")</f>
        <v>nein</v>
      </c>
    </row>
    <row r="1862" spans="1:7" hidden="1" x14ac:dyDescent="0.25">
      <c r="A1862" t="s">
        <v>6963</v>
      </c>
      <c r="B1862" t="s">
        <v>7990</v>
      </c>
      <c r="C1862" t="s">
        <v>6043</v>
      </c>
      <c r="D1862" s="13" t="s">
        <v>576</v>
      </c>
      <c r="E1862" t="s">
        <v>576</v>
      </c>
      <c r="F1862" t="str">
        <f>IF(ISERROR(VLOOKUP(Transaktionen[[#This Row],[Transaktionen]],BTT[Verwendete Transaktion (Pflichtauswahl)],1,FALSE)),"nein","ja")</f>
        <v>nein</v>
      </c>
      <c r="G1862" t="s">
        <v>9516</v>
      </c>
    </row>
    <row r="1863" spans="1:7" hidden="1" x14ac:dyDescent="0.25">
      <c r="A1863" t="s">
        <v>6964</v>
      </c>
      <c r="B1863" t="s">
        <v>7991</v>
      </c>
      <c r="C1863" t="s">
        <v>6043</v>
      </c>
      <c r="D1863" s="13" t="s">
        <v>576</v>
      </c>
      <c r="E1863" t="s">
        <v>576</v>
      </c>
      <c r="F1863" t="str">
        <f>IF(ISERROR(VLOOKUP(Transaktionen[[#This Row],[Transaktionen]],BTT[Verwendete Transaktion (Pflichtauswahl)],1,FALSE)),"nein","ja")</f>
        <v>nein</v>
      </c>
      <c r="G1863" t="s">
        <v>9516</v>
      </c>
    </row>
    <row r="1864" spans="1:7" hidden="1" x14ac:dyDescent="0.25">
      <c r="A1864" t="s">
        <v>6965</v>
      </c>
      <c r="B1864" t="s">
        <v>7992</v>
      </c>
      <c r="C1864" t="s">
        <v>6043</v>
      </c>
      <c r="D1864" s="13" t="s">
        <v>576</v>
      </c>
      <c r="E1864" t="s">
        <v>576</v>
      </c>
      <c r="F1864" t="str">
        <f>IF(ISERROR(VLOOKUP(Transaktionen[[#This Row],[Transaktionen]],BTT[Verwendete Transaktion (Pflichtauswahl)],1,FALSE)),"nein","ja")</f>
        <v>nein</v>
      </c>
      <c r="G1864" t="s">
        <v>9516</v>
      </c>
    </row>
    <row r="1865" spans="1:7" hidden="1" x14ac:dyDescent="0.25">
      <c r="A1865" t="s">
        <v>2372</v>
      </c>
      <c r="B1865" t="s">
        <v>2373</v>
      </c>
      <c r="C1865" t="s">
        <v>6043</v>
      </c>
      <c r="D1865" s="13">
        <v>10</v>
      </c>
      <c r="E1865" t="s">
        <v>9102</v>
      </c>
      <c r="F1865" t="str">
        <f>IF(ISERROR(VLOOKUP(Transaktionen[[#This Row],[Transaktionen]],BTT[Verwendete Transaktion (Pflichtauswahl)],1,FALSE)),"nein","ja")</f>
        <v>nein</v>
      </c>
    </row>
    <row r="1866" spans="1:7" hidden="1" x14ac:dyDescent="0.25">
      <c r="A1866" t="s">
        <v>2374</v>
      </c>
      <c r="B1866" t="s">
        <v>2375</v>
      </c>
      <c r="C1866" t="s">
        <v>6043</v>
      </c>
      <c r="D1866" s="13">
        <v>15</v>
      </c>
      <c r="E1866" t="s">
        <v>9102</v>
      </c>
      <c r="F1866" t="str">
        <f>IF(ISERROR(VLOOKUP(Transaktionen[[#This Row],[Transaktionen]],BTT[Verwendete Transaktion (Pflichtauswahl)],1,FALSE)),"nein","ja")</f>
        <v>nein</v>
      </c>
    </row>
    <row r="1867" spans="1:7" hidden="1" x14ac:dyDescent="0.25">
      <c r="A1867" t="s">
        <v>6967</v>
      </c>
      <c r="B1867" t="s">
        <v>7994</v>
      </c>
      <c r="C1867" t="s">
        <v>6043</v>
      </c>
      <c r="D1867" s="13" t="s">
        <v>576</v>
      </c>
      <c r="E1867" t="s">
        <v>576</v>
      </c>
      <c r="F1867" t="str">
        <f>IF(ISERROR(VLOOKUP(Transaktionen[[#This Row],[Transaktionen]],BTT[Verwendete Transaktion (Pflichtauswahl)],1,FALSE)),"nein","ja")</f>
        <v>nein</v>
      </c>
      <c r="G1867" t="s">
        <v>9516</v>
      </c>
    </row>
    <row r="1868" spans="1:7" hidden="1" x14ac:dyDescent="0.25">
      <c r="A1868" t="s">
        <v>6966</v>
      </c>
      <c r="B1868" t="s">
        <v>7993</v>
      </c>
      <c r="C1868" t="s">
        <v>6043</v>
      </c>
      <c r="D1868" s="13" t="s">
        <v>576</v>
      </c>
      <c r="E1868" t="s">
        <v>576</v>
      </c>
      <c r="F1868" t="str">
        <f>IF(ISERROR(VLOOKUP(Transaktionen[[#This Row],[Transaktionen]],BTT[Verwendete Transaktion (Pflichtauswahl)],1,FALSE)),"nein","ja")</f>
        <v>nein</v>
      </c>
      <c r="G1868" t="s">
        <v>9516</v>
      </c>
    </row>
    <row r="1869" spans="1:7" hidden="1" x14ac:dyDescent="0.25">
      <c r="A1869" t="s">
        <v>6968</v>
      </c>
      <c r="B1869" t="s">
        <v>7995</v>
      </c>
      <c r="C1869" t="s">
        <v>6041</v>
      </c>
      <c r="D1869" s="13" t="s">
        <v>576</v>
      </c>
      <c r="E1869" t="s">
        <v>576</v>
      </c>
      <c r="F1869" t="str">
        <f>IF(ISERROR(VLOOKUP(Transaktionen[[#This Row],[Transaktionen]],BTT[Verwendete Transaktion (Pflichtauswahl)],1,FALSE)),"nein","ja")</f>
        <v>nein</v>
      </c>
      <c r="G1869" t="s">
        <v>9063</v>
      </c>
    </row>
    <row r="1870" spans="1:7" hidden="1" x14ac:dyDescent="0.25">
      <c r="A1870" t="s">
        <v>2376</v>
      </c>
      <c r="B1870" t="s">
        <v>2377</v>
      </c>
      <c r="C1870" t="s">
        <v>6041</v>
      </c>
      <c r="D1870" s="13">
        <v>63</v>
      </c>
      <c r="E1870" t="s">
        <v>9102</v>
      </c>
      <c r="F1870" t="str">
        <f>IF(ISERROR(VLOOKUP(Transaktionen[[#This Row],[Transaktionen]],BTT[Verwendete Transaktion (Pflichtauswahl)],1,FALSE)),"nein","ja")</f>
        <v>nein</v>
      </c>
      <c r="G1870" t="s">
        <v>9063</v>
      </c>
    </row>
    <row r="1871" spans="1:7" hidden="1" x14ac:dyDescent="0.25">
      <c r="A1871" t="s">
        <v>6969</v>
      </c>
      <c r="B1871" t="s">
        <v>7996</v>
      </c>
      <c r="C1871" t="s">
        <v>6043</v>
      </c>
      <c r="D1871" s="13" t="s">
        <v>576</v>
      </c>
      <c r="E1871" t="s">
        <v>576</v>
      </c>
      <c r="F1871" t="str">
        <f>IF(ISERROR(VLOOKUP(Transaktionen[[#This Row],[Transaktionen]],BTT[Verwendete Transaktion (Pflichtauswahl)],1,FALSE)),"nein","ja")</f>
        <v>nein</v>
      </c>
      <c r="G1871" t="s">
        <v>9516</v>
      </c>
    </row>
    <row r="1872" spans="1:7" hidden="1" x14ac:dyDescent="0.25">
      <c r="A1872" t="s">
        <v>6970</v>
      </c>
      <c r="B1872" t="s">
        <v>7997</v>
      </c>
      <c r="C1872" t="s">
        <v>6043</v>
      </c>
      <c r="D1872" s="13">
        <v>70</v>
      </c>
      <c r="E1872" t="s">
        <v>576</v>
      </c>
      <c r="F1872" t="str">
        <f>IF(ISERROR(VLOOKUP(Transaktionen[[#This Row],[Transaktionen]],BTT[Verwendete Transaktion (Pflichtauswahl)],1,FALSE)),"nein","ja")</f>
        <v>nein</v>
      </c>
    </row>
    <row r="1873" spans="1:7" hidden="1" x14ac:dyDescent="0.25">
      <c r="A1873" t="s">
        <v>6971</v>
      </c>
      <c r="B1873" t="s">
        <v>7998</v>
      </c>
      <c r="C1873" t="s">
        <v>6043</v>
      </c>
      <c r="D1873" s="13" t="s">
        <v>576</v>
      </c>
      <c r="E1873" t="s">
        <v>576</v>
      </c>
      <c r="F1873" t="str">
        <f>IF(ISERROR(VLOOKUP(Transaktionen[[#This Row],[Transaktionen]],BTT[Verwendete Transaktion (Pflichtauswahl)],1,FALSE)),"nein","ja")</f>
        <v>nein</v>
      </c>
      <c r="G1873" t="s">
        <v>9516</v>
      </c>
    </row>
    <row r="1874" spans="1:7" hidden="1" x14ac:dyDescent="0.25">
      <c r="A1874" t="s">
        <v>2378</v>
      </c>
      <c r="B1874" t="s">
        <v>2379</v>
      </c>
      <c r="C1874" t="s">
        <v>6101</v>
      </c>
      <c r="D1874" s="13">
        <v>6</v>
      </c>
      <c r="E1874" t="s">
        <v>9102</v>
      </c>
      <c r="F1874" t="str">
        <f>IF(ISERROR(VLOOKUP(Transaktionen[[#This Row],[Transaktionen]],BTT[Verwendete Transaktion (Pflichtauswahl)],1,FALSE)),"nein","ja")</f>
        <v>nein</v>
      </c>
    </row>
    <row r="1875" spans="1:7" hidden="1" x14ac:dyDescent="0.25">
      <c r="A1875" t="s">
        <v>6972</v>
      </c>
      <c r="B1875" t="s">
        <v>7999</v>
      </c>
      <c r="C1875" t="s">
        <v>6041</v>
      </c>
      <c r="D1875" s="13">
        <v>4</v>
      </c>
      <c r="E1875" t="s">
        <v>576</v>
      </c>
      <c r="F1875" t="str">
        <f>IF(ISERROR(VLOOKUP(Transaktionen[[#This Row],[Transaktionen]],BTT[Verwendete Transaktion (Pflichtauswahl)],1,FALSE)),"nein","ja")</f>
        <v>nein</v>
      </c>
      <c r="G1875" t="s">
        <v>9063</v>
      </c>
    </row>
    <row r="1876" spans="1:7" hidden="1" x14ac:dyDescent="0.25">
      <c r="A1876" t="s">
        <v>2380</v>
      </c>
      <c r="B1876" t="s">
        <v>2381</v>
      </c>
      <c r="C1876" t="s">
        <v>6101</v>
      </c>
      <c r="D1876" s="13">
        <v>20</v>
      </c>
      <c r="E1876" t="s">
        <v>9102</v>
      </c>
      <c r="F1876" t="str">
        <f>IF(ISERROR(VLOOKUP(Transaktionen[[#This Row],[Transaktionen]],BTT[Verwendete Transaktion (Pflichtauswahl)],1,FALSE)),"nein","ja")</f>
        <v>nein</v>
      </c>
    </row>
    <row r="1877" spans="1:7" hidden="1" x14ac:dyDescent="0.25">
      <c r="A1877" t="s">
        <v>2382</v>
      </c>
      <c r="B1877" t="s">
        <v>2383</v>
      </c>
      <c r="C1877" t="s">
        <v>6041</v>
      </c>
      <c r="D1877" s="13">
        <v>12</v>
      </c>
      <c r="E1877" t="s">
        <v>9102</v>
      </c>
      <c r="F1877" t="str">
        <f>IF(ISERROR(VLOOKUP(Transaktionen[[#This Row],[Transaktionen]],BTT[Verwendete Transaktion (Pflichtauswahl)],1,FALSE)),"nein","ja")</f>
        <v>nein</v>
      </c>
      <c r="G1877" t="s">
        <v>9063</v>
      </c>
    </row>
    <row r="1878" spans="1:7" hidden="1" x14ac:dyDescent="0.25">
      <c r="A1878" t="s">
        <v>6973</v>
      </c>
      <c r="B1878" t="s">
        <v>8000</v>
      </c>
      <c r="C1878" t="s">
        <v>6041</v>
      </c>
      <c r="D1878" s="13" t="s">
        <v>576</v>
      </c>
      <c r="E1878" t="s">
        <v>576</v>
      </c>
      <c r="F1878" t="str">
        <f>IF(ISERROR(VLOOKUP(Transaktionen[[#This Row],[Transaktionen]],BTT[Verwendete Transaktion (Pflichtauswahl)],1,FALSE)),"nein","ja")</f>
        <v>nein</v>
      </c>
      <c r="G1878" t="s">
        <v>9063</v>
      </c>
    </row>
    <row r="1879" spans="1:7" hidden="1" x14ac:dyDescent="0.25">
      <c r="A1879" t="s">
        <v>2384</v>
      </c>
      <c r="B1879" t="s">
        <v>2385</v>
      </c>
      <c r="C1879" t="s">
        <v>6041</v>
      </c>
      <c r="D1879" s="13">
        <v>100</v>
      </c>
      <c r="E1879" t="s">
        <v>9102</v>
      </c>
      <c r="F1879" t="str">
        <f>IF(ISERROR(VLOOKUP(Transaktionen[[#This Row],[Transaktionen]],BTT[Verwendete Transaktion (Pflichtauswahl)],1,FALSE)),"nein","ja")</f>
        <v>nein</v>
      </c>
      <c r="G1879" t="s">
        <v>9063</v>
      </c>
    </row>
    <row r="1880" spans="1:7" hidden="1" x14ac:dyDescent="0.25">
      <c r="A1880" t="s">
        <v>2386</v>
      </c>
      <c r="B1880" t="s">
        <v>2387</v>
      </c>
      <c r="C1880" t="s">
        <v>6041</v>
      </c>
      <c r="D1880" s="13">
        <v>1</v>
      </c>
      <c r="E1880" t="s">
        <v>9102</v>
      </c>
      <c r="F1880" t="str">
        <f>IF(ISERROR(VLOOKUP(Transaktionen[[#This Row],[Transaktionen]],BTT[Verwendete Transaktion (Pflichtauswahl)],1,FALSE)),"nein","ja")</f>
        <v>nein</v>
      </c>
      <c r="G1880" t="s">
        <v>9063</v>
      </c>
    </row>
    <row r="1881" spans="1:7" hidden="1" x14ac:dyDescent="0.25">
      <c r="A1881" t="s">
        <v>2388</v>
      </c>
      <c r="B1881" t="s">
        <v>2389</v>
      </c>
      <c r="C1881" t="s">
        <v>6041</v>
      </c>
      <c r="D1881" s="13">
        <v>1</v>
      </c>
      <c r="E1881" t="s">
        <v>576</v>
      </c>
      <c r="F1881" t="str">
        <f>IF(ISERROR(VLOOKUP(Transaktionen[[#This Row],[Transaktionen]],BTT[Verwendete Transaktion (Pflichtauswahl)],1,FALSE)),"nein","ja")</f>
        <v>nein</v>
      </c>
      <c r="G1881" t="s">
        <v>9063</v>
      </c>
    </row>
    <row r="1882" spans="1:7" hidden="1" x14ac:dyDescent="0.25">
      <c r="A1882" t="s">
        <v>2390</v>
      </c>
      <c r="B1882" t="s">
        <v>2391</v>
      </c>
      <c r="C1882" t="s">
        <v>6041</v>
      </c>
      <c r="D1882" s="13">
        <v>17</v>
      </c>
      <c r="E1882" t="s">
        <v>9102</v>
      </c>
      <c r="F1882" s="10" t="str">
        <f>IF(ISERROR(VLOOKUP(Transaktionen[[#This Row],[Transaktionen]],BTT[Verwendete Transaktion (Pflichtauswahl)],1,FALSE)),"nein","ja")</f>
        <v>nein</v>
      </c>
      <c r="G1882" t="s">
        <v>9063</v>
      </c>
    </row>
    <row r="1883" spans="1:7" hidden="1" x14ac:dyDescent="0.25">
      <c r="A1883" t="s">
        <v>2392</v>
      </c>
      <c r="B1883" t="s">
        <v>2393</v>
      </c>
      <c r="C1883" t="s">
        <v>6041</v>
      </c>
      <c r="D1883" s="13">
        <v>2601</v>
      </c>
      <c r="E1883" t="s">
        <v>9102</v>
      </c>
      <c r="F1883" t="str">
        <f>IF(ISERROR(VLOOKUP(Transaktionen[[#This Row],[Transaktionen]],BTT[Verwendete Transaktion (Pflichtauswahl)],1,FALSE)),"nein","ja")</f>
        <v>nein</v>
      </c>
    </row>
    <row r="1884" spans="1:7" hidden="1" x14ac:dyDescent="0.25">
      <c r="A1884" t="s">
        <v>2394</v>
      </c>
      <c r="B1884" t="s">
        <v>2395</v>
      </c>
      <c r="C1884" t="s">
        <v>6041</v>
      </c>
      <c r="D1884" s="13">
        <v>219041</v>
      </c>
      <c r="E1884" t="s">
        <v>9102</v>
      </c>
      <c r="F1884" t="str">
        <f>IF(ISERROR(VLOOKUP(Transaktionen[[#This Row],[Transaktionen]],BTT[Verwendete Transaktion (Pflichtauswahl)],1,FALSE)),"nein","ja")</f>
        <v>nein</v>
      </c>
    </row>
    <row r="1885" spans="1:7" hidden="1" x14ac:dyDescent="0.25">
      <c r="A1885" t="s">
        <v>2396</v>
      </c>
      <c r="B1885" t="s">
        <v>2397</v>
      </c>
      <c r="C1885" t="s">
        <v>6041</v>
      </c>
      <c r="D1885" s="13">
        <v>158506</v>
      </c>
      <c r="E1885" t="s">
        <v>9102</v>
      </c>
      <c r="F1885" t="str">
        <f>IF(ISERROR(VLOOKUP(Transaktionen[[#This Row],[Transaktionen]],BTT[Verwendete Transaktion (Pflichtauswahl)],1,FALSE)),"nein","ja")</f>
        <v>nein</v>
      </c>
    </row>
    <row r="1886" spans="1:7" hidden="1" x14ac:dyDescent="0.25">
      <c r="A1886" t="s">
        <v>2398</v>
      </c>
      <c r="B1886" t="s">
        <v>2399</v>
      </c>
      <c r="C1886" t="s">
        <v>6041</v>
      </c>
      <c r="D1886" s="13">
        <v>583</v>
      </c>
      <c r="E1886" t="s">
        <v>9102</v>
      </c>
      <c r="F1886" t="str">
        <f>IF(ISERROR(VLOOKUP(Transaktionen[[#This Row],[Transaktionen]],BTT[Verwendete Transaktion (Pflichtauswahl)],1,FALSE)),"nein","ja")</f>
        <v>nein</v>
      </c>
    </row>
    <row r="1887" spans="1:7" hidden="1" x14ac:dyDescent="0.25">
      <c r="A1887" t="s">
        <v>2400</v>
      </c>
      <c r="B1887" t="s">
        <v>2401</v>
      </c>
      <c r="C1887" t="s">
        <v>6041</v>
      </c>
      <c r="D1887" s="13">
        <v>10944</v>
      </c>
      <c r="E1887" t="s">
        <v>9102</v>
      </c>
      <c r="F1887" t="str">
        <f>IF(ISERROR(VLOOKUP(Transaktionen[[#This Row],[Transaktionen]],BTT[Verwendete Transaktion (Pflichtauswahl)],1,FALSE)),"nein","ja")</f>
        <v>nein</v>
      </c>
    </row>
    <row r="1888" spans="1:7" hidden="1" x14ac:dyDescent="0.25">
      <c r="A1888" t="s">
        <v>2402</v>
      </c>
      <c r="B1888" t="s">
        <v>2403</v>
      </c>
      <c r="C1888" t="s">
        <v>6041</v>
      </c>
      <c r="D1888" s="13">
        <v>16672</v>
      </c>
      <c r="E1888" t="s">
        <v>9102</v>
      </c>
      <c r="F1888" t="str">
        <f>IF(ISERROR(VLOOKUP(Transaktionen[[#This Row],[Transaktionen]],BTT[Verwendete Transaktion (Pflichtauswahl)],1,FALSE)),"nein","ja")</f>
        <v>nein</v>
      </c>
    </row>
    <row r="1889" spans="1:6" hidden="1" x14ac:dyDescent="0.25">
      <c r="A1889" t="s">
        <v>2404</v>
      </c>
      <c r="B1889" t="s">
        <v>2405</v>
      </c>
      <c r="C1889" t="s">
        <v>6041</v>
      </c>
      <c r="D1889" s="13">
        <v>130302</v>
      </c>
      <c r="E1889" t="s">
        <v>9102</v>
      </c>
      <c r="F1889" t="str">
        <f>IF(ISERROR(VLOOKUP(Transaktionen[[#This Row],[Transaktionen]],BTT[Verwendete Transaktion (Pflichtauswahl)],1,FALSE)),"nein","ja")</f>
        <v>nein</v>
      </c>
    </row>
    <row r="1890" spans="1:6" hidden="1" x14ac:dyDescent="0.25">
      <c r="A1890" t="s">
        <v>2406</v>
      </c>
      <c r="B1890" t="s">
        <v>2407</v>
      </c>
      <c r="C1890" t="s">
        <v>6041</v>
      </c>
      <c r="D1890" s="13">
        <v>835</v>
      </c>
      <c r="E1890" t="s">
        <v>9102</v>
      </c>
      <c r="F1890" t="str">
        <f>IF(ISERROR(VLOOKUP(Transaktionen[[#This Row],[Transaktionen]],BTT[Verwendete Transaktion (Pflichtauswahl)],1,FALSE)),"nein","ja")</f>
        <v>nein</v>
      </c>
    </row>
    <row r="1891" spans="1:6" hidden="1" x14ac:dyDescent="0.25">
      <c r="A1891" t="s">
        <v>9206</v>
      </c>
      <c r="B1891" t="s">
        <v>9207</v>
      </c>
      <c r="C1891" t="s">
        <v>6041</v>
      </c>
      <c r="D1891" s="13">
        <v>2</v>
      </c>
      <c r="E1891" t="s">
        <v>9102</v>
      </c>
      <c r="F1891" t="str">
        <f>IF(ISERROR(VLOOKUP(Transaktionen[[#This Row],[Transaktionen]],BTT[Verwendete Transaktion (Pflichtauswahl)],1,FALSE)),"nein","ja")</f>
        <v>nein</v>
      </c>
    </row>
    <row r="1892" spans="1:6" hidden="1" x14ac:dyDescent="0.25">
      <c r="A1892" t="s">
        <v>2408</v>
      </c>
      <c r="B1892" t="s">
        <v>2409</v>
      </c>
      <c r="C1892" t="s">
        <v>6041</v>
      </c>
      <c r="D1892" s="13">
        <v>2</v>
      </c>
      <c r="E1892" t="s">
        <v>9102</v>
      </c>
      <c r="F1892" t="str">
        <f>IF(ISERROR(VLOOKUP(Transaktionen[[#This Row],[Transaktionen]],BTT[Verwendete Transaktion (Pflichtauswahl)],1,FALSE)),"nein","ja")</f>
        <v>nein</v>
      </c>
    </row>
    <row r="1893" spans="1:6" hidden="1" x14ac:dyDescent="0.25">
      <c r="A1893" t="s">
        <v>2410</v>
      </c>
      <c r="B1893" t="s">
        <v>2411</v>
      </c>
      <c r="C1893" t="s">
        <v>6041</v>
      </c>
      <c r="D1893" s="13">
        <v>2502</v>
      </c>
      <c r="E1893" t="s">
        <v>9102</v>
      </c>
      <c r="F1893" t="str">
        <f>IF(ISERROR(VLOOKUP(Transaktionen[[#This Row],[Transaktionen]],BTT[Verwendete Transaktion (Pflichtauswahl)],1,FALSE)),"nein","ja")</f>
        <v>nein</v>
      </c>
    </row>
    <row r="1894" spans="1:6" hidden="1" x14ac:dyDescent="0.25">
      <c r="A1894" t="s">
        <v>6974</v>
      </c>
      <c r="B1894" t="s">
        <v>8001</v>
      </c>
      <c r="C1894" t="s">
        <v>6041</v>
      </c>
      <c r="D1894" s="13">
        <v>12</v>
      </c>
      <c r="E1894" t="s">
        <v>9102</v>
      </c>
      <c r="F1894" t="str">
        <f>IF(ISERROR(VLOOKUP(Transaktionen[[#This Row],[Transaktionen]],BTT[Verwendete Transaktion (Pflichtauswahl)],1,FALSE)),"nein","ja")</f>
        <v>nein</v>
      </c>
    </row>
    <row r="1895" spans="1:6" hidden="1" x14ac:dyDescent="0.25">
      <c r="A1895" t="s">
        <v>2412</v>
      </c>
      <c r="B1895" t="s">
        <v>2413</v>
      </c>
      <c r="C1895" t="s">
        <v>6041</v>
      </c>
      <c r="D1895" s="13">
        <v>101</v>
      </c>
      <c r="E1895" t="s">
        <v>9102</v>
      </c>
      <c r="F1895" t="str">
        <f>IF(ISERROR(VLOOKUP(Transaktionen[[#This Row],[Transaktionen]],BTT[Verwendete Transaktion (Pflichtauswahl)],1,FALSE)),"nein","ja")</f>
        <v>nein</v>
      </c>
    </row>
    <row r="1896" spans="1:6" hidden="1" x14ac:dyDescent="0.25">
      <c r="A1896" t="s">
        <v>2414</v>
      </c>
      <c r="B1896" t="s">
        <v>2415</v>
      </c>
      <c r="C1896" t="s">
        <v>6041</v>
      </c>
      <c r="D1896" s="13">
        <v>58</v>
      </c>
      <c r="E1896" t="s">
        <v>9102</v>
      </c>
      <c r="F1896" t="str">
        <f>IF(ISERROR(VLOOKUP(Transaktionen[[#This Row],[Transaktionen]],BTT[Verwendete Transaktion (Pflichtauswahl)],1,FALSE)),"nein","ja")</f>
        <v>nein</v>
      </c>
    </row>
    <row r="1897" spans="1:6" hidden="1" x14ac:dyDescent="0.25">
      <c r="A1897" t="s">
        <v>2416</v>
      </c>
      <c r="B1897" t="s">
        <v>2417</v>
      </c>
      <c r="C1897" t="s">
        <v>6041</v>
      </c>
      <c r="D1897" s="13">
        <v>33426</v>
      </c>
      <c r="E1897" t="s">
        <v>9102</v>
      </c>
      <c r="F1897" s="10" t="str">
        <f>IF(ISERROR(VLOOKUP(Transaktionen[[#This Row],[Transaktionen]],BTT[Verwendete Transaktion (Pflichtauswahl)],1,FALSE)),"nein","ja")</f>
        <v>nein</v>
      </c>
    </row>
    <row r="1898" spans="1:6" hidden="1" x14ac:dyDescent="0.25">
      <c r="A1898" t="s">
        <v>2418</v>
      </c>
      <c r="B1898" t="s">
        <v>2419</v>
      </c>
      <c r="C1898" t="s">
        <v>6041</v>
      </c>
      <c r="D1898" s="13">
        <v>21468</v>
      </c>
      <c r="E1898" t="s">
        <v>9102</v>
      </c>
      <c r="F1898" t="str">
        <f>IF(ISERROR(VLOOKUP(Transaktionen[[#This Row],[Transaktionen]],BTT[Verwendete Transaktion (Pflichtauswahl)],1,FALSE)),"nein","ja")</f>
        <v>nein</v>
      </c>
    </row>
    <row r="1899" spans="1:6" hidden="1" x14ac:dyDescent="0.25">
      <c r="A1899" t="s">
        <v>2420</v>
      </c>
      <c r="B1899" t="s">
        <v>2421</v>
      </c>
      <c r="C1899" t="s">
        <v>6041</v>
      </c>
      <c r="D1899" s="13">
        <v>7256</v>
      </c>
      <c r="E1899" t="s">
        <v>9102</v>
      </c>
      <c r="F1899" t="str">
        <f>IF(ISERROR(VLOOKUP(Transaktionen[[#This Row],[Transaktionen]],BTT[Verwendete Transaktion (Pflichtauswahl)],1,FALSE)),"nein","ja")</f>
        <v>nein</v>
      </c>
    </row>
    <row r="1900" spans="1:6" hidden="1" x14ac:dyDescent="0.25">
      <c r="A1900" t="s">
        <v>2422</v>
      </c>
      <c r="B1900" t="s">
        <v>2423</v>
      </c>
      <c r="C1900" t="s">
        <v>6041</v>
      </c>
      <c r="D1900" s="13">
        <v>22715</v>
      </c>
      <c r="E1900" t="s">
        <v>9102</v>
      </c>
      <c r="F1900" t="str">
        <f>IF(ISERROR(VLOOKUP(Transaktionen[[#This Row],[Transaktionen]],BTT[Verwendete Transaktion (Pflichtauswahl)],1,FALSE)),"nein","ja")</f>
        <v>nein</v>
      </c>
    </row>
    <row r="1901" spans="1:6" hidden="1" x14ac:dyDescent="0.25">
      <c r="A1901" t="s">
        <v>2424</v>
      </c>
      <c r="B1901" t="s">
        <v>2425</v>
      </c>
      <c r="C1901" t="s">
        <v>6041</v>
      </c>
      <c r="D1901" s="13">
        <v>48068</v>
      </c>
      <c r="E1901" t="s">
        <v>9102</v>
      </c>
      <c r="F1901" t="str">
        <f>IF(ISERROR(VLOOKUP(Transaktionen[[#This Row],[Transaktionen]],BTT[Verwendete Transaktion (Pflichtauswahl)],1,FALSE)),"nein","ja")</f>
        <v>nein</v>
      </c>
    </row>
    <row r="1902" spans="1:6" hidden="1" x14ac:dyDescent="0.25">
      <c r="A1902" t="s">
        <v>2426</v>
      </c>
      <c r="B1902" t="s">
        <v>2427</v>
      </c>
      <c r="C1902" t="s">
        <v>6041</v>
      </c>
      <c r="D1902" s="13">
        <v>16749</v>
      </c>
      <c r="E1902" t="s">
        <v>9102</v>
      </c>
      <c r="F1902" t="str">
        <f>IF(ISERROR(VLOOKUP(Transaktionen[[#This Row],[Transaktionen]],BTT[Verwendete Transaktion (Pflichtauswahl)],1,FALSE)),"nein","ja")</f>
        <v>nein</v>
      </c>
    </row>
    <row r="1903" spans="1:6" hidden="1" x14ac:dyDescent="0.25">
      <c r="A1903" t="s">
        <v>2428</v>
      </c>
      <c r="B1903" t="s">
        <v>2429</v>
      </c>
      <c r="C1903" t="s">
        <v>6041</v>
      </c>
      <c r="D1903" s="13">
        <v>21</v>
      </c>
      <c r="E1903" t="s">
        <v>9102</v>
      </c>
      <c r="F1903" t="str">
        <f>IF(ISERROR(VLOOKUP(Transaktionen[[#This Row],[Transaktionen]],BTT[Verwendete Transaktion (Pflichtauswahl)],1,FALSE)),"nein","ja")</f>
        <v>nein</v>
      </c>
    </row>
    <row r="1904" spans="1:6" hidden="1" x14ac:dyDescent="0.25">
      <c r="A1904" t="s">
        <v>2430</v>
      </c>
      <c r="B1904" t="s">
        <v>2431</v>
      </c>
      <c r="C1904" t="s">
        <v>6041</v>
      </c>
      <c r="D1904" s="13">
        <v>1005</v>
      </c>
      <c r="E1904" t="s">
        <v>9102</v>
      </c>
      <c r="F1904" t="str">
        <f>IF(ISERROR(VLOOKUP(Transaktionen[[#This Row],[Transaktionen]],BTT[Verwendete Transaktion (Pflichtauswahl)],1,FALSE)),"nein","ja")</f>
        <v>nein</v>
      </c>
    </row>
    <row r="1905" spans="1:7" hidden="1" x14ac:dyDescent="0.25">
      <c r="A1905" t="s">
        <v>2432</v>
      </c>
      <c r="B1905" t="s">
        <v>2433</v>
      </c>
      <c r="C1905" t="s">
        <v>6041</v>
      </c>
      <c r="D1905" s="13">
        <v>395</v>
      </c>
      <c r="E1905" t="s">
        <v>9102</v>
      </c>
      <c r="F1905" t="str">
        <f>IF(ISERROR(VLOOKUP(Transaktionen[[#This Row],[Transaktionen]],BTT[Verwendete Transaktion (Pflichtauswahl)],1,FALSE)),"nein","ja")</f>
        <v>nein</v>
      </c>
    </row>
    <row r="1906" spans="1:7" hidden="1" x14ac:dyDescent="0.25">
      <c r="A1906" t="s">
        <v>9208</v>
      </c>
      <c r="B1906" t="s">
        <v>9209</v>
      </c>
      <c r="C1906" t="s">
        <v>6041</v>
      </c>
      <c r="D1906" s="13">
        <v>8</v>
      </c>
      <c r="E1906" t="s">
        <v>9102</v>
      </c>
      <c r="F1906" t="str">
        <f>IF(ISERROR(VLOOKUP(Transaktionen[[#This Row],[Transaktionen]],BTT[Verwendete Transaktion (Pflichtauswahl)],1,FALSE)),"nein","ja")</f>
        <v>nein</v>
      </c>
    </row>
    <row r="1907" spans="1:7" hidden="1" x14ac:dyDescent="0.25">
      <c r="A1907" t="s">
        <v>2434</v>
      </c>
      <c r="B1907" t="s">
        <v>2435</v>
      </c>
      <c r="C1907" t="s">
        <v>6041</v>
      </c>
      <c r="D1907" s="13">
        <v>15813</v>
      </c>
      <c r="E1907" t="s">
        <v>9102</v>
      </c>
      <c r="F1907" t="str">
        <f>IF(ISERROR(VLOOKUP(Transaktionen[[#This Row],[Transaktionen]],BTT[Verwendete Transaktion (Pflichtauswahl)],1,FALSE)),"nein","ja")</f>
        <v>nein</v>
      </c>
    </row>
    <row r="1908" spans="1:7" hidden="1" x14ac:dyDescent="0.25">
      <c r="A1908" t="s">
        <v>2436</v>
      </c>
      <c r="B1908" t="s">
        <v>2437</v>
      </c>
      <c r="C1908" t="s">
        <v>6041</v>
      </c>
      <c r="D1908" s="13">
        <v>45242</v>
      </c>
      <c r="E1908" t="s">
        <v>9102</v>
      </c>
      <c r="F1908" t="str">
        <f>IF(ISERROR(VLOOKUP(Transaktionen[[#This Row],[Transaktionen]],BTT[Verwendete Transaktion (Pflichtauswahl)],1,FALSE)),"nein","ja")</f>
        <v>nein</v>
      </c>
    </row>
    <row r="1909" spans="1:7" hidden="1" x14ac:dyDescent="0.25">
      <c r="A1909" t="s">
        <v>2438</v>
      </c>
      <c r="B1909" t="s">
        <v>2439</v>
      </c>
      <c r="C1909" t="s">
        <v>6041</v>
      </c>
      <c r="D1909" s="13">
        <v>672</v>
      </c>
      <c r="E1909" t="s">
        <v>9102</v>
      </c>
      <c r="F1909" t="str">
        <f>IF(ISERROR(VLOOKUP(Transaktionen[[#This Row],[Transaktionen]],BTT[Verwendete Transaktion (Pflichtauswahl)],1,FALSE)),"nein","ja")</f>
        <v>nein</v>
      </c>
    </row>
    <row r="1910" spans="1:7" hidden="1" x14ac:dyDescent="0.25">
      <c r="A1910" t="s">
        <v>2440</v>
      </c>
      <c r="B1910" t="s">
        <v>2441</v>
      </c>
      <c r="C1910" t="s">
        <v>6041</v>
      </c>
      <c r="D1910" s="13">
        <v>64</v>
      </c>
      <c r="E1910" t="s">
        <v>9102</v>
      </c>
      <c r="F1910" t="str">
        <f>IF(ISERROR(VLOOKUP(Transaktionen[[#This Row],[Transaktionen]],BTT[Verwendete Transaktion (Pflichtauswahl)],1,FALSE)),"nein","ja")</f>
        <v>nein</v>
      </c>
    </row>
    <row r="1911" spans="1:7" hidden="1" x14ac:dyDescent="0.25">
      <c r="A1911" t="s">
        <v>2442</v>
      </c>
      <c r="B1911" t="s">
        <v>2443</v>
      </c>
      <c r="C1911" t="s">
        <v>6041</v>
      </c>
      <c r="D1911" s="13">
        <v>97</v>
      </c>
      <c r="E1911" t="s">
        <v>9102</v>
      </c>
      <c r="F1911" t="str">
        <f>IF(ISERROR(VLOOKUP(Transaktionen[[#This Row],[Transaktionen]],BTT[Verwendete Transaktion (Pflichtauswahl)],1,FALSE)),"nein","ja")</f>
        <v>nein</v>
      </c>
    </row>
    <row r="1912" spans="1:7" hidden="1" x14ac:dyDescent="0.25">
      <c r="A1912" t="s">
        <v>6975</v>
      </c>
      <c r="B1912" t="s">
        <v>8002</v>
      </c>
      <c r="C1912" t="s">
        <v>6041</v>
      </c>
      <c r="D1912" s="13">
        <v>15</v>
      </c>
      <c r="E1912" t="s">
        <v>9102</v>
      </c>
      <c r="F1912" t="str">
        <f>IF(ISERROR(VLOOKUP(Transaktionen[[#This Row],[Transaktionen]],BTT[Verwendete Transaktion (Pflichtauswahl)],1,FALSE)),"nein","ja")</f>
        <v>nein</v>
      </c>
    </row>
    <row r="1913" spans="1:7" hidden="1" x14ac:dyDescent="0.25">
      <c r="A1913" t="s">
        <v>2444</v>
      </c>
      <c r="B1913" t="s">
        <v>2445</v>
      </c>
      <c r="C1913" t="s">
        <v>6041</v>
      </c>
      <c r="D1913" s="13">
        <v>6</v>
      </c>
      <c r="E1913" t="s">
        <v>9102</v>
      </c>
      <c r="F1913" s="10" t="str">
        <f>IF(ISERROR(VLOOKUP(Transaktionen[[#This Row],[Transaktionen]],BTT[Verwendete Transaktion (Pflichtauswahl)],1,FALSE)),"nein","ja")</f>
        <v>nein</v>
      </c>
    </row>
    <row r="1914" spans="1:7" hidden="1" x14ac:dyDescent="0.25">
      <c r="A1914" t="s">
        <v>6976</v>
      </c>
      <c r="B1914" t="s">
        <v>8003</v>
      </c>
      <c r="C1914" t="s">
        <v>6041</v>
      </c>
      <c r="D1914" s="13" t="s">
        <v>576</v>
      </c>
      <c r="E1914" t="s">
        <v>576</v>
      </c>
      <c r="F1914" t="str">
        <f>IF(ISERROR(VLOOKUP(Transaktionen[[#This Row],[Transaktionen]],BTT[Verwendete Transaktion (Pflichtauswahl)],1,FALSE)),"nein","ja")</f>
        <v>nein</v>
      </c>
    </row>
    <row r="1915" spans="1:7" hidden="1" x14ac:dyDescent="0.25">
      <c r="A1915" t="s">
        <v>2446</v>
      </c>
      <c r="B1915" t="s">
        <v>2447</v>
      </c>
      <c r="C1915" t="s">
        <v>6041</v>
      </c>
      <c r="D1915" s="13">
        <v>39</v>
      </c>
      <c r="E1915" t="s">
        <v>9102</v>
      </c>
      <c r="F1915" t="str">
        <f>IF(ISERROR(VLOOKUP(Transaktionen[[#This Row],[Transaktionen]],BTT[Verwendete Transaktion (Pflichtauswahl)],1,FALSE)),"nein","ja")</f>
        <v>ja</v>
      </c>
      <c r="G1915" t="s">
        <v>9064</v>
      </c>
    </row>
    <row r="1916" spans="1:7" hidden="1" x14ac:dyDescent="0.25">
      <c r="A1916" t="s">
        <v>2448</v>
      </c>
      <c r="B1916" t="s">
        <v>2449</v>
      </c>
      <c r="C1916" t="s">
        <v>6041</v>
      </c>
      <c r="D1916" s="13">
        <v>10074</v>
      </c>
      <c r="E1916" t="s">
        <v>9102</v>
      </c>
      <c r="F1916" t="str">
        <f>IF(ISERROR(VLOOKUP(Transaktionen[[#This Row],[Transaktionen]],BTT[Verwendete Transaktion (Pflichtauswahl)],1,FALSE)),"nein","ja")</f>
        <v>ja</v>
      </c>
      <c r="G1916" t="s">
        <v>9064</v>
      </c>
    </row>
    <row r="1917" spans="1:7" hidden="1" x14ac:dyDescent="0.25">
      <c r="A1917" t="s">
        <v>2450</v>
      </c>
      <c r="B1917" t="s">
        <v>2451</v>
      </c>
      <c r="C1917" t="s">
        <v>6041</v>
      </c>
      <c r="D1917" s="13">
        <v>5709072</v>
      </c>
      <c r="E1917" t="s">
        <v>9102</v>
      </c>
      <c r="F1917" t="str">
        <f>IF(ISERROR(VLOOKUP(Transaktionen[[#This Row],[Transaktionen]],BTT[Verwendete Transaktion (Pflichtauswahl)],1,FALSE)),"nein","ja")</f>
        <v>ja</v>
      </c>
      <c r="G1917" t="s">
        <v>9064</v>
      </c>
    </row>
    <row r="1918" spans="1:7" hidden="1" x14ac:dyDescent="0.25">
      <c r="A1918" t="s">
        <v>2452</v>
      </c>
      <c r="B1918" t="s">
        <v>2447</v>
      </c>
      <c r="C1918" t="s">
        <v>6041</v>
      </c>
      <c r="D1918" s="13">
        <v>139</v>
      </c>
      <c r="E1918" t="s">
        <v>9102</v>
      </c>
      <c r="F1918" t="str">
        <f>IF(ISERROR(VLOOKUP(Transaktionen[[#This Row],[Transaktionen]],BTT[Verwendete Transaktion (Pflichtauswahl)],1,FALSE)),"nein","ja")</f>
        <v>ja</v>
      </c>
      <c r="G1918" t="s">
        <v>9064</v>
      </c>
    </row>
    <row r="1919" spans="1:7" hidden="1" x14ac:dyDescent="0.25">
      <c r="A1919" t="s">
        <v>2453</v>
      </c>
      <c r="B1919" t="s">
        <v>2449</v>
      </c>
      <c r="C1919" t="s">
        <v>6041</v>
      </c>
      <c r="D1919" s="13">
        <v>366</v>
      </c>
      <c r="E1919" t="s">
        <v>9102</v>
      </c>
      <c r="F1919" t="str">
        <f>IF(ISERROR(VLOOKUP(Transaktionen[[#This Row],[Transaktionen]],BTT[Verwendete Transaktion (Pflichtauswahl)],1,FALSE)),"nein","ja")</f>
        <v>ja</v>
      </c>
      <c r="G1919" t="s">
        <v>9064</v>
      </c>
    </row>
    <row r="1920" spans="1:7" hidden="1" x14ac:dyDescent="0.25">
      <c r="A1920" t="s">
        <v>2454</v>
      </c>
      <c r="B1920" t="s">
        <v>2451</v>
      </c>
      <c r="C1920" t="s">
        <v>6041</v>
      </c>
      <c r="D1920" s="13">
        <v>16234</v>
      </c>
      <c r="E1920" t="s">
        <v>9102</v>
      </c>
      <c r="F1920" t="str">
        <f>IF(ISERROR(VLOOKUP(Transaktionen[[#This Row],[Transaktionen]],BTT[Verwendete Transaktion (Pflichtauswahl)],1,FALSE)),"nein","ja")</f>
        <v>ja</v>
      </c>
      <c r="G1920" t="s">
        <v>9064</v>
      </c>
    </row>
    <row r="1921" spans="1:7" hidden="1" x14ac:dyDescent="0.25">
      <c r="A1921" t="s">
        <v>6977</v>
      </c>
      <c r="B1921" t="s">
        <v>8004</v>
      </c>
      <c r="C1921" t="s">
        <v>6090</v>
      </c>
      <c r="D1921" s="13" t="s">
        <v>576</v>
      </c>
      <c r="E1921" t="s">
        <v>576</v>
      </c>
      <c r="F1921" t="str">
        <f>IF(ISERROR(VLOOKUP(Transaktionen[[#This Row],[Transaktionen]],BTT[Verwendete Transaktion (Pflichtauswahl)],1,FALSE)),"nein","ja")</f>
        <v>nein</v>
      </c>
      <c r="G1921" t="s">
        <v>9341</v>
      </c>
    </row>
    <row r="1922" spans="1:7" hidden="1" x14ac:dyDescent="0.25">
      <c r="A1922" t="s">
        <v>9210</v>
      </c>
      <c r="B1922" t="s">
        <v>9211</v>
      </c>
      <c r="C1922" t="s">
        <v>6090</v>
      </c>
      <c r="D1922" s="13">
        <v>1</v>
      </c>
      <c r="E1922" t="s">
        <v>9102</v>
      </c>
      <c r="F1922" t="str">
        <f>IF(ISERROR(VLOOKUP(Transaktionen[[#This Row],[Transaktionen]],BTT[Verwendete Transaktion (Pflichtauswahl)],1,FALSE)),"nein","ja")</f>
        <v>nein</v>
      </c>
    </row>
    <row r="1923" spans="1:7" hidden="1" x14ac:dyDescent="0.25">
      <c r="A1923" t="s">
        <v>2455</v>
      </c>
      <c r="B1923" t="s">
        <v>2456</v>
      </c>
      <c r="C1923" t="s">
        <v>6090</v>
      </c>
      <c r="D1923" s="13">
        <v>18268</v>
      </c>
      <c r="E1923" t="s">
        <v>9102</v>
      </c>
      <c r="F1923" t="str">
        <f>IF(ISERROR(VLOOKUP(Transaktionen[[#This Row],[Transaktionen]],BTT[Verwendete Transaktion (Pflichtauswahl)],1,FALSE)),"nein","ja")</f>
        <v>ja</v>
      </c>
    </row>
    <row r="1924" spans="1:7" hidden="1" x14ac:dyDescent="0.25">
      <c r="A1924" t="s">
        <v>2457</v>
      </c>
      <c r="B1924" t="s">
        <v>2458</v>
      </c>
      <c r="C1924" t="s">
        <v>6096</v>
      </c>
      <c r="D1924" s="13">
        <v>1693</v>
      </c>
      <c r="E1924" t="s">
        <v>9102</v>
      </c>
      <c r="F1924" t="str">
        <f>IF(ISERROR(VLOOKUP(Transaktionen[[#This Row],[Transaktionen]],BTT[Verwendete Transaktion (Pflichtauswahl)],1,FALSE)),"nein","ja")</f>
        <v>nein</v>
      </c>
    </row>
    <row r="1925" spans="1:7" hidden="1" x14ac:dyDescent="0.25">
      <c r="A1925" t="s">
        <v>2459</v>
      </c>
      <c r="B1925" t="s">
        <v>2460</v>
      </c>
      <c r="C1925" t="s">
        <v>6096</v>
      </c>
      <c r="D1925" s="13">
        <v>32860</v>
      </c>
      <c r="E1925" t="s">
        <v>9102</v>
      </c>
      <c r="F1925" t="str">
        <f>IF(ISERROR(VLOOKUP(Transaktionen[[#This Row],[Transaktionen]],BTT[Verwendete Transaktion (Pflichtauswahl)],1,FALSE)),"nein","ja")</f>
        <v>nein</v>
      </c>
    </row>
    <row r="1926" spans="1:7" hidden="1" x14ac:dyDescent="0.25">
      <c r="A1926" t="s">
        <v>2461</v>
      </c>
      <c r="B1926" t="s">
        <v>1285</v>
      </c>
      <c r="C1926" t="s">
        <v>6096</v>
      </c>
      <c r="D1926" s="13">
        <v>15534</v>
      </c>
      <c r="E1926" t="s">
        <v>9102</v>
      </c>
      <c r="F1926" t="str">
        <f>IF(ISERROR(VLOOKUP(Transaktionen[[#This Row],[Transaktionen]],BTT[Verwendete Transaktion (Pflichtauswahl)],1,FALSE)),"nein","ja")</f>
        <v>nein</v>
      </c>
    </row>
    <row r="1927" spans="1:7" hidden="1" x14ac:dyDescent="0.25">
      <c r="A1927" t="s">
        <v>2462</v>
      </c>
      <c r="B1927" t="s">
        <v>2463</v>
      </c>
      <c r="C1927" t="s">
        <v>6041</v>
      </c>
      <c r="D1927" s="13">
        <v>215</v>
      </c>
      <c r="E1927" t="s">
        <v>9102</v>
      </c>
      <c r="F1927" t="str">
        <f>IF(ISERROR(VLOOKUP(Transaktionen[[#This Row],[Transaktionen]],BTT[Verwendete Transaktion (Pflichtauswahl)],1,FALSE)),"nein","ja")</f>
        <v>nein</v>
      </c>
    </row>
    <row r="1928" spans="1:7" hidden="1" x14ac:dyDescent="0.25">
      <c r="A1928" t="s">
        <v>2464</v>
      </c>
      <c r="B1928" t="s">
        <v>2465</v>
      </c>
      <c r="C1928" t="s">
        <v>6041</v>
      </c>
      <c r="D1928" s="13">
        <v>521</v>
      </c>
      <c r="E1928" t="s">
        <v>9102</v>
      </c>
      <c r="F1928" t="str">
        <f>IF(ISERROR(VLOOKUP(Transaktionen[[#This Row],[Transaktionen]],BTT[Verwendete Transaktion (Pflichtauswahl)],1,FALSE)),"nein","ja")</f>
        <v>nein</v>
      </c>
    </row>
    <row r="1929" spans="1:7" hidden="1" x14ac:dyDescent="0.25">
      <c r="A1929" t="s">
        <v>2466</v>
      </c>
      <c r="B1929" t="s">
        <v>2467</v>
      </c>
      <c r="C1929" t="s">
        <v>6041</v>
      </c>
      <c r="D1929" s="13">
        <v>3645742</v>
      </c>
      <c r="E1929" t="s">
        <v>9102</v>
      </c>
      <c r="F1929" t="str">
        <f>IF(ISERROR(VLOOKUP(Transaktionen[[#This Row],[Transaktionen]],BTT[Verwendete Transaktion (Pflichtauswahl)],1,FALSE)),"nein","ja")</f>
        <v>ja</v>
      </c>
    </row>
    <row r="1930" spans="1:7" hidden="1" x14ac:dyDescent="0.25">
      <c r="A1930" t="s">
        <v>2468</v>
      </c>
      <c r="B1930" t="s">
        <v>2469</v>
      </c>
      <c r="C1930" t="s">
        <v>6041</v>
      </c>
      <c r="D1930" s="13">
        <v>1942673</v>
      </c>
      <c r="E1930" t="s">
        <v>9102</v>
      </c>
      <c r="F1930" t="str">
        <f>IF(ISERROR(VLOOKUP(Transaktionen[[#This Row],[Transaktionen]],BTT[Verwendete Transaktion (Pflichtauswahl)],1,FALSE)),"nein","ja")</f>
        <v>ja</v>
      </c>
    </row>
    <row r="1931" spans="1:7" hidden="1" x14ac:dyDescent="0.25">
      <c r="A1931" t="s">
        <v>2470</v>
      </c>
      <c r="B1931" t="s">
        <v>632</v>
      </c>
      <c r="C1931" t="s">
        <v>6041</v>
      </c>
      <c r="D1931" s="13">
        <v>235751</v>
      </c>
      <c r="E1931" t="s">
        <v>9102</v>
      </c>
      <c r="F1931" t="str">
        <f>IF(ISERROR(VLOOKUP(Transaktionen[[#This Row],[Transaktionen]],BTT[Verwendete Transaktion (Pflichtauswahl)],1,FALSE)),"nein","ja")</f>
        <v>nein</v>
      </c>
      <c r="G1931" t="s">
        <v>9065</v>
      </c>
    </row>
    <row r="1932" spans="1:7" hidden="1" x14ac:dyDescent="0.25">
      <c r="A1932" t="s">
        <v>2471</v>
      </c>
      <c r="B1932" t="s">
        <v>2472</v>
      </c>
      <c r="C1932" t="s">
        <v>6041</v>
      </c>
      <c r="D1932" s="13">
        <v>681</v>
      </c>
      <c r="E1932" t="s">
        <v>9102</v>
      </c>
      <c r="F1932" t="str">
        <f>IF(ISERROR(VLOOKUP(Transaktionen[[#This Row],[Transaktionen]],BTT[Verwendete Transaktion (Pflichtauswahl)],1,FALSE)),"nein","ja")</f>
        <v>nein</v>
      </c>
    </row>
    <row r="1933" spans="1:7" hidden="1" x14ac:dyDescent="0.25">
      <c r="A1933" t="s">
        <v>2473</v>
      </c>
      <c r="B1933" t="s">
        <v>2474</v>
      </c>
      <c r="C1933" t="s">
        <v>6041</v>
      </c>
      <c r="D1933" s="13">
        <v>38</v>
      </c>
      <c r="E1933" t="s">
        <v>9102</v>
      </c>
      <c r="F1933" t="str">
        <f>IF(ISERROR(VLOOKUP(Transaktionen[[#This Row],[Transaktionen]],BTT[Verwendete Transaktion (Pflichtauswahl)],1,FALSE)),"nein","ja")</f>
        <v>nein</v>
      </c>
    </row>
    <row r="1934" spans="1:7" hidden="1" x14ac:dyDescent="0.25">
      <c r="A1934" t="s">
        <v>2475</v>
      </c>
      <c r="B1934" t="s">
        <v>2476</v>
      </c>
      <c r="C1934" t="s">
        <v>6041</v>
      </c>
      <c r="D1934" s="13">
        <v>36</v>
      </c>
      <c r="E1934" t="s">
        <v>9102</v>
      </c>
      <c r="F1934" t="str">
        <f>IF(ISERROR(VLOOKUP(Transaktionen[[#This Row],[Transaktionen]],BTT[Verwendete Transaktion (Pflichtauswahl)],1,FALSE)),"nein","ja")</f>
        <v>nein</v>
      </c>
    </row>
    <row r="1935" spans="1:7" hidden="1" x14ac:dyDescent="0.25">
      <c r="A1935" t="s">
        <v>2477</v>
      </c>
      <c r="B1935" t="s">
        <v>2478</v>
      </c>
      <c r="C1935" t="s">
        <v>6041</v>
      </c>
      <c r="D1935" s="13">
        <v>2</v>
      </c>
      <c r="E1935" t="s">
        <v>9102</v>
      </c>
      <c r="F1935" t="str">
        <f>IF(ISERROR(VLOOKUP(Transaktionen[[#This Row],[Transaktionen]],BTT[Verwendete Transaktion (Pflichtauswahl)],1,FALSE)),"nein","ja")</f>
        <v>nein</v>
      </c>
      <c r="G1935" t="s">
        <v>9065</v>
      </c>
    </row>
    <row r="1936" spans="1:7" hidden="1" x14ac:dyDescent="0.25">
      <c r="A1936" t="s">
        <v>2479</v>
      </c>
      <c r="B1936" t="s">
        <v>634</v>
      </c>
      <c r="C1936" t="s">
        <v>6041</v>
      </c>
      <c r="D1936" s="13">
        <v>774846</v>
      </c>
      <c r="E1936" t="s">
        <v>9102</v>
      </c>
      <c r="F1936" t="str">
        <f>IF(ISERROR(VLOOKUP(Transaktionen[[#This Row],[Transaktionen]],BTT[Verwendete Transaktion (Pflichtauswahl)],1,FALSE)),"nein","ja")</f>
        <v>nein</v>
      </c>
      <c r="G1936" t="s">
        <v>9065</v>
      </c>
    </row>
    <row r="1937" spans="1:7" hidden="1" x14ac:dyDescent="0.25">
      <c r="A1937" t="s">
        <v>2480</v>
      </c>
      <c r="B1937" t="s">
        <v>2481</v>
      </c>
      <c r="C1937" t="s">
        <v>6041</v>
      </c>
      <c r="D1937" s="13">
        <v>300520</v>
      </c>
      <c r="E1937" t="s">
        <v>9102</v>
      </c>
      <c r="F1937" t="str">
        <f>IF(ISERROR(VLOOKUP(Transaktionen[[#This Row],[Transaktionen]],BTT[Verwendete Transaktion (Pflichtauswahl)],1,FALSE)),"nein","ja")</f>
        <v>nein</v>
      </c>
      <c r="G1937" t="s">
        <v>9065</v>
      </c>
    </row>
    <row r="1938" spans="1:7" hidden="1" x14ac:dyDescent="0.25">
      <c r="A1938" t="s">
        <v>2482</v>
      </c>
      <c r="B1938" t="s">
        <v>2483</v>
      </c>
      <c r="C1938" t="s">
        <v>6041</v>
      </c>
      <c r="D1938" s="13">
        <v>625</v>
      </c>
      <c r="E1938" t="s">
        <v>9102</v>
      </c>
      <c r="F1938" t="str">
        <f>IF(ISERROR(VLOOKUP(Transaktionen[[#This Row],[Transaktionen]],BTT[Verwendete Transaktion (Pflichtauswahl)],1,FALSE)),"nein","ja")</f>
        <v>nein</v>
      </c>
      <c r="G1938" t="s">
        <v>9065</v>
      </c>
    </row>
    <row r="1939" spans="1:7" hidden="1" x14ac:dyDescent="0.25">
      <c r="A1939" t="s">
        <v>2484</v>
      </c>
      <c r="B1939" t="s">
        <v>2485</v>
      </c>
      <c r="C1939" t="s">
        <v>6041</v>
      </c>
      <c r="D1939" s="13">
        <v>140912</v>
      </c>
      <c r="E1939" t="s">
        <v>9102</v>
      </c>
      <c r="F1939" t="str">
        <f>IF(ISERROR(VLOOKUP(Transaktionen[[#This Row],[Transaktionen]],BTT[Verwendete Transaktion (Pflichtauswahl)],1,FALSE)),"nein","ja")</f>
        <v>ja</v>
      </c>
    </row>
    <row r="1940" spans="1:7" hidden="1" x14ac:dyDescent="0.25">
      <c r="A1940" t="s">
        <v>2486</v>
      </c>
      <c r="B1940" t="s">
        <v>2487</v>
      </c>
      <c r="C1940" t="s">
        <v>6041</v>
      </c>
      <c r="D1940" s="13">
        <v>11843383</v>
      </c>
      <c r="E1940" t="s">
        <v>9102</v>
      </c>
      <c r="F1940" t="str">
        <f>IF(ISERROR(VLOOKUP(Transaktionen[[#This Row],[Transaktionen]],BTT[Verwendete Transaktion (Pflichtauswahl)],1,FALSE)),"nein","ja")</f>
        <v>nein</v>
      </c>
    </row>
    <row r="1941" spans="1:7" hidden="1" x14ac:dyDescent="0.25">
      <c r="A1941" t="s">
        <v>2488</v>
      </c>
      <c r="B1941" t="s">
        <v>636</v>
      </c>
      <c r="C1941" t="s">
        <v>6041</v>
      </c>
      <c r="D1941" s="13">
        <v>2912755</v>
      </c>
      <c r="E1941" t="s">
        <v>9102</v>
      </c>
      <c r="F1941" t="str">
        <f>IF(ISERROR(VLOOKUP(Transaktionen[[#This Row],[Transaktionen]],BTT[Verwendete Transaktion (Pflichtauswahl)],1,FALSE)),"nein","ja")</f>
        <v>ja</v>
      </c>
      <c r="G1941" t="s">
        <v>9065</v>
      </c>
    </row>
    <row r="1942" spans="1:7" hidden="1" x14ac:dyDescent="0.25">
      <c r="A1942" t="s">
        <v>2489</v>
      </c>
      <c r="B1942" t="s">
        <v>2490</v>
      </c>
      <c r="C1942" t="s">
        <v>6041</v>
      </c>
      <c r="D1942" s="13">
        <v>1766</v>
      </c>
      <c r="E1942" t="s">
        <v>9102</v>
      </c>
      <c r="F1942" t="str">
        <f>IF(ISERROR(VLOOKUP(Transaktionen[[#This Row],[Transaktionen]],BTT[Verwendete Transaktion (Pflichtauswahl)],1,FALSE)),"nein","ja")</f>
        <v>nein</v>
      </c>
      <c r="G1942" t="s">
        <v>9066</v>
      </c>
    </row>
    <row r="1943" spans="1:7" hidden="1" x14ac:dyDescent="0.25">
      <c r="A1943" t="s">
        <v>2491</v>
      </c>
      <c r="B1943" t="s">
        <v>2492</v>
      </c>
      <c r="C1943" t="s">
        <v>6041</v>
      </c>
      <c r="D1943" s="13">
        <v>6626</v>
      </c>
      <c r="E1943" t="s">
        <v>9102</v>
      </c>
      <c r="F1943" t="str">
        <f>IF(ISERROR(VLOOKUP(Transaktionen[[#This Row],[Transaktionen]],BTT[Verwendete Transaktion (Pflichtauswahl)],1,FALSE)),"nein","ja")</f>
        <v>nein</v>
      </c>
      <c r="G1943" t="s">
        <v>9065</v>
      </c>
    </row>
    <row r="1944" spans="1:7" hidden="1" x14ac:dyDescent="0.25">
      <c r="A1944" t="s">
        <v>2493</v>
      </c>
      <c r="B1944" t="s">
        <v>2494</v>
      </c>
      <c r="C1944" t="s">
        <v>6041</v>
      </c>
      <c r="D1944" s="13">
        <v>57199</v>
      </c>
      <c r="E1944" t="s">
        <v>9102</v>
      </c>
      <c r="F1944" t="str">
        <f>IF(ISERROR(VLOOKUP(Transaktionen[[#This Row],[Transaktionen]],BTT[Verwendete Transaktion (Pflichtauswahl)],1,FALSE)),"nein","ja")</f>
        <v>nein</v>
      </c>
      <c r="G1944" t="s">
        <v>9065</v>
      </c>
    </row>
    <row r="1945" spans="1:7" hidden="1" x14ac:dyDescent="0.25">
      <c r="A1945" t="s">
        <v>2495</v>
      </c>
      <c r="B1945" t="s">
        <v>2496</v>
      </c>
      <c r="C1945" t="s">
        <v>6041</v>
      </c>
      <c r="D1945" s="13">
        <v>20436</v>
      </c>
      <c r="E1945" t="s">
        <v>9102</v>
      </c>
      <c r="F1945" t="str">
        <f>IF(ISERROR(VLOOKUP(Transaktionen[[#This Row],[Transaktionen]],BTT[Verwendete Transaktion (Pflichtauswahl)],1,FALSE)),"nein","ja")</f>
        <v>nein</v>
      </c>
      <c r="G1945" t="s">
        <v>9065</v>
      </c>
    </row>
    <row r="1946" spans="1:7" hidden="1" x14ac:dyDescent="0.25">
      <c r="A1946" t="s">
        <v>2497</v>
      </c>
      <c r="B1946" t="s">
        <v>2498</v>
      </c>
      <c r="C1946" t="s">
        <v>6041</v>
      </c>
      <c r="D1946" s="13">
        <v>1844342</v>
      </c>
      <c r="E1946" t="s">
        <v>9102</v>
      </c>
      <c r="F1946" t="str">
        <f>IF(ISERROR(VLOOKUP(Transaktionen[[#This Row],[Transaktionen]],BTT[Verwendete Transaktion (Pflichtauswahl)],1,FALSE)),"nein","ja")</f>
        <v>nein</v>
      </c>
    </row>
    <row r="1947" spans="1:7" hidden="1" x14ac:dyDescent="0.25">
      <c r="A1947" t="s">
        <v>2499</v>
      </c>
      <c r="B1947" t="s">
        <v>638</v>
      </c>
      <c r="C1947" t="s">
        <v>6041</v>
      </c>
      <c r="D1947" s="13">
        <v>539767</v>
      </c>
      <c r="E1947" t="s">
        <v>9102</v>
      </c>
      <c r="F1947" t="str">
        <f>IF(ISERROR(VLOOKUP(Transaktionen[[#This Row],[Transaktionen]],BTT[Verwendete Transaktion (Pflichtauswahl)],1,FALSE)),"nein","ja")</f>
        <v>nein</v>
      </c>
    </row>
    <row r="1948" spans="1:7" hidden="1" x14ac:dyDescent="0.25">
      <c r="A1948" t="s">
        <v>2500</v>
      </c>
      <c r="B1948" t="s">
        <v>2501</v>
      </c>
      <c r="C1948" t="s">
        <v>6041</v>
      </c>
      <c r="D1948" s="13">
        <v>151586</v>
      </c>
      <c r="E1948" t="s">
        <v>9102</v>
      </c>
      <c r="F1948" t="str">
        <f>IF(ISERROR(VLOOKUP(Transaktionen[[#This Row],[Transaktionen]],BTT[Verwendete Transaktion (Pflichtauswahl)],1,FALSE)),"nein","ja")</f>
        <v>nein</v>
      </c>
    </row>
    <row r="1949" spans="1:7" hidden="1" x14ac:dyDescent="0.25">
      <c r="A1949" t="s">
        <v>2502</v>
      </c>
      <c r="B1949" t="s">
        <v>2503</v>
      </c>
      <c r="C1949" t="s">
        <v>6041</v>
      </c>
      <c r="D1949" s="13">
        <v>134</v>
      </c>
      <c r="E1949" t="s">
        <v>9102</v>
      </c>
      <c r="F1949" t="str">
        <f>IF(ISERROR(VLOOKUP(Transaktionen[[#This Row],[Transaktionen]],BTT[Verwendete Transaktion (Pflichtauswahl)],1,FALSE)),"nein","ja")</f>
        <v>nein</v>
      </c>
    </row>
    <row r="1950" spans="1:7" hidden="1" x14ac:dyDescent="0.25">
      <c r="A1950" t="s">
        <v>2504</v>
      </c>
      <c r="B1950" t="s">
        <v>2505</v>
      </c>
      <c r="C1950" t="s">
        <v>6041</v>
      </c>
      <c r="D1950" s="13">
        <v>23</v>
      </c>
      <c r="E1950" t="s">
        <v>9102</v>
      </c>
      <c r="F1950" t="str">
        <f>IF(ISERROR(VLOOKUP(Transaktionen[[#This Row],[Transaktionen]],BTT[Verwendete Transaktion (Pflichtauswahl)],1,FALSE)),"nein","ja")</f>
        <v>nein</v>
      </c>
    </row>
    <row r="1951" spans="1:7" hidden="1" x14ac:dyDescent="0.25">
      <c r="A1951" t="s">
        <v>2506</v>
      </c>
      <c r="B1951" t="s">
        <v>2507</v>
      </c>
      <c r="C1951" t="s">
        <v>6041</v>
      </c>
      <c r="D1951" s="13">
        <v>1046</v>
      </c>
      <c r="E1951" t="s">
        <v>9102</v>
      </c>
      <c r="F1951" t="str">
        <f>IF(ISERROR(VLOOKUP(Transaktionen[[#This Row],[Transaktionen]],BTT[Verwendete Transaktion (Pflichtauswahl)],1,FALSE)),"nein","ja")</f>
        <v>ja</v>
      </c>
    </row>
    <row r="1952" spans="1:7" hidden="1" x14ac:dyDescent="0.25">
      <c r="A1952" t="s">
        <v>2508</v>
      </c>
      <c r="B1952" t="s">
        <v>2509</v>
      </c>
      <c r="C1952" t="s">
        <v>6041</v>
      </c>
      <c r="D1952" s="13">
        <v>2551</v>
      </c>
      <c r="E1952" t="s">
        <v>9102</v>
      </c>
      <c r="F1952" t="str">
        <f>IF(ISERROR(VLOOKUP(Transaktionen[[#This Row],[Transaktionen]],BTT[Verwendete Transaktion (Pflichtauswahl)],1,FALSE)),"nein","ja")</f>
        <v>nein</v>
      </c>
    </row>
    <row r="1953" spans="1:7" hidden="1" x14ac:dyDescent="0.25">
      <c r="A1953" t="s">
        <v>2510</v>
      </c>
      <c r="B1953" t="s">
        <v>2511</v>
      </c>
      <c r="C1953" t="s">
        <v>6041</v>
      </c>
      <c r="D1953" s="13">
        <v>243986</v>
      </c>
      <c r="E1953" t="s">
        <v>9102</v>
      </c>
      <c r="F1953" t="str">
        <f>IF(ISERROR(VLOOKUP(Transaktionen[[#This Row],[Transaktionen]],BTT[Verwendete Transaktion (Pflichtauswahl)],1,FALSE)),"nein","ja")</f>
        <v>nein</v>
      </c>
    </row>
    <row r="1954" spans="1:7" hidden="1" x14ac:dyDescent="0.25">
      <c r="A1954" t="s">
        <v>2512</v>
      </c>
      <c r="B1954" t="s">
        <v>2513</v>
      </c>
      <c r="C1954" t="s">
        <v>6041</v>
      </c>
      <c r="D1954" s="13">
        <v>343</v>
      </c>
      <c r="E1954" t="s">
        <v>9102</v>
      </c>
      <c r="F1954" t="str">
        <f>IF(ISERROR(VLOOKUP(Transaktionen[[#This Row],[Transaktionen]],BTT[Verwendete Transaktion (Pflichtauswahl)],1,FALSE)),"nein","ja")</f>
        <v>nein</v>
      </c>
    </row>
    <row r="1955" spans="1:7" hidden="1" x14ac:dyDescent="0.25">
      <c r="A1955" t="s">
        <v>2514</v>
      </c>
      <c r="B1955" t="s">
        <v>2515</v>
      </c>
      <c r="C1955" t="s">
        <v>6041</v>
      </c>
      <c r="D1955" s="13">
        <v>51709</v>
      </c>
      <c r="E1955" t="s">
        <v>9102</v>
      </c>
      <c r="F1955" t="str">
        <f>IF(ISERROR(VLOOKUP(Transaktionen[[#This Row],[Transaktionen]],BTT[Verwendete Transaktion (Pflichtauswahl)],1,FALSE)),"nein","ja")</f>
        <v>nein</v>
      </c>
    </row>
    <row r="1956" spans="1:7" hidden="1" x14ac:dyDescent="0.25">
      <c r="A1956" t="s">
        <v>2516</v>
      </c>
      <c r="B1956" t="s">
        <v>2517</v>
      </c>
      <c r="C1956" t="s">
        <v>6041</v>
      </c>
      <c r="D1956" s="13">
        <v>350345</v>
      </c>
      <c r="E1956" t="s">
        <v>9102</v>
      </c>
      <c r="F1956" t="str">
        <f>IF(ISERROR(VLOOKUP(Transaktionen[[#This Row],[Transaktionen]],BTT[Verwendete Transaktion (Pflichtauswahl)],1,FALSE)),"nein","ja")</f>
        <v>nein</v>
      </c>
    </row>
    <row r="1957" spans="1:7" hidden="1" x14ac:dyDescent="0.25">
      <c r="A1957" t="s">
        <v>2518</v>
      </c>
      <c r="B1957" t="s">
        <v>2519</v>
      </c>
      <c r="C1957" t="s">
        <v>6041</v>
      </c>
      <c r="D1957" s="13">
        <v>64535</v>
      </c>
      <c r="E1957" t="s">
        <v>9102</v>
      </c>
      <c r="F1957" t="str">
        <f>IF(ISERROR(VLOOKUP(Transaktionen[[#This Row],[Transaktionen]],BTT[Verwendete Transaktion (Pflichtauswahl)],1,FALSE)),"nein","ja")</f>
        <v>nein</v>
      </c>
    </row>
    <row r="1958" spans="1:7" hidden="1" x14ac:dyDescent="0.25">
      <c r="A1958" t="s">
        <v>6978</v>
      </c>
      <c r="B1958" t="s">
        <v>8005</v>
      </c>
      <c r="C1958" t="s">
        <v>6041</v>
      </c>
      <c r="D1958" s="13">
        <v>2</v>
      </c>
      <c r="E1958" t="s">
        <v>576</v>
      </c>
      <c r="F1958" t="str">
        <f>IF(ISERROR(VLOOKUP(Transaktionen[[#This Row],[Transaktionen]],BTT[Verwendete Transaktion (Pflichtauswahl)],1,FALSE)),"nein","ja")</f>
        <v>nein</v>
      </c>
    </row>
    <row r="1959" spans="1:7" hidden="1" x14ac:dyDescent="0.25">
      <c r="A1959" t="s">
        <v>2520</v>
      </c>
      <c r="B1959" t="s">
        <v>2521</v>
      </c>
      <c r="C1959" t="s">
        <v>6041</v>
      </c>
      <c r="D1959" s="13">
        <v>92890</v>
      </c>
      <c r="E1959" t="s">
        <v>9102</v>
      </c>
      <c r="F1959" t="str">
        <f>IF(ISERROR(VLOOKUP(Transaktionen[[#This Row],[Transaktionen]],BTT[Verwendete Transaktion (Pflichtauswahl)],1,FALSE)),"nein","ja")</f>
        <v>nein</v>
      </c>
    </row>
    <row r="1960" spans="1:7" hidden="1" x14ac:dyDescent="0.25">
      <c r="A1960" t="s">
        <v>2522</v>
      </c>
      <c r="B1960" t="s">
        <v>2523</v>
      </c>
      <c r="C1960" t="s">
        <v>6041</v>
      </c>
      <c r="D1960" s="13">
        <v>122</v>
      </c>
      <c r="E1960" t="s">
        <v>9102</v>
      </c>
      <c r="F1960" t="str">
        <f>IF(ISERROR(VLOOKUP(Transaktionen[[#This Row],[Transaktionen]],BTT[Verwendete Transaktion (Pflichtauswahl)],1,FALSE)),"nein","ja")</f>
        <v>nein</v>
      </c>
    </row>
    <row r="1961" spans="1:7" hidden="1" x14ac:dyDescent="0.25">
      <c r="A1961" t="s">
        <v>2524</v>
      </c>
      <c r="B1961" t="s">
        <v>2525</v>
      </c>
      <c r="C1961" t="s">
        <v>6041</v>
      </c>
      <c r="D1961" s="13">
        <v>130069</v>
      </c>
      <c r="E1961" t="s">
        <v>9102</v>
      </c>
      <c r="F1961" t="str">
        <f>IF(ISERROR(VLOOKUP(Transaktionen[[#This Row],[Transaktionen]],BTT[Verwendete Transaktion (Pflichtauswahl)],1,FALSE)),"nein","ja")</f>
        <v>nein</v>
      </c>
    </row>
    <row r="1962" spans="1:7" hidden="1" x14ac:dyDescent="0.25">
      <c r="A1962" t="s">
        <v>2526</v>
      </c>
      <c r="B1962" t="s">
        <v>2527</v>
      </c>
      <c r="C1962" t="s">
        <v>6041</v>
      </c>
      <c r="D1962" s="13">
        <v>128630</v>
      </c>
      <c r="E1962" t="s">
        <v>9102</v>
      </c>
      <c r="F1962" t="str">
        <f>IF(ISERROR(VLOOKUP(Transaktionen[[#This Row],[Transaktionen]],BTT[Verwendete Transaktion (Pflichtauswahl)],1,FALSE)),"nein","ja")</f>
        <v>nein</v>
      </c>
    </row>
    <row r="1963" spans="1:7" hidden="1" x14ac:dyDescent="0.25">
      <c r="A1963" t="s">
        <v>2528</v>
      </c>
      <c r="B1963" t="s">
        <v>2529</v>
      </c>
      <c r="C1963" t="s">
        <v>6041</v>
      </c>
      <c r="D1963" s="13">
        <v>254762</v>
      </c>
      <c r="E1963" t="s">
        <v>9102</v>
      </c>
      <c r="F1963" t="str">
        <f>IF(ISERROR(VLOOKUP(Transaktionen[[#This Row],[Transaktionen]],BTT[Verwendete Transaktion (Pflichtauswahl)],1,FALSE)),"nein","ja")</f>
        <v>nein</v>
      </c>
      <c r="G1963" t="s">
        <v>9067</v>
      </c>
    </row>
    <row r="1964" spans="1:7" hidden="1" x14ac:dyDescent="0.25">
      <c r="A1964" t="s">
        <v>2530</v>
      </c>
      <c r="B1964" t="s">
        <v>2531</v>
      </c>
      <c r="C1964" t="s">
        <v>6041</v>
      </c>
      <c r="D1964" s="13">
        <v>1477908</v>
      </c>
      <c r="E1964" t="s">
        <v>9102</v>
      </c>
      <c r="F1964" t="str">
        <f>IF(ISERROR(VLOOKUP(Transaktionen[[#This Row],[Transaktionen]],BTT[Verwendete Transaktion (Pflichtauswahl)],1,FALSE)),"nein","ja")</f>
        <v>nein</v>
      </c>
      <c r="G1964" t="s">
        <v>9067</v>
      </c>
    </row>
    <row r="1965" spans="1:7" hidden="1" x14ac:dyDescent="0.25">
      <c r="A1965" t="s">
        <v>2532</v>
      </c>
      <c r="B1965" t="s">
        <v>640</v>
      </c>
      <c r="C1965" t="s">
        <v>6041</v>
      </c>
      <c r="D1965" s="13">
        <v>106206</v>
      </c>
      <c r="E1965" t="s">
        <v>9102</v>
      </c>
      <c r="F1965" t="str">
        <f>IF(ISERROR(VLOOKUP(Transaktionen[[#This Row],[Transaktionen]],BTT[Verwendete Transaktion (Pflichtauswahl)],1,FALSE)),"nein","ja")</f>
        <v>nein</v>
      </c>
      <c r="G1965" t="s">
        <v>9067</v>
      </c>
    </row>
    <row r="1966" spans="1:7" hidden="1" x14ac:dyDescent="0.25">
      <c r="A1966" t="s">
        <v>2533</v>
      </c>
      <c r="B1966" t="s">
        <v>2534</v>
      </c>
      <c r="C1966" t="s">
        <v>6041</v>
      </c>
      <c r="D1966" s="13">
        <v>19172</v>
      </c>
      <c r="E1966" t="s">
        <v>9102</v>
      </c>
      <c r="F1966" t="str">
        <f>IF(ISERROR(VLOOKUP(Transaktionen[[#This Row],[Transaktionen]],BTT[Verwendete Transaktion (Pflichtauswahl)],1,FALSE)),"nein","ja")</f>
        <v>nein</v>
      </c>
      <c r="G1966" t="s">
        <v>9067</v>
      </c>
    </row>
    <row r="1967" spans="1:7" hidden="1" x14ac:dyDescent="0.25">
      <c r="A1967" t="s">
        <v>2535</v>
      </c>
      <c r="B1967" t="s">
        <v>2536</v>
      </c>
      <c r="C1967" t="s">
        <v>6041</v>
      </c>
      <c r="D1967" s="13">
        <v>7589</v>
      </c>
      <c r="E1967" t="s">
        <v>9102</v>
      </c>
      <c r="F1967" t="str">
        <f>IF(ISERROR(VLOOKUP(Transaktionen[[#This Row],[Transaktionen]],BTT[Verwendete Transaktion (Pflichtauswahl)],1,FALSE)),"nein","ja")</f>
        <v>nein</v>
      </c>
      <c r="G1967" t="s">
        <v>9067</v>
      </c>
    </row>
    <row r="1968" spans="1:7" hidden="1" x14ac:dyDescent="0.25">
      <c r="A1968" t="s">
        <v>6979</v>
      </c>
      <c r="B1968" t="s">
        <v>8006</v>
      </c>
      <c r="C1968" t="s">
        <v>6041</v>
      </c>
      <c r="D1968" s="13" t="s">
        <v>576</v>
      </c>
      <c r="E1968" t="s">
        <v>576</v>
      </c>
      <c r="F1968" t="str">
        <f>IF(ISERROR(VLOOKUP(Transaktionen[[#This Row],[Transaktionen]],BTT[Verwendete Transaktion (Pflichtauswahl)],1,FALSE)),"nein","ja")</f>
        <v>nein</v>
      </c>
      <c r="G1968" t="s">
        <v>9063</v>
      </c>
    </row>
    <row r="1969" spans="1:7" hidden="1" x14ac:dyDescent="0.25">
      <c r="A1969" t="s">
        <v>2537</v>
      </c>
      <c r="B1969" t="s">
        <v>2538</v>
      </c>
      <c r="C1969" t="s">
        <v>6041</v>
      </c>
      <c r="D1969" s="13">
        <v>1224</v>
      </c>
      <c r="E1969" t="s">
        <v>9102</v>
      </c>
      <c r="F1969" t="str">
        <f>IF(ISERROR(VLOOKUP(Transaktionen[[#This Row],[Transaktionen]],BTT[Verwendete Transaktion (Pflichtauswahl)],1,FALSE)),"nein","ja")</f>
        <v>nein</v>
      </c>
    </row>
    <row r="1970" spans="1:7" hidden="1" x14ac:dyDescent="0.25">
      <c r="A1970" t="s">
        <v>2539</v>
      </c>
      <c r="B1970" t="s">
        <v>2540</v>
      </c>
      <c r="C1970" t="s">
        <v>6041</v>
      </c>
      <c r="D1970" s="13">
        <v>252</v>
      </c>
      <c r="E1970" t="s">
        <v>9102</v>
      </c>
      <c r="F1970" t="str">
        <f>IF(ISERROR(VLOOKUP(Transaktionen[[#This Row],[Transaktionen]],BTT[Verwendete Transaktion (Pflichtauswahl)],1,FALSE)),"nein","ja")</f>
        <v>nein</v>
      </c>
    </row>
    <row r="1971" spans="1:7" hidden="1" x14ac:dyDescent="0.25">
      <c r="A1971" t="s">
        <v>2541</v>
      </c>
      <c r="B1971" t="s">
        <v>2542</v>
      </c>
      <c r="C1971" t="s">
        <v>6041</v>
      </c>
      <c r="D1971" s="13">
        <v>28595</v>
      </c>
      <c r="E1971" t="s">
        <v>9102</v>
      </c>
      <c r="F1971" t="str">
        <f>IF(ISERROR(VLOOKUP(Transaktionen[[#This Row],[Transaktionen]],BTT[Verwendete Transaktion (Pflichtauswahl)],1,FALSE)),"nein","ja")</f>
        <v>nein</v>
      </c>
    </row>
    <row r="1972" spans="1:7" hidden="1" x14ac:dyDescent="0.25">
      <c r="A1972" t="s">
        <v>2543</v>
      </c>
      <c r="B1972" t="s">
        <v>2544</v>
      </c>
      <c r="C1972" t="s">
        <v>6041</v>
      </c>
      <c r="D1972" s="13">
        <v>51</v>
      </c>
      <c r="E1972" t="s">
        <v>9102</v>
      </c>
      <c r="F1972" t="str">
        <f>IF(ISERROR(VLOOKUP(Transaktionen[[#This Row],[Transaktionen]],BTT[Verwendete Transaktion (Pflichtauswahl)],1,FALSE)),"nein","ja")</f>
        <v>nein</v>
      </c>
    </row>
    <row r="1973" spans="1:7" hidden="1" x14ac:dyDescent="0.25">
      <c r="A1973" t="s">
        <v>2545</v>
      </c>
      <c r="B1973" t="s">
        <v>2546</v>
      </c>
      <c r="C1973" t="s">
        <v>6041</v>
      </c>
      <c r="D1973" s="13">
        <v>3727</v>
      </c>
      <c r="E1973" t="s">
        <v>9102</v>
      </c>
      <c r="F1973" s="10" t="str">
        <f>IF(ISERROR(VLOOKUP(Transaktionen[[#This Row],[Transaktionen]],BTT[Verwendete Transaktion (Pflichtauswahl)],1,FALSE)),"nein","ja")</f>
        <v>nein</v>
      </c>
    </row>
    <row r="1974" spans="1:7" hidden="1" x14ac:dyDescent="0.25">
      <c r="A1974" t="s">
        <v>2547</v>
      </c>
      <c r="B1974" t="s">
        <v>2548</v>
      </c>
      <c r="C1974" t="s">
        <v>6041</v>
      </c>
      <c r="D1974" s="13">
        <v>316</v>
      </c>
      <c r="E1974" t="s">
        <v>9102</v>
      </c>
      <c r="F1974" t="str">
        <f>IF(ISERROR(VLOOKUP(Transaktionen[[#This Row],[Transaktionen]],BTT[Verwendete Transaktion (Pflichtauswahl)],1,FALSE)),"nein","ja")</f>
        <v>nein</v>
      </c>
    </row>
    <row r="1975" spans="1:7" hidden="1" x14ac:dyDescent="0.25">
      <c r="A1975" t="s">
        <v>2549</v>
      </c>
      <c r="B1975" t="s">
        <v>2550</v>
      </c>
      <c r="C1975" t="s">
        <v>6041</v>
      </c>
      <c r="D1975" s="13">
        <v>12</v>
      </c>
      <c r="E1975" t="s">
        <v>9102</v>
      </c>
      <c r="F1975" t="str">
        <f>IF(ISERROR(VLOOKUP(Transaktionen[[#This Row],[Transaktionen]],BTT[Verwendete Transaktion (Pflichtauswahl)],1,FALSE)),"nein","ja")</f>
        <v>nein</v>
      </c>
    </row>
    <row r="1976" spans="1:7" hidden="1" x14ac:dyDescent="0.25">
      <c r="A1976" t="s">
        <v>6980</v>
      </c>
      <c r="B1976" t="s">
        <v>8007</v>
      </c>
      <c r="C1976" t="s">
        <v>6041</v>
      </c>
      <c r="D1976" s="13" t="s">
        <v>576</v>
      </c>
      <c r="E1976" t="s">
        <v>576</v>
      </c>
      <c r="F1976" t="str">
        <f>IF(ISERROR(VLOOKUP(Transaktionen[[#This Row],[Transaktionen]],BTT[Verwendete Transaktion (Pflichtauswahl)],1,FALSE)),"nein","ja")</f>
        <v>nein</v>
      </c>
      <c r="G1976" t="s">
        <v>9063</v>
      </c>
    </row>
    <row r="1977" spans="1:7" hidden="1" x14ac:dyDescent="0.25">
      <c r="A1977" t="s">
        <v>2551</v>
      </c>
      <c r="B1977" t="s">
        <v>2552</v>
      </c>
      <c r="C1977" t="s">
        <v>6040</v>
      </c>
      <c r="D1977" s="13">
        <v>4435</v>
      </c>
      <c r="E1977" t="s">
        <v>9102</v>
      </c>
      <c r="F1977" t="str">
        <f>IF(ISERROR(VLOOKUP(Transaktionen[[#This Row],[Transaktionen]],BTT[Verwendete Transaktion (Pflichtauswahl)],1,FALSE)),"nein","ja")</f>
        <v>nein</v>
      </c>
      <c r="G1977" t="s">
        <v>9065</v>
      </c>
    </row>
    <row r="1978" spans="1:7" hidden="1" x14ac:dyDescent="0.25">
      <c r="A1978" t="s">
        <v>2553</v>
      </c>
      <c r="B1978" t="s">
        <v>2554</v>
      </c>
      <c r="C1978" t="s">
        <v>6040</v>
      </c>
      <c r="D1978" s="13">
        <v>4559</v>
      </c>
      <c r="E1978" t="s">
        <v>9102</v>
      </c>
      <c r="F1978" t="str">
        <f>IF(ISERROR(VLOOKUP(Transaktionen[[#This Row],[Transaktionen]],BTT[Verwendete Transaktion (Pflichtauswahl)],1,FALSE)),"nein","ja")</f>
        <v>nein</v>
      </c>
    </row>
    <row r="1979" spans="1:7" hidden="1" x14ac:dyDescent="0.25">
      <c r="A1979" t="s">
        <v>2555</v>
      </c>
      <c r="B1979" t="s">
        <v>2556</v>
      </c>
      <c r="C1979" t="s">
        <v>6041</v>
      </c>
      <c r="D1979" s="13">
        <v>7199</v>
      </c>
      <c r="E1979" t="s">
        <v>9102</v>
      </c>
      <c r="F1979" t="str">
        <f>IF(ISERROR(VLOOKUP(Transaktionen[[#This Row],[Transaktionen]],BTT[Verwendete Transaktion (Pflichtauswahl)],1,FALSE)),"nein","ja")</f>
        <v>ja</v>
      </c>
    </row>
    <row r="1980" spans="1:7" hidden="1" x14ac:dyDescent="0.25">
      <c r="A1980" t="s">
        <v>2557</v>
      </c>
      <c r="B1980" t="s">
        <v>2558</v>
      </c>
      <c r="C1980" t="s">
        <v>6041</v>
      </c>
      <c r="D1980" s="13">
        <v>578</v>
      </c>
      <c r="E1980" t="s">
        <v>9102</v>
      </c>
      <c r="F1980" t="str">
        <f>IF(ISERROR(VLOOKUP(Transaktionen[[#This Row],[Transaktionen]],BTT[Verwendete Transaktion (Pflichtauswahl)],1,FALSE)),"nein","ja")</f>
        <v>nein</v>
      </c>
      <c r="G1980" t="s">
        <v>9064</v>
      </c>
    </row>
    <row r="1981" spans="1:7" hidden="1" x14ac:dyDescent="0.25">
      <c r="A1981" t="s">
        <v>6981</v>
      </c>
      <c r="B1981" t="s">
        <v>8008</v>
      </c>
      <c r="C1981" t="s">
        <v>6041</v>
      </c>
      <c r="D1981" s="13">
        <v>7</v>
      </c>
      <c r="E1981" t="s">
        <v>9102</v>
      </c>
      <c r="F1981" t="str">
        <f>IF(ISERROR(VLOOKUP(Transaktionen[[#This Row],[Transaktionen]],BTT[Verwendete Transaktion (Pflichtauswahl)],1,FALSE)),"nein","ja")</f>
        <v>nein</v>
      </c>
      <c r="G1981" t="s">
        <v>9064</v>
      </c>
    </row>
    <row r="1982" spans="1:7" hidden="1" x14ac:dyDescent="0.25">
      <c r="A1982" t="s">
        <v>8584</v>
      </c>
      <c r="B1982" t="s">
        <v>8587</v>
      </c>
      <c r="C1982" t="s">
        <v>9073</v>
      </c>
      <c r="D1982" s="13" t="s">
        <v>576</v>
      </c>
      <c r="E1982" t="s">
        <v>576</v>
      </c>
      <c r="F1982" t="str">
        <f>IF(ISERROR(VLOOKUP(Transaktionen[[#This Row],[Transaktionen]],BTT[Verwendete Transaktion (Pflichtauswahl)],1,FALSE)),"nein","ja")</f>
        <v>nein</v>
      </c>
    </row>
    <row r="1983" spans="1:7" hidden="1" x14ac:dyDescent="0.25">
      <c r="A1983" t="s">
        <v>2559</v>
      </c>
      <c r="B1983" t="s">
        <v>2560</v>
      </c>
      <c r="C1983" t="s">
        <v>6042</v>
      </c>
      <c r="D1983" s="13">
        <v>659</v>
      </c>
      <c r="E1983" t="s">
        <v>9102</v>
      </c>
      <c r="F1983" t="str">
        <f>IF(ISERROR(VLOOKUP(Transaktionen[[#This Row],[Transaktionen]],BTT[Verwendete Transaktion (Pflichtauswahl)],1,FALSE)),"nein","ja")</f>
        <v>nein</v>
      </c>
    </row>
    <row r="1984" spans="1:7" hidden="1" x14ac:dyDescent="0.25">
      <c r="A1984" t="s">
        <v>2561</v>
      </c>
      <c r="B1984" t="s">
        <v>2562</v>
      </c>
      <c r="C1984" t="s">
        <v>8457</v>
      </c>
      <c r="D1984" s="13">
        <v>1128</v>
      </c>
      <c r="E1984" t="s">
        <v>9102</v>
      </c>
      <c r="F1984" t="str">
        <f>IF(ISERROR(VLOOKUP(Transaktionen[[#This Row],[Transaktionen]],BTT[Verwendete Transaktion (Pflichtauswahl)],1,FALSE)),"nein","ja")</f>
        <v>nein</v>
      </c>
      <c r="G1984" t="s">
        <v>9356</v>
      </c>
    </row>
    <row r="1985" spans="1:7" hidden="1" x14ac:dyDescent="0.25">
      <c r="A1985" t="s">
        <v>2563</v>
      </c>
      <c r="B1985" t="s">
        <v>2564</v>
      </c>
      <c r="C1985" t="s">
        <v>8457</v>
      </c>
      <c r="D1985" s="13">
        <v>14746</v>
      </c>
      <c r="E1985" t="s">
        <v>9102</v>
      </c>
      <c r="F1985" t="str">
        <f>IF(ISERROR(VLOOKUP(Transaktionen[[#This Row],[Transaktionen]],BTT[Verwendete Transaktion (Pflichtauswahl)],1,FALSE)),"nein","ja")</f>
        <v>nein</v>
      </c>
      <c r="G1985" t="s">
        <v>9356</v>
      </c>
    </row>
    <row r="1986" spans="1:7" hidden="1" x14ac:dyDescent="0.25">
      <c r="A1986" t="s">
        <v>2565</v>
      </c>
      <c r="B1986" t="s">
        <v>2566</v>
      </c>
      <c r="C1986" t="s">
        <v>8457</v>
      </c>
      <c r="D1986" s="13">
        <v>1950</v>
      </c>
      <c r="E1986" t="s">
        <v>9102</v>
      </c>
      <c r="F1986" t="str">
        <f>IF(ISERROR(VLOOKUP(Transaktionen[[#This Row],[Transaktionen]],BTT[Verwendete Transaktion (Pflichtauswahl)],1,FALSE)),"nein","ja")</f>
        <v>nein</v>
      </c>
      <c r="G1986" t="s">
        <v>9356</v>
      </c>
    </row>
    <row r="1987" spans="1:7" hidden="1" x14ac:dyDescent="0.25">
      <c r="A1987" t="s">
        <v>2567</v>
      </c>
      <c r="B1987" t="s">
        <v>2568</v>
      </c>
      <c r="C1987" t="s">
        <v>8457</v>
      </c>
      <c r="D1987" s="13">
        <v>74</v>
      </c>
      <c r="E1987" t="s">
        <v>9102</v>
      </c>
      <c r="F1987" t="str">
        <f>IF(ISERROR(VLOOKUP(Transaktionen[[#This Row],[Transaktionen]],BTT[Verwendete Transaktion (Pflichtauswahl)],1,FALSE)),"nein","ja")</f>
        <v>nein</v>
      </c>
      <c r="G1987" t="s">
        <v>9356</v>
      </c>
    </row>
    <row r="1988" spans="1:7" hidden="1" x14ac:dyDescent="0.25">
      <c r="A1988" t="s">
        <v>2569</v>
      </c>
      <c r="B1988" t="s">
        <v>2570</v>
      </c>
      <c r="C1988" t="s">
        <v>8457</v>
      </c>
      <c r="D1988" s="13">
        <v>352</v>
      </c>
      <c r="E1988" t="s">
        <v>9102</v>
      </c>
      <c r="F1988" t="str">
        <f>IF(ISERROR(VLOOKUP(Transaktionen[[#This Row],[Transaktionen]],BTT[Verwendete Transaktion (Pflichtauswahl)],1,FALSE)),"nein","ja")</f>
        <v>nein</v>
      </c>
      <c r="G1988" t="s">
        <v>9356</v>
      </c>
    </row>
    <row r="1989" spans="1:7" hidden="1" x14ac:dyDescent="0.25">
      <c r="A1989" t="s">
        <v>2571</v>
      </c>
      <c r="B1989" t="s">
        <v>2572</v>
      </c>
      <c r="C1989" t="s">
        <v>8457</v>
      </c>
      <c r="D1989" s="13">
        <v>9</v>
      </c>
      <c r="E1989" t="s">
        <v>9102</v>
      </c>
      <c r="F1989" t="str">
        <f>IF(ISERROR(VLOOKUP(Transaktionen[[#This Row],[Transaktionen]],BTT[Verwendete Transaktion (Pflichtauswahl)],1,FALSE)),"nein","ja")</f>
        <v>nein</v>
      </c>
    </row>
    <row r="1990" spans="1:7" hidden="1" x14ac:dyDescent="0.25">
      <c r="A1990" t="s">
        <v>2573</v>
      </c>
      <c r="B1990" t="s">
        <v>2574</v>
      </c>
      <c r="C1990" t="s">
        <v>8457</v>
      </c>
      <c r="D1990" s="13">
        <v>1778</v>
      </c>
      <c r="E1990" t="s">
        <v>9102</v>
      </c>
      <c r="F1990" t="str">
        <f>IF(ISERROR(VLOOKUP(Transaktionen[[#This Row],[Transaktionen]],BTT[Verwendete Transaktion (Pflichtauswahl)],1,FALSE)),"nein","ja")</f>
        <v>nein</v>
      </c>
      <c r="G1990" t="s">
        <v>9356</v>
      </c>
    </row>
    <row r="1991" spans="1:7" hidden="1" x14ac:dyDescent="0.25">
      <c r="A1991" t="s">
        <v>2575</v>
      </c>
      <c r="B1991" t="s">
        <v>2576</v>
      </c>
      <c r="C1991" t="s">
        <v>8457</v>
      </c>
      <c r="D1991" s="13">
        <v>74</v>
      </c>
      <c r="E1991" t="s">
        <v>576</v>
      </c>
      <c r="F1991" t="str">
        <f>IF(ISERROR(VLOOKUP(Transaktionen[[#This Row],[Transaktionen]],BTT[Verwendete Transaktion (Pflichtauswahl)],1,FALSE)),"nein","ja")</f>
        <v>nein</v>
      </c>
    </row>
    <row r="1992" spans="1:7" hidden="1" x14ac:dyDescent="0.25">
      <c r="A1992" t="s">
        <v>2577</v>
      </c>
      <c r="B1992" t="s">
        <v>2578</v>
      </c>
      <c r="C1992" t="s">
        <v>8457</v>
      </c>
      <c r="D1992" s="13">
        <v>170</v>
      </c>
      <c r="E1992" t="s">
        <v>9102</v>
      </c>
      <c r="F1992" t="str">
        <f>IF(ISERROR(VLOOKUP(Transaktionen[[#This Row],[Transaktionen]],BTT[Verwendete Transaktion (Pflichtauswahl)],1,FALSE)),"nein","ja")</f>
        <v>nein</v>
      </c>
    </row>
    <row r="1993" spans="1:7" hidden="1" x14ac:dyDescent="0.25">
      <c r="A1993" t="s">
        <v>6982</v>
      </c>
      <c r="B1993" t="s">
        <v>8009</v>
      </c>
      <c r="C1993" t="s">
        <v>8456</v>
      </c>
      <c r="D1993" s="13">
        <v>15</v>
      </c>
      <c r="E1993" t="s">
        <v>576</v>
      </c>
      <c r="F1993" t="str">
        <f>IF(ISERROR(VLOOKUP(Transaktionen[[#This Row],[Transaktionen]],BTT[Verwendete Transaktion (Pflichtauswahl)],1,FALSE)),"nein","ja")</f>
        <v>nein</v>
      </c>
    </row>
    <row r="1994" spans="1:7" hidden="1" x14ac:dyDescent="0.25">
      <c r="A1994" t="s">
        <v>2579</v>
      </c>
      <c r="B1994" t="s">
        <v>2580</v>
      </c>
      <c r="C1994" t="s">
        <v>8457</v>
      </c>
      <c r="D1994" s="13" t="s">
        <v>576</v>
      </c>
      <c r="E1994" t="s">
        <v>576</v>
      </c>
      <c r="F1994" t="str">
        <f>IF(ISERROR(VLOOKUP(Transaktionen[[#This Row],[Transaktionen]],BTT[Verwendete Transaktion (Pflichtauswahl)],1,FALSE)),"nein","ja")</f>
        <v>nein</v>
      </c>
      <c r="G1994" t="s">
        <v>9357</v>
      </c>
    </row>
    <row r="1995" spans="1:7" hidden="1" x14ac:dyDescent="0.25">
      <c r="A1995" t="s">
        <v>2581</v>
      </c>
      <c r="B1995" t="s">
        <v>2582</v>
      </c>
      <c r="C1995" t="s">
        <v>8457</v>
      </c>
      <c r="D1995" s="13">
        <v>8726</v>
      </c>
      <c r="E1995" t="s">
        <v>9102</v>
      </c>
      <c r="F1995" t="str">
        <f>IF(ISERROR(VLOOKUP(Transaktionen[[#This Row],[Transaktionen]],BTT[Verwendete Transaktion (Pflichtauswahl)],1,FALSE)),"nein","ja")</f>
        <v>nein</v>
      </c>
      <c r="G1995" t="s">
        <v>9356</v>
      </c>
    </row>
    <row r="1996" spans="1:7" hidden="1" x14ac:dyDescent="0.25">
      <c r="A1996" t="s">
        <v>2583</v>
      </c>
      <c r="B1996" t="s">
        <v>2584</v>
      </c>
      <c r="C1996" t="s">
        <v>8457</v>
      </c>
      <c r="D1996" s="13">
        <v>45183</v>
      </c>
      <c r="E1996" t="s">
        <v>9102</v>
      </c>
      <c r="F1996" t="str">
        <f>IF(ISERROR(VLOOKUP(Transaktionen[[#This Row],[Transaktionen]],BTT[Verwendete Transaktion (Pflichtauswahl)],1,FALSE)),"nein","ja")</f>
        <v>nein</v>
      </c>
      <c r="G1996" t="s">
        <v>9356</v>
      </c>
    </row>
    <row r="1997" spans="1:7" hidden="1" x14ac:dyDescent="0.25">
      <c r="A1997" t="s">
        <v>2585</v>
      </c>
      <c r="B1997" t="s">
        <v>2586</v>
      </c>
      <c r="C1997" t="s">
        <v>8457</v>
      </c>
      <c r="D1997" s="13">
        <v>1694</v>
      </c>
      <c r="E1997" t="s">
        <v>9102</v>
      </c>
      <c r="F1997" t="str">
        <f>IF(ISERROR(VLOOKUP(Transaktionen[[#This Row],[Transaktionen]],BTT[Verwendete Transaktion (Pflichtauswahl)],1,FALSE)),"nein","ja")</f>
        <v>nein</v>
      </c>
      <c r="G1997" t="s">
        <v>9356</v>
      </c>
    </row>
    <row r="1998" spans="1:7" hidden="1" x14ac:dyDescent="0.25">
      <c r="A1998" t="s">
        <v>2587</v>
      </c>
      <c r="B1998" t="s">
        <v>2588</v>
      </c>
      <c r="C1998" t="s">
        <v>8457</v>
      </c>
      <c r="D1998" s="13">
        <v>10004</v>
      </c>
      <c r="E1998" t="s">
        <v>9102</v>
      </c>
      <c r="F1998" t="str">
        <f>IF(ISERROR(VLOOKUP(Transaktionen[[#This Row],[Transaktionen]],BTT[Verwendete Transaktion (Pflichtauswahl)],1,FALSE)),"nein","ja")</f>
        <v>nein</v>
      </c>
    </row>
    <row r="1999" spans="1:7" hidden="1" x14ac:dyDescent="0.25">
      <c r="A1999" t="s">
        <v>2589</v>
      </c>
      <c r="B1999" t="s">
        <v>2590</v>
      </c>
      <c r="C1999" t="s">
        <v>6096</v>
      </c>
      <c r="D1999" s="13">
        <v>3033</v>
      </c>
      <c r="E1999" t="s">
        <v>9102</v>
      </c>
      <c r="F1999" t="str">
        <f>IF(ISERROR(VLOOKUP(Transaktionen[[#This Row],[Transaktionen]],BTT[Verwendete Transaktion (Pflichtauswahl)],1,FALSE)),"nein","ja")</f>
        <v>nein</v>
      </c>
    </row>
    <row r="2000" spans="1:7" hidden="1" x14ac:dyDescent="0.25">
      <c r="A2000" t="s">
        <v>6983</v>
      </c>
      <c r="B2000" t="s">
        <v>8010</v>
      </c>
      <c r="C2000" t="s">
        <v>8457</v>
      </c>
      <c r="D2000" s="13" t="s">
        <v>576</v>
      </c>
      <c r="E2000" t="s">
        <v>576</v>
      </c>
      <c r="F2000" t="str">
        <f>IF(ISERROR(VLOOKUP(Transaktionen[[#This Row],[Transaktionen]],BTT[Verwendete Transaktion (Pflichtauswahl)],1,FALSE)),"nein","ja")</f>
        <v>nein</v>
      </c>
      <c r="G2000" t="s">
        <v>9516</v>
      </c>
    </row>
    <row r="2001" spans="1:7" hidden="1" x14ac:dyDescent="0.25">
      <c r="A2001" t="s">
        <v>2591</v>
      </c>
      <c r="B2001" t="s">
        <v>2592</v>
      </c>
      <c r="C2001" t="s">
        <v>8457</v>
      </c>
      <c r="D2001" s="13">
        <v>2</v>
      </c>
      <c r="E2001" t="s">
        <v>9102</v>
      </c>
      <c r="F2001" t="str">
        <f>IF(ISERROR(VLOOKUP(Transaktionen[[#This Row],[Transaktionen]],BTT[Verwendete Transaktion (Pflichtauswahl)],1,FALSE)),"nein","ja")</f>
        <v>nein</v>
      </c>
    </row>
    <row r="2002" spans="1:7" hidden="1" x14ac:dyDescent="0.25">
      <c r="A2002" t="s">
        <v>6984</v>
      </c>
      <c r="B2002" t="s">
        <v>8011</v>
      </c>
      <c r="C2002" t="s">
        <v>8457</v>
      </c>
      <c r="D2002" s="13" t="s">
        <v>576</v>
      </c>
      <c r="E2002" t="s">
        <v>576</v>
      </c>
      <c r="F2002" t="str">
        <f>IF(ISERROR(VLOOKUP(Transaktionen[[#This Row],[Transaktionen]],BTT[Verwendete Transaktion (Pflichtauswahl)],1,FALSE)),"nein","ja")</f>
        <v>nein</v>
      </c>
      <c r="G2002" t="s">
        <v>9516</v>
      </c>
    </row>
    <row r="2003" spans="1:7" hidden="1" x14ac:dyDescent="0.25">
      <c r="A2003" t="s">
        <v>2593</v>
      </c>
      <c r="B2003" t="s">
        <v>2594</v>
      </c>
      <c r="C2003" t="s">
        <v>8457</v>
      </c>
      <c r="D2003" s="13">
        <v>173</v>
      </c>
      <c r="E2003" t="s">
        <v>9102</v>
      </c>
      <c r="F2003" t="str">
        <f>IF(ISERROR(VLOOKUP(Transaktionen[[#This Row],[Transaktionen]],BTT[Verwendete Transaktion (Pflichtauswahl)],1,FALSE)),"nein","ja")</f>
        <v>nein</v>
      </c>
    </row>
    <row r="2004" spans="1:7" hidden="1" x14ac:dyDescent="0.25">
      <c r="A2004" t="s">
        <v>6985</v>
      </c>
      <c r="B2004" t="s">
        <v>8012</v>
      </c>
      <c r="C2004" t="s">
        <v>8457</v>
      </c>
      <c r="D2004" s="13" t="s">
        <v>576</v>
      </c>
      <c r="E2004" t="s">
        <v>576</v>
      </c>
      <c r="F2004" t="str">
        <f>IF(ISERROR(VLOOKUP(Transaktionen[[#This Row],[Transaktionen]],BTT[Verwendete Transaktion (Pflichtauswahl)],1,FALSE)),"nein","ja")</f>
        <v>nein</v>
      </c>
      <c r="G2004" t="s">
        <v>9516</v>
      </c>
    </row>
    <row r="2005" spans="1:7" hidden="1" x14ac:dyDescent="0.25">
      <c r="A2005" t="s">
        <v>2595</v>
      </c>
      <c r="B2005" t="s">
        <v>576</v>
      </c>
      <c r="C2005" t="s">
        <v>8457</v>
      </c>
      <c r="D2005" s="13">
        <v>8208</v>
      </c>
      <c r="E2005" t="s">
        <v>576</v>
      </c>
      <c r="F2005" t="str">
        <f>IF(ISERROR(VLOOKUP(Transaktionen[[#This Row],[Transaktionen]],BTT[Verwendete Transaktion (Pflichtauswahl)],1,FALSE)),"nein","ja")</f>
        <v>nein</v>
      </c>
      <c r="G2005" t="s">
        <v>9358</v>
      </c>
    </row>
    <row r="2006" spans="1:7" hidden="1" x14ac:dyDescent="0.25">
      <c r="A2006" t="s">
        <v>2596</v>
      </c>
      <c r="B2006" t="s">
        <v>2597</v>
      </c>
      <c r="C2006" t="s">
        <v>6036</v>
      </c>
      <c r="D2006" s="13">
        <v>41</v>
      </c>
      <c r="E2006" t="s">
        <v>9102</v>
      </c>
      <c r="F2006" t="str">
        <f>IF(ISERROR(VLOOKUP(Transaktionen[[#This Row],[Transaktionen]],BTT[Verwendete Transaktion (Pflichtauswahl)],1,FALSE)),"nein","ja")</f>
        <v>nein</v>
      </c>
    </row>
    <row r="2007" spans="1:7" hidden="1" x14ac:dyDescent="0.25">
      <c r="A2007" t="s">
        <v>6986</v>
      </c>
      <c r="B2007" t="s">
        <v>8013</v>
      </c>
      <c r="C2007" t="s">
        <v>6036</v>
      </c>
      <c r="D2007" s="13" t="s">
        <v>576</v>
      </c>
      <c r="E2007" t="s">
        <v>576</v>
      </c>
      <c r="F2007" t="str">
        <f>IF(ISERROR(VLOOKUP(Transaktionen[[#This Row],[Transaktionen]],BTT[Verwendete Transaktion (Pflichtauswahl)],1,FALSE)),"nein","ja")</f>
        <v>nein</v>
      </c>
      <c r="G2007" t="s">
        <v>9516</v>
      </c>
    </row>
    <row r="2008" spans="1:7" hidden="1" x14ac:dyDescent="0.25">
      <c r="A2008" t="s">
        <v>2598</v>
      </c>
      <c r="B2008" t="s">
        <v>2599</v>
      </c>
      <c r="C2008" t="s">
        <v>6036</v>
      </c>
      <c r="D2008" s="13">
        <v>67</v>
      </c>
      <c r="E2008" t="s">
        <v>9102</v>
      </c>
      <c r="F2008" t="str">
        <f>IF(ISERROR(VLOOKUP(Transaktionen[[#This Row],[Transaktionen]],BTT[Verwendete Transaktion (Pflichtauswahl)],1,FALSE)),"nein","ja")</f>
        <v>nein</v>
      </c>
    </row>
    <row r="2009" spans="1:7" hidden="1" x14ac:dyDescent="0.25">
      <c r="A2009" t="s">
        <v>2600</v>
      </c>
      <c r="B2009" t="s">
        <v>2601</v>
      </c>
      <c r="C2009" t="s">
        <v>6036</v>
      </c>
      <c r="D2009" s="13">
        <v>3</v>
      </c>
      <c r="E2009" t="s">
        <v>576</v>
      </c>
      <c r="F2009" t="str">
        <f>IF(ISERROR(VLOOKUP(Transaktionen[[#This Row],[Transaktionen]],BTT[Verwendete Transaktion (Pflichtauswahl)],1,FALSE)),"nein","ja")</f>
        <v>nein</v>
      </c>
    </row>
    <row r="2010" spans="1:7" hidden="1" x14ac:dyDescent="0.25">
      <c r="A2010" t="s">
        <v>2602</v>
      </c>
      <c r="B2010" t="s">
        <v>2603</v>
      </c>
      <c r="C2010" t="s">
        <v>6036</v>
      </c>
      <c r="D2010" s="13">
        <v>4993</v>
      </c>
      <c r="E2010" t="s">
        <v>9102</v>
      </c>
      <c r="F2010" t="str">
        <f>IF(ISERROR(VLOOKUP(Transaktionen[[#This Row],[Transaktionen]],BTT[Verwendete Transaktion (Pflichtauswahl)],1,FALSE)),"nein","ja")</f>
        <v>nein</v>
      </c>
    </row>
    <row r="2011" spans="1:7" hidden="1" x14ac:dyDescent="0.25">
      <c r="A2011" t="s">
        <v>6987</v>
      </c>
      <c r="B2011" t="s">
        <v>8014</v>
      </c>
      <c r="C2011" t="s">
        <v>8457</v>
      </c>
      <c r="D2011" s="13" t="s">
        <v>576</v>
      </c>
      <c r="E2011" t="s">
        <v>576</v>
      </c>
      <c r="F2011" t="str">
        <f>IF(ISERROR(VLOOKUP(Transaktionen[[#This Row],[Transaktionen]],BTT[Verwendete Transaktion (Pflichtauswahl)],1,FALSE)),"nein","ja")</f>
        <v>nein</v>
      </c>
      <c r="G2011" t="s">
        <v>9356</v>
      </c>
    </row>
    <row r="2012" spans="1:7" hidden="1" x14ac:dyDescent="0.25">
      <c r="A2012" t="s">
        <v>2604</v>
      </c>
      <c r="B2012" t="s">
        <v>2605</v>
      </c>
      <c r="C2012" t="s">
        <v>6036</v>
      </c>
      <c r="D2012" s="13">
        <v>739</v>
      </c>
      <c r="E2012" t="s">
        <v>9102</v>
      </c>
      <c r="F2012" t="str">
        <f>IF(ISERROR(VLOOKUP(Transaktionen[[#This Row],[Transaktionen]],BTT[Verwendete Transaktion (Pflichtauswahl)],1,FALSE)),"nein","ja")</f>
        <v>nein</v>
      </c>
    </row>
    <row r="2013" spans="1:7" hidden="1" x14ac:dyDescent="0.25">
      <c r="A2013" t="s">
        <v>2606</v>
      </c>
      <c r="B2013" t="s">
        <v>2607</v>
      </c>
      <c r="C2013" t="s">
        <v>6036</v>
      </c>
      <c r="D2013" s="13">
        <v>170</v>
      </c>
      <c r="E2013" t="s">
        <v>9102</v>
      </c>
      <c r="F2013" t="str">
        <f>IF(ISERROR(VLOOKUP(Transaktionen[[#This Row],[Transaktionen]],BTT[Verwendete Transaktion (Pflichtauswahl)],1,FALSE)),"nein","ja")</f>
        <v>nein</v>
      </c>
    </row>
    <row r="2014" spans="1:7" hidden="1" x14ac:dyDescent="0.25">
      <c r="A2014" t="s">
        <v>6988</v>
      </c>
      <c r="B2014" t="s">
        <v>8015</v>
      </c>
      <c r="C2014" t="s">
        <v>6036</v>
      </c>
      <c r="D2014" s="13" t="s">
        <v>576</v>
      </c>
      <c r="E2014" t="s">
        <v>576</v>
      </c>
      <c r="F2014" t="str">
        <f>IF(ISERROR(VLOOKUP(Transaktionen[[#This Row],[Transaktionen]],BTT[Verwendete Transaktion (Pflichtauswahl)],1,FALSE)),"nein","ja")</f>
        <v>nein</v>
      </c>
      <c r="G2014" t="s">
        <v>9516</v>
      </c>
    </row>
    <row r="2015" spans="1:7" hidden="1" x14ac:dyDescent="0.25">
      <c r="A2015" t="s">
        <v>2608</v>
      </c>
      <c r="B2015" t="s">
        <v>2609</v>
      </c>
      <c r="C2015" t="s">
        <v>6036</v>
      </c>
      <c r="D2015" s="13">
        <v>476010</v>
      </c>
      <c r="E2015" t="s">
        <v>9102</v>
      </c>
      <c r="F2015" t="str">
        <f>IF(ISERROR(VLOOKUP(Transaktionen[[#This Row],[Transaktionen]],BTT[Verwendete Transaktion (Pflichtauswahl)],1,FALSE)),"nein","ja")</f>
        <v>nein</v>
      </c>
    </row>
    <row r="2016" spans="1:7" hidden="1" x14ac:dyDescent="0.25">
      <c r="A2016" t="s">
        <v>6989</v>
      </c>
      <c r="B2016" t="s">
        <v>8016</v>
      </c>
      <c r="C2016" t="s">
        <v>6036</v>
      </c>
      <c r="D2016" s="13" t="s">
        <v>576</v>
      </c>
      <c r="E2016" t="s">
        <v>576</v>
      </c>
      <c r="F2016" t="str">
        <f>IF(ISERROR(VLOOKUP(Transaktionen[[#This Row],[Transaktionen]],BTT[Verwendete Transaktion (Pflichtauswahl)],1,FALSE)),"nein","ja")</f>
        <v>nein</v>
      </c>
      <c r="G2016" t="s">
        <v>9516</v>
      </c>
    </row>
    <row r="2017" spans="1:7" hidden="1" x14ac:dyDescent="0.25">
      <c r="A2017" t="s">
        <v>2610</v>
      </c>
      <c r="B2017" t="s">
        <v>642</v>
      </c>
      <c r="C2017" t="s">
        <v>6036</v>
      </c>
      <c r="D2017" s="13">
        <v>31788</v>
      </c>
      <c r="E2017" t="s">
        <v>9102</v>
      </c>
      <c r="F2017" t="str">
        <f>IF(ISERROR(VLOOKUP(Transaktionen[[#This Row],[Transaktionen]],BTT[Verwendete Transaktion (Pflichtauswahl)],1,FALSE)),"nein","ja")</f>
        <v>nein</v>
      </c>
    </row>
    <row r="2018" spans="1:7" hidden="1" x14ac:dyDescent="0.25">
      <c r="A2018" t="s">
        <v>2611</v>
      </c>
      <c r="B2018" t="s">
        <v>2612</v>
      </c>
      <c r="C2018" t="s">
        <v>6036</v>
      </c>
      <c r="D2018" s="13">
        <v>4871</v>
      </c>
      <c r="E2018" t="s">
        <v>9102</v>
      </c>
      <c r="F2018" t="str">
        <f>IF(ISERROR(VLOOKUP(Transaktionen[[#This Row],[Transaktionen]],BTT[Verwendete Transaktion (Pflichtauswahl)],1,FALSE)),"nein","ja")</f>
        <v>nein</v>
      </c>
    </row>
    <row r="2019" spans="1:7" hidden="1" x14ac:dyDescent="0.25">
      <c r="A2019" t="s">
        <v>2613</v>
      </c>
      <c r="B2019" t="s">
        <v>2614</v>
      </c>
      <c r="C2019" t="s">
        <v>6036</v>
      </c>
      <c r="D2019" s="13">
        <v>28044</v>
      </c>
      <c r="E2019" t="s">
        <v>9102</v>
      </c>
      <c r="F2019" t="str">
        <f>IF(ISERROR(VLOOKUP(Transaktionen[[#This Row],[Transaktionen]],BTT[Verwendete Transaktion (Pflichtauswahl)],1,FALSE)),"nein","ja")</f>
        <v>nein</v>
      </c>
    </row>
    <row r="2020" spans="1:7" hidden="1" x14ac:dyDescent="0.25">
      <c r="A2020" t="s">
        <v>2615</v>
      </c>
      <c r="B2020" t="s">
        <v>2586</v>
      </c>
      <c r="C2020" t="s">
        <v>6036</v>
      </c>
      <c r="D2020" s="13">
        <v>2083</v>
      </c>
      <c r="E2020" t="s">
        <v>9102</v>
      </c>
      <c r="F2020" t="str">
        <f>IF(ISERROR(VLOOKUP(Transaktionen[[#This Row],[Transaktionen]],BTT[Verwendete Transaktion (Pflichtauswahl)],1,FALSE)),"nein","ja")</f>
        <v>nein</v>
      </c>
    </row>
    <row r="2021" spans="1:7" hidden="1" x14ac:dyDescent="0.25">
      <c r="A2021" t="s">
        <v>2616</v>
      </c>
      <c r="B2021" t="s">
        <v>2617</v>
      </c>
      <c r="C2021" t="s">
        <v>6036</v>
      </c>
      <c r="D2021" s="13">
        <v>198</v>
      </c>
      <c r="E2021" t="s">
        <v>9102</v>
      </c>
      <c r="F2021" t="str">
        <f>IF(ISERROR(VLOOKUP(Transaktionen[[#This Row],[Transaktionen]],BTT[Verwendete Transaktion (Pflichtauswahl)],1,FALSE)),"nein","ja")</f>
        <v>nein</v>
      </c>
    </row>
    <row r="2022" spans="1:7" hidden="1" x14ac:dyDescent="0.25">
      <c r="A2022" t="s">
        <v>2618</v>
      </c>
      <c r="B2022" t="s">
        <v>2619</v>
      </c>
      <c r="C2022" t="s">
        <v>6036</v>
      </c>
      <c r="D2022" s="13">
        <v>18</v>
      </c>
      <c r="E2022" t="s">
        <v>9102</v>
      </c>
      <c r="F2022" t="str">
        <f>IF(ISERROR(VLOOKUP(Transaktionen[[#This Row],[Transaktionen]],BTT[Verwendete Transaktion (Pflichtauswahl)],1,FALSE)),"nein","ja")</f>
        <v>nein</v>
      </c>
    </row>
    <row r="2023" spans="1:7" hidden="1" x14ac:dyDescent="0.25">
      <c r="A2023" t="s">
        <v>2620</v>
      </c>
      <c r="B2023" t="s">
        <v>2621</v>
      </c>
      <c r="C2023" t="s">
        <v>6036</v>
      </c>
      <c r="D2023" s="13">
        <v>24</v>
      </c>
      <c r="E2023" t="s">
        <v>9102</v>
      </c>
      <c r="F2023" t="str">
        <f>IF(ISERROR(VLOOKUP(Transaktionen[[#This Row],[Transaktionen]],BTT[Verwendete Transaktion (Pflichtauswahl)],1,FALSE)),"nein","ja")</f>
        <v>nein</v>
      </c>
    </row>
    <row r="2024" spans="1:7" hidden="1" x14ac:dyDescent="0.25">
      <c r="A2024" t="s">
        <v>2622</v>
      </c>
      <c r="B2024" t="s">
        <v>2623</v>
      </c>
      <c r="C2024" t="s">
        <v>6036</v>
      </c>
      <c r="D2024" s="13" t="s">
        <v>576</v>
      </c>
      <c r="E2024" t="s">
        <v>576</v>
      </c>
      <c r="F2024" t="str">
        <f>IF(ISERROR(VLOOKUP(Transaktionen[[#This Row],[Transaktionen]],BTT[Verwendete Transaktion (Pflichtauswahl)],1,FALSE)),"nein","ja")</f>
        <v>nein</v>
      </c>
      <c r="G2024" t="s">
        <v>9516</v>
      </c>
    </row>
    <row r="2025" spans="1:7" hidden="1" x14ac:dyDescent="0.25">
      <c r="A2025" t="s">
        <v>6990</v>
      </c>
      <c r="B2025" t="s">
        <v>8017</v>
      </c>
      <c r="C2025" t="s">
        <v>6036</v>
      </c>
      <c r="D2025" s="13" t="s">
        <v>576</v>
      </c>
      <c r="E2025" t="s">
        <v>576</v>
      </c>
      <c r="F2025" t="str">
        <f>IF(ISERROR(VLOOKUP(Transaktionen[[#This Row],[Transaktionen]],BTT[Verwendete Transaktion (Pflichtauswahl)],1,FALSE)),"nein","ja")</f>
        <v>nein</v>
      </c>
      <c r="G2025" t="s">
        <v>9516</v>
      </c>
    </row>
    <row r="2026" spans="1:7" hidden="1" x14ac:dyDescent="0.25">
      <c r="A2026" t="s">
        <v>6991</v>
      </c>
      <c r="B2026" t="s">
        <v>8018</v>
      </c>
      <c r="C2026" t="s">
        <v>6036</v>
      </c>
      <c r="D2026" s="13">
        <v>2</v>
      </c>
      <c r="E2026" t="s">
        <v>576</v>
      </c>
      <c r="F2026" t="str">
        <f>IF(ISERROR(VLOOKUP(Transaktionen[[#This Row],[Transaktionen]],BTT[Verwendete Transaktion (Pflichtauswahl)],1,FALSE)),"nein","ja")</f>
        <v>nein</v>
      </c>
    </row>
    <row r="2027" spans="1:7" hidden="1" x14ac:dyDescent="0.25">
      <c r="A2027" t="s">
        <v>2624</v>
      </c>
      <c r="B2027" t="s">
        <v>2625</v>
      </c>
      <c r="C2027" t="s">
        <v>6036</v>
      </c>
      <c r="D2027" s="13" t="s">
        <v>576</v>
      </c>
      <c r="E2027" t="s">
        <v>576</v>
      </c>
      <c r="F2027" t="str">
        <f>IF(ISERROR(VLOOKUP(Transaktionen[[#This Row],[Transaktionen]],BTT[Verwendete Transaktion (Pflichtauswahl)],1,FALSE)),"nein","ja")</f>
        <v>nein</v>
      </c>
      <c r="G2027" t="s">
        <v>9516</v>
      </c>
    </row>
    <row r="2028" spans="1:7" hidden="1" x14ac:dyDescent="0.25">
      <c r="A2028" t="s">
        <v>2626</v>
      </c>
      <c r="B2028" t="s">
        <v>2627</v>
      </c>
      <c r="C2028" t="s">
        <v>6036</v>
      </c>
      <c r="D2028" s="13">
        <v>19</v>
      </c>
      <c r="E2028" t="s">
        <v>9102</v>
      </c>
      <c r="F2028" t="str">
        <f>IF(ISERROR(VLOOKUP(Transaktionen[[#This Row],[Transaktionen]],BTT[Verwendete Transaktion (Pflichtauswahl)],1,FALSE)),"nein","ja")</f>
        <v>nein</v>
      </c>
    </row>
    <row r="2029" spans="1:7" hidden="1" x14ac:dyDescent="0.25">
      <c r="A2029" t="s">
        <v>2628</v>
      </c>
      <c r="B2029" t="s">
        <v>2629</v>
      </c>
      <c r="C2029" t="s">
        <v>6036</v>
      </c>
      <c r="D2029" s="13">
        <v>13</v>
      </c>
      <c r="E2029" t="s">
        <v>9102</v>
      </c>
      <c r="F2029" t="str">
        <f>IF(ISERROR(VLOOKUP(Transaktionen[[#This Row],[Transaktionen]],BTT[Verwendete Transaktion (Pflichtauswahl)],1,FALSE)),"nein","ja")</f>
        <v>nein</v>
      </c>
    </row>
    <row r="2030" spans="1:7" hidden="1" x14ac:dyDescent="0.25">
      <c r="A2030" t="s">
        <v>2630</v>
      </c>
      <c r="B2030" t="s">
        <v>2631</v>
      </c>
      <c r="C2030" t="s">
        <v>6036</v>
      </c>
      <c r="D2030" s="13">
        <v>9</v>
      </c>
      <c r="E2030" t="s">
        <v>9102</v>
      </c>
      <c r="F2030" t="str">
        <f>IF(ISERROR(VLOOKUP(Transaktionen[[#This Row],[Transaktionen]],BTT[Verwendete Transaktion (Pflichtauswahl)],1,FALSE)),"nein","ja")</f>
        <v>nein</v>
      </c>
    </row>
    <row r="2031" spans="1:7" hidden="1" x14ac:dyDescent="0.25">
      <c r="A2031" t="s">
        <v>6992</v>
      </c>
      <c r="B2031" t="s">
        <v>8019</v>
      </c>
      <c r="C2031" t="s">
        <v>6036</v>
      </c>
      <c r="D2031" s="13" t="s">
        <v>576</v>
      </c>
      <c r="E2031" t="s">
        <v>576</v>
      </c>
      <c r="F2031" t="str">
        <f>IF(ISERROR(VLOOKUP(Transaktionen[[#This Row],[Transaktionen]],BTT[Verwendete Transaktion (Pflichtauswahl)],1,FALSE)),"nein","ja")</f>
        <v>nein</v>
      </c>
      <c r="G2031" t="s">
        <v>9516</v>
      </c>
    </row>
    <row r="2032" spans="1:7" hidden="1" x14ac:dyDescent="0.25">
      <c r="A2032" t="s">
        <v>6993</v>
      </c>
      <c r="B2032" t="s">
        <v>8020</v>
      </c>
      <c r="C2032" t="s">
        <v>8457</v>
      </c>
      <c r="D2032" s="13">
        <v>4</v>
      </c>
      <c r="E2032" t="s">
        <v>576</v>
      </c>
      <c r="F2032" t="str">
        <f>IF(ISERROR(VLOOKUP(Transaktionen[[#This Row],[Transaktionen]],BTT[Verwendete Transaktion (Pflichtauswahl)],1,FALSE)),"nein","ja")</f>
        <v>nein</v>
      </c>
      <c r="G2032" t="s">
        <v>9356</v>
      </c>
    </row>
    <row r="2033" spans="1:7" hidden="1" x14ac:dyDescent="0.25">
      <c r="A2033" t="s">
        <v>2632</v>
      </c>
      <c r="B2033" t="s">
        <v>2633</v>
      </c>
      <c r="C2033" t="s">
        <v>8457</v>
      </c>
      <c r="D2033" s="13">
        <v>621</v>
      </c>
      <c r="E2033" t="s">
        <v>9102</v>
      </c>
      <c r="F2033" t="str">
        <f>IF(ISERROR(VLOOKUP(Transaktionen[[#This Row],[Transaktionen]],BTT[Verwendete Transaktion (Pflichtauswahl)],1,FALSE)),"nein","ja")</f>
        <v>nein</v>
      </c>
      <c r="G2033" t="s">
        <v>9356</v>
      </c>
    </row>
    <row r="2034" spans="1:7" hidden="1" x14ac:dyDescent="0.25">
      <c r="A2034" t="s">
        <v>2634</v>
      </c>
      <c r="B2034" t="s">
        <v>2635</v>
      </c>
      <c r="C2034" t="s">
        <v>8457</v>
      </c>
      <c r="D2034" s="13">
        <v>968</v>
      </c>
      <c r="E2034" t="s">
        <v>9102</v>
      </c>
      <c r="F2034" t="str">
        <f>IF(ISERROR(VLOOKUP(Transaktionen[[#This Row],[Transaktionen]],BTT[Verwendete Transaktion (Pflichtauswahl)],1,FALSE)),"nein","ja")</f>
        <v>nein</v>
      </c>
      <c r="G2034" t="s">
        <v>9356</v>
      </c>
    </row>
    <row r="2035" spans="1:7" hidden="1" x14ac:dyDescent="0.25">
      <c r="A2035" t="s">
        <v>2636</v>
      </c>
      <c r="B2035" t="s">
        <v>2637</v>
      </c>
      <c r="C2035" t="s">
        <v>8457</v>
      </c>
      <c r="D2035" s="13">
        <v>84</v>
      </c>
      <c r="E2035" t="s">
        <v>9102</v>
      </c>
      <c r="F2035" t="str">
        <f>IF(ISERROR(VLOOKUP(Transaktionen[[#This Row],[Transaktionen]],BTT[Verwendete Transaktion (Pflichtauswahl)],1,FALSE)),"nein","ja")</f>
        <v>nein</v>
      </c>
    </row>
    <row r="2036" spans="1:7" hidden="1" x14ac:dyDescent="0.25">
      <c r="A2036" t="s">
        <v>6994</v>
      </c>
      <c r="B2036" t="s">
        <v>8021</v>
      </c>
      <c r="C2036" t="s">
        <v>6094</v>
      </c>
      <c r="D2036" s="13" t="s">
        <v>576</v>
      </c>
      <c r="E2036" t="s">
        <v>576</v>
      </c>
      <c r="F2036" t="str">
        <f>IF(ISERROR(VLOOKUP(Transaktionen[[#This Row],[Transaktionen]],BTT[Verwendete Transaktion (Pflichtauswahl)],1,FALSE)),"nein","ja")</f>
        <v>nein</v>
      </c>
      <c r="G2036" t="s">
        <v>9516</v>
      </c>
    </row>
    <row r="2037" spans="1:7" hidden="1" x14ac:dyDescent="0.25">
      <c r="A2037" t="s">
        <v>2638</v>
      </c>
      <c r="B2037" t="s">
        <v>2639</v>
      </c>
      <c r="C2037" t="s">
        <v>6094</v>
      </c>
      <c r="D2037" s="13">
        <v>128</v>
      </c>
      <c r="E2037" t="s">
        <v>576</v>
      </c>
      <c r="F2037" t="str">
        <f>IF(ISERROR(VLOOKUP(Transaktionen[[#This Row],[Transaktionen]],BTT[Verwendete Transaktion (Pflichtauswahl)],1,FALSE)),"nein","ja")</f>
        <v>nein</v>
      </c>
    </row>
    <row r="2038" spans="1:7" hidden="1" x14ac:dyDescent="0.25">
      <c r="A2038" t="s">
        <v>2640</v>
      </c>
      <c r="B2038" t="s">
        <v>2641</v>
      </c>
      <c r="C2038" t="s">
        <v>6094</v>
      </c>
      <c r="D2038" s="13">
        <v>9731</v>
      </c>
      <c r="E2038" t="s">
        <v>9102</v>
      </c>
      <c r="F2038" t="str">
        <f>IF(ISERROR(VLOOKUP(Transaktionen[[#This Row],[Transaktionen]],BTT[Verwendete Transaktion (Pflichtauswahl)],1,FALSE)),"nein","ja")</f>
        <v>nein</v>
      </c>
    </row>
    <row r="2039" spans="1:7" hidden="1" x14ac:dyDescent="0.25">
      <c r="A2039" t="s">
        <v>6995</v>
      </c>
      <c r="B2039" t="s">
        <v>8022</v>
      </c>
      <c r="C2039" t="s">
        <v>6094</v>
      </c>
      <c r="D2039" s="13" t="s">
        <v>576</v>
      </c>
      <c r="E2039" t="s">
        <v>576</v>
      </c>
      <c r="F2039" t="str">
        <f>IF(ISERROR(VLOOKUP(Transaktionen[[#This Row],[Transaktionen]],BTT[Verwendete Transaktion (Pflichtauswahl)],1,FALSE)),"nein","ja")</f>
        <v>nein</v>
      </c>
      <c r="G2039" t="s">
        <v>9516</v>
      </c>
    </row>
    <row r="2040" spans="1:7" hidden="1" x14ac:dyDescent="0.25">
      <c r="A2040" t="s">
        <v>2642</v>
      </c>
      <c r="B2040" t="s">
        <v>2643</v>
      </c>
      <c r="C2040" t="s">
        <v>6094</v>
      </c>
      <c r="D2040" s="13">
        <v>2415</v>
      </c>
      <c r="E2040" t="s">
        <v>9102</v>
      </c>
      <c r="F2040" t="str">
        <f>IF(ISERROR(VLOOKUP(Transaktionen[[#This Row],[Transaktionen]],BTT[Verwendete Transaktion (Pflichtauswahl)],1,FALSE)),"nein","ja")</f>
        <v>nein</v>
      </c>
    </row>
    <row r="2041" spans="1:7" hidden="1" x14ac:dyDescent="0.25">
      <c r="A2041" t="s">
        <v>2644</v>
      </c>
      <c r="B2041" t="s">
        <v>2645</v>
      </c>
      <c r="C2041" t="s">
        <v>6094</v>
      </c>
      <c r="D2041" s="13">
        <v>1237</v>
      </c>
      <c r="E2041" t="s">
        <v>9102</v>
      </c>
      <c r="F2041" t="str">
        <f>IF(ISERROR(VLOOKUP(Transaktionen[[#This Row],[Transaktionen]],BTT[Verwendete Transaktion (Pflichtauswahl)],1,FALSE)),"nein","ja")</f>
        <v>nein</v>
      </c>
    </row>
    <row r="2042" spans="1:7" hidden="1" x14ac:dyDescent="0.25">
      <c r="A2042" t="s">
        <v>2646</v>
      </c>
      <c r="B2042" t="s">
        <v>2647</v>
      </c>
      <c r="C2042" t="s">
        <v>6036</v>
      </c>
      <c r="D2042" s="13">
        <v>178</v>
      </c>
      <c r="E2042" t="s">
        <v>9102</v>
      </c>
      <c r="F2042" t="str">
        <f>IF(ISERROR(VLOOKUP(Transaktionen[[#This Row],[Transaktionen]],BTT[Verwendete Transaktion (Pflichtauswahl)],1,FALSE)),"nein","ja")</f>
        <v>nein</v>
      </c>
    </row>
    <row r="2043" spans="1:7" hidden="1" x14ac:dyDescent="0.25">
      <c r="A2043" t="s">
        <v>2648</v>
      </c>
      <c r="B2043" t="s">
        <v>2649</v>
      </c>
      <c r="C2043" t="s">
        <v>6036</v>
      </c>
      <c r="D2043" s="13">
        <v>700</v>
      </c>
      <c r="E2043" t="s">
        <v>9102</v>
      </c>
      <c r="F2043" t="str">
        <f>IF(ISERROR(VLOOKUP(Transaktionen[[#This Row],[Transaktionen]],BTT[Verwendete Transaktion (Pflichtauswahl)],1,FALSE)),"nein","ja")</f>
        <v>nein</v>
      </c>
    </row>
    <row r="2044" spans="1:7" hidden="1" x14ac:dyDescent="0.25">
      <c r="A2044" t="s">
        <v>2650</v>
      </c>
      <c r="B2044" t="s">
        <v>2651</v>
      </c>
      <c r="C2044" t="s">
        <v>6036</v>
      </c>
      <c r="D2044" s="13">
        <v>8223</v>
      </c>
      <c r="E2044" t="s">
        <v>9102</v>
      </c>
      <c r="F2044" t="str">
        <f>IF(ISERROR(VLOOKUP(Transaktionen[[#This Row],[Transaktionen]],BTT[Verwendete Transaktion (Pflichtauswahl)],1,FALSE)),"nein","ja")</f>
        <v>nein</v>
      </c>
    </row>
    <row r="2045" spans="1:7" hidden="1" x14ac:dyDescent="0.25">
      <c r="A2045" t="s">
        <v>6996</v>
      </c>
      <c r="B2045" t="s">
        <v>8023</v>
      </c>
      <c r="C2045" t="s">
        <v>6036</v>
      </c>
      <c r="D2045" s="13" t="s">
        <v>576</v>
      </c>
      <c r="E2045" t="s">
        <v>576</v>
      </c>
      <c r="F2045" t="str">
        <f>IF(ISERROR(VLOOKUP(Transaktionen[[#This Row],[Transaktionen]],BTT[Verwendete Transaktion (Pflichtauswahl)],1,FALSE)),"nein","ja")</f>
        <v>nein</v>
      </c>
      <c r="G2045" t="s">
        <v>9516</v>
      </c>
    </row>
    <row r="2046" spans="1:7" hidden="1" x14ac:dyDescent="0.25">
      <c r="A2046" t="s">
        <v>6997</v>
      </c>
      <c r="B2046" t="s">
        <v>8024</v>
      </c>
      <c r="C2046" t="s">
        <v>6036</v>
      </c>
      <c r="D2046" s="13" t="s">
        <v>576</v>
      </c>
      <c r="E2046" t="s">
        <v>576</v>
      </c>
      <c r="F2046" t="str">
        <f>IF(ISERROR(VLOOKUP(Transaktionen[[#This Row],[Transaktionen]],BTT[Verwendete Transaktion (Pflichtauswahl)],1,FALSE)),"nein","ja")</f>
        <v>nein</v>
      </c>
      <c r="G2046" t="s">
        <v>9516</v>
      </c>
    </row>
    <row r="2047" spans="1:7" hidden="1" x14ac:dyDescent="0.25">
      <c r="A2047" t="s">
        <v>6998</v>
      </c>
      <c r="B2047" t="s">
        <v>8025</v>
      </c>
      <c r="C2047" t="s">
        <v>6094</v>
      </c>
      <c r="D2047" s="13" t="s">
        <v>576</v>
      </c>
      <c r="E2047" t="s">
        <v>576</v>
      </c>
      <c r="F2047" t="str">
        <f>IF(ISERROR(VLOOKUP(Transaktionen[[#This Row],[Transaktionen]],BTT[Verwendete Transaktion (Pflichtauswahl)],1,FALSE)),"nein","ja")</f>
        <v>nein</v>
      </c>
      <c r="G2047" t="s">
        <v>9516</v>
      </c>
    </row>
    <row r="2048" spans="1:7" hidden="1" x14ac:dyDescent="0.25">
      <c r="A2048" t="s">
        <v>2652</v>
      </c>
      <c r="B2048" t="s">
        <v>2653</v>
      </c>
      <c r="C2048" t="s">
        <v>6094</v>
      </c>
      <c r="D2048" s="13">
        <v>19442</v>
      </c>
      <c r="E2048" t="s">
        <v>9102</v>
      </c>
      <c r="F2048" t="str">
        <f>IF(ISERROR(VLOOKUP(Transaktionen[[#This Row],[Transaktionen]],BTT[Verwendete Transaktion (Pflichtauswahl)],1,FALSE)),"nein","ja")</f>
        <v>nein</v>
      </c>
    </row>
    <row r="2049" spans="1:7" hidden="1" x14ac:dyDescent="0.25">
      <c r="A2049" t="s">
        <v>2654</v>
      </c>
      <c r="B2049" t="s">
        <v>2655</v>
      </c>
      <c r="C2049" t="s">
        <v>6094</v>
      </c>
      <c r="D2049" s="13">
        <v>15971</v>
      </c>
      <c r="E2049" t="s">
        <v>9102</v>
      </c>
      <c r="F2049" t="str">
        <f>IF(ISERROR(VLOOKUP(Transaktionen[[#This Row],[Transaktionen]],BTT[Verwendete Transaktion (Pflichtauswahl)],1,FALSE)),"nein","ja")</f>
        <v>nein</v>
      </c>
    </row>
    <row r="2050" spans="1:7" hidden="1" x14ac:dyDescent="0.25">
      <c r="A2050" t="s">
        <v>6999</v>
      </c>
      <c r="B2050" t="s">
        <v>8026</v>
      </c>
      <c r="C2050" t="s">
        <v>6088</v>
      </c>
      <c r="D2050" s="13">
        <v>54</v>
      </c>
      <c r="E2050" t="s">
        <v>576</v>
      </c>
      <c r="F2050" t="str">
        <f>IF(ISERROR(VLOOKUP(Transaktionen[[#This Row],[Transaktionen]],BTT[Verwendete Transaktion (Pflichtauswahl)],1,FALSE)),"nein","ja")</f>
        <v>nein</v>
      </c>
    </row>
    <row r="2051" spans="1:7" hidden="1" x14ac:dyDescent="0.25">
      <c r="A2051" t="s">
        <v>2656</v>
      </c>
      <c r="B2051" t="s">
        <v>2657</v>
      </c>
      <c r="C2051" t="s">
        <v>6088</v>
      </c>
      <c r="D2051" s="13">
        <v>12</v>
      </c>
      <c r="E2051" t="s">
        <v>9102</v>
      </c>
      <c r="F2051" t="str">
        <f>IF(ISERROR(VLOOKUP(Transaktionen[[#This Row],[Transaktionen]],BTT[Verwendete Transaktion (Pflichtauswahl)],1,FALSE)),"nein","ja")</f>
        <v>nein</v>
      </c>
    </row>
    <row r="2052" spans="1:7" hidden="1" x14ac:dyDescent="0.25">
      <c r="A2052" t="s">
        <v>2658</v>
      </c>
      <c r="B2052" t="s">
        <v>646</v>
      </c>
      <c r="C2052" t="s">
        <v>6088</v>
      </c>
      <c r="D2052" s="13">
        <v>2481</v>
      </c>
      <c r="E2052" t="s">
        <v>9102</v>
      </c>
      <c r="F2052" t="str">
        <f>IF(ISERROR(VLOOKUP(Transaktionen[[#This Row],[Transaktionen]],BTT[Verwendete Transaktion (Pflichtauswahl)],1,FALSE)),"nein","ja")</f>
        <v>nein</v>
      </c>
    </row>
    <row r="2053" spans="1:7" hidden="1" x14ac:dyDescent="0.25">
      <c r="A2053" t="s">
        <v>2659</v>
      </c>
      <c r="B2053" t="s">
        <v>648</v>
      </c>
      <c r="C2053" t="s">
        <v>6088</v>
      </c>
      <c r="D2053" s="13" t="s">
        <v>576</v>
      </c>
      <c r="E2053" t="s">
        <v>576</v>
      </c>
      <c r="F2053" t="str">
        <f>IF(ISERROR(VLOOKUP(Transaktionen[[#This Row],[Transaktionen]],BTT[Verwendete Transaktion (Pflichtauswahl)],1,FALSE)),"nein","ja")</f>
        <v>nein</v>
      </c>
      <c r="G2053" t="s">
        <v>9516</v>
      </c>
    </row>
    <row r="2054" spans="1:7" hidden="1" x14ac:dyDescent="0.25">
      <c r="A2054" t="s">
        <v>2660</v>
      </c>
      <c r="B2054" t="s">
        <v>2661</v>
      </c>
      <c r="C2054" t="s">
        <v>6088</v>
      </c>
      <c r="D2054" s="13">
        <v>220</v>
      </c>
      <c r="E2054" t="s">
        <v>9102</v>
      </c>
      <c r="F2054" t="str">
        <f>IF(ISERROR(VLOOKUP(Transaktionen[[#This Row],[Transaktionen]],BTT[Verwendete Transaktion (Pflichtauswahl)],1,FALSE)),"nein","ja")</f>
        <v>nein</v>
      </c>
    </row>
    <row r="2055" spans="1:7" hidden="1" x14ac:dyDescent="0.25">
      <c r="A2055" t="s">
        <v>2662</v>
      </c>
      <c r="B2055" t="s">
        <v>2663</v>
      </c>
      <c r="C2055" t="s">
        <v>6088</v>
      </c>
      <c r="D2055" s="13">
        <v>27</v>
      </c>
      <c r="E2055" t="s">
        <v>576</v>
      </c>
      <c r="F2055" t="str">
        <f>IF(ISERROR(VLOOKUP(Transaktionen[[#This Row],[Transaktionen]],BTT[Verwendete Transaktion (Pflichtauswahl)],1,FALSE)),"nein","ja")</f>
        <v>nein</v>
      </c>
    </row>
    <row r="2056" spans="1:7" hidden="1" x14ac:dyDescent="0.25">
      <c r="A2056" t="s">
        <v>2664</v>
      </c>
      <c r="B2056" t="s">
        <v>650</v>
      </c>
      <c r="C2056" t="s">
        <v>6088</v>
      </c>
      <c r="D2056" s="13">
        <v>26502</v>
      </c>
      <c r="E2056" t="s">
        <v>9102</v>
      </c>
      <c r="F2056" t="str">
        <f>IF(ISERROR(VLOOKUP(Transaktionen[[#This Row],[Transaktionen]],BTT[Verwendete Transaktion (Pflichtauswahl)],1,FALSE)),"nein","ja")</f>
        <v>nein</v>
      </c>
    </row>
    <row r="2057" spans="1:7" hidden="1" x14ac:dyDescent="0.25">
      <c r="A2057" t="s">
        <v>2665</v>
      </c>
      <c r="B2057" t="s">
        <v>2666</v>
      </c>
      <c r="C2057" t="s">
        <v>6088</v>
      </c>
      <c r="D2057" s="13">
        <v>46</v>
      </c>
      <c r="E2057" t="s">
        <v>9102</v>
      </c>
      <c r="F2057" t="str">
        <f>IF(ISERROR(VLOOKUP(Transaktionen[[#This Row],[Transaktionen]],BTT[Verwendete Transaktion (Pflichtauswahl)],1,FALSE)),"nein","ja")</f>
        <v>nein</v>
      </c>
    </row>
    <row r="2058" spans="1:7" hidden="1" x14ac:dyDescent="0.25">
      <c r="A2058" t="s">
        <v>7000</v>
      </c>
      <c r="B2058" t="s">
        <v>7954</v>
      </c>
      <c r="C2058" t="s">
        <v>6088</v>
      </c>
      <c r="D2058" s="13">
        <v>29</v>
      </c>
      <c r="E2058" t="s">
        <v>576</v>
      </c>
      <c r="F2058" t="str">
        <f>IF(ISERROR(VLOOKUP(Transaktionen[[#This Row],[Transaktionen]],BTT[Verwendete Transaktion (Pflichtauswahl)],1,FALSE)),"nein","ja")</f>
        <v>nein</v>
      </c>
    </row>
    <row r="2059" spans="1:7" hidden="1" x14ac:dyDescent="0.25">
      <c r="A2059" t="s">
        <v>2667</v>
      </c>
      <c r="B2059" t="s">
        <v>2668</v>
      </c>
      <c r="C2059" t="s">
        <v>6088</v>
      </c>
      <c r="D2059" s="13">
        <v>87330</v>
      </c>
      <c r="E2059" t="s">
        <v>9102</v>
      </c>
      <c r="F2059" t="str">
        <f>IF(ISERROR(VLOOKUP(Transaktionen[[#This Row],[Transaktionen]],BTT[Verwendete Transaktion (Pflichtauswahl)],1,FALSE)),"nein","ja")</f>
        <v>nein</v>
      </c>
    </row>
    <row r="2060" spans="1:7" hidden="1" x14ac:dyDescent="0.25">
      <c r="A2060" t="s">
        <v>2669</v>
      </c>
      <c r="B2060" t="s">
        <v>2670</v>
      </c>
      <c r="C2060" t="s">
        <v>6088</v>
      </c>
      <c r="D2060" s="13">
        <v>18</v>
      </c>
      <c r="E2060" t="s">
        <v>576</v>
      </c>
      <c r="F2060" t="str">
        <f>IF(ISERROR(VLOOKUP(Transaktionen[[#This Row],[Transaktionen]],BTT[Verwendete Transaktion (Pflichtauswahl)],1,FALSE)),"nein","ja")</f>
        <v>nein</v>
      </c>
    </row>
    <row r="2061" spans="1:7" hidden="1" x14ac:dyDescent="0.25">
      <c r="A2061" t="s">
        <v>2671</v>
      </c>
      <c r="B2061" t="s">
        <v>2672</v>
      </c>
      <c r="C2061" t="s">
        <v>6088</v>
      </c>
      <c r="D2061" s="13">
        <v>436</v>
      </c>
      <c r="E2061" t="s">
        <v>9102</v>
      </c>
      <c r="F2061" t="str">
        <f>IF(ISERROR(VLOOKUP(Transaktionen[[#This Row],[Transaktionen]],BTT[Verwendete Transaktion (Pflichtauswahl)],1,FALSE)),"nein","ja")</f>
        <v>nein</v>
      </c>
    </row>
    <row r="2062" spans="1:7" hidden="1" x14ac:dyDescent="0.25">
      <c r="A2062" t="s">
        <v>2673</v>
      </c>
      <c r="B2062" t="s">
        <v>2674</v>
      </c>
      <c r="C2062" t="s">
        <v>6088</v>
      </c>
      <c r="D2062" s="13">
        <v>291</v>
      </c>
      <c r="E2062" t="s">
        <v>9102</v>
      </c>
      <c r="F2062" t="str">
        <f>IF(ISERROR(VLOOKUP(Transaktionen[[#This Row],[Transaktionen]],BTT[Verwendete Transaktion (Pflichtauswahl)],1,FALSE)),"nein","ja")</f>
        <v>nein</v>
      </c>
    </row>
    <row r="2063" spans="1:7" hidden="1" x14ac:dyDescent="0.25">
      <c r="A2063" t="s">
        <v>7001</v>
      </c>
      <c r="B2063" t="s">
        <v>8027</v>
      </c>
      <c r="C2063" t="s">
        <v>6088</v>
      </c>
      <c r="D2063" s="13">
        <v>10</v>
      </c>
      <c r="E2063" t="s">
        <v>576</v>
      </c>
      <c r="F2063" t="str">
        <f>IF(ISERROR(VLOOKUP(Transaktionen[[#This Row],[Transaktionen]],BTT[Verwendete Transaktion (Pflichtauswahl)],1,FALSE)),"nein","ja")</f>
        <v>nein</v>
      </c>
    </row>
    <row r="2064" spans="1:7" hidden="1" x14ac:dyDescent="0.25">
      <c r="A2064" t="s">
        <v>2675</v>
      </c>
      <c r="B2064" t="s">
        <v>2676</v>
      </c>
      <c r="C2064" t="s">
        <v>6088</v>
      </c>
      <c r="D2064" s="13">
        <v>27</v>
      </c>
      <c r="E2064" t="s">
        <v>9102</v>
      </c>
      <c r="F2064" t="str">
        <f>IF(ISERROR(VLOOKUP(Transaktionen[[#This Row],[Transaktionen]],BTT[Verwendete Transaktion (Pflichtauswahl)],1,FALSE)),"nein","ja")</f>
        <v>nein</v>
      </c>
    </row>
    <row r="2065" spans="1:7" hidden="1" x14ac:dyDescent="0.25">
      <c r="A2065" t="s">
        <v>2677</v>
      </c>
      <c r="B2065" t="s">
        <v>2678</v>
      </c>
      <c r="C2065" t="s">
        <v>6088</v>
      </c>
      <c r="D2065" s="13">
        <v>27</v>
      </c>
      <c r="E2065" t="s">
        <v>9102</v>
      </c>
      <c r="F2065" t="str">
        <f>IF(ISERROR(VLOOKUP(Transaktionen[[#This Row],[Transaktionen]],BTT[Verwendete Transaktion (Pflichtauswahl)],1,FALSE)),"nein","ja")</f>
        <v>nein</v>
      </c>
    </row>
    <row r="2066" spans="1:7" hidden="1" x14ac:dyDescent="0.25">
      <c r="A2066" t="s">
        <v>2679</v>
      </c>
      <c r="B2066" t="s">
        <v>2680</v>
      </c>
      <c r="C2066" t="s">
        <v>6088</v>
      </c>
      <c r="D2066" s="13">
        <v>45</v>
      </c>
      <c r="E2066" t="s">
        <v>576</v>
      </c>
      <c r="F2066" t="str">
        <f>IF(ISERROR(VLOOKUP(Transaktionen[[#This Row],[Transaktionen]],BTT[Verwendete Transaktion (Pflichtauswahl)],1,FALSE)),"nein","ja")</f>
        <v>nein</v>
      </c>
    </row>
    <row r="2067" spans="1:7" hidden="1" x14ac:dyDescent="0.25">
      <c r="A2067" t="s">
        <v>2681</v>
      </c>
      <c r="B2067" t="s">
        <v>2682</v>
      </c>
      <c r="C2067" t="s">
        <v>6094</v>
      </c>
      <c r="D2067" s="13">
        <v>258</v>
      </c>
      <c r="E2067" t="s">
        <v>576</v>
      </c>
      <c r="F2067" t="str">
        <f>IF(ISERROR(VLOOKUP(Transaktionen[[#This Row],[Transaktionen]],BTT[Verwendete Transaktion (Pflichtauswahl)],1,FALSE)),"nein","ja")</f>
        <v>nein</v>
      </c>
    </row>
    <row r="2068" spans="1:7" hidden="1" x14ac:dyDescent="0.25">
      <c r="A2068" t="s">
        <v>2683</v>
      </c>
      <c r="B2068" t="s">
        <v>2684</v>
      </c>
      <c r="C2068" t="s">
        <v>6094</v>
      </c>
      <c r="D2068" s="13">
        <v>542</v>
      </c>
      <c r="E2068" t="s">
        <v>9102</v>
      </c>
      <c r="F2068" t="str">
        <f>IF(ISERROR(VLOOKUP(Transaktionen[[#This Row],[Transaktionen]],BTT[Verwendete Transaktion (Pflichtauswahl)],1,FALSE)),"nein","ja")</f>
        <v>nein</v>
      </c>
    </row>
    <row r="2069" spans="1:7" hidden="1" x14ac:dyDescent="0.25">
      <c r="A2069" t="s">
        <v>2685</v>
      </c>
      <c r="B2069" t="s">
        <v>2686</v>
      </c>
      <c r="C2069" t="s">
        <v>6094</v>
      </c>
      <c r="D2069" s="13">
        <v>5212</v>
      </c>
      <c r="E2069" t="s">
        <v>9102</v>
      </c>
      <c r="F2069" t="str">
        <f>IF(ISERROR(VLOOKUP(Transaktionen[[#This Row],[Transaktionen]],BTT[Verwendete Transaktion (Pflichtauswahl)],1,FALSE)),"nein","ja")</f>
        <v>nein</v>
      </c>
    </row>
    <row r="2070" spans="1:7" hidden="1" x14ac:dyDescent="0.25">
      <c r="A2070" t="s">
        <v>9390</v>
      </c>
      <c r="B2070" t="s">
        <v>9391</v>
      </c>
      <c r="C2070" t="s">
        <v>6094</v>
      </c>
      <c r="D2070" s="13">
        <v>36</v>
      </c>
      <c r="E2070" t="s">
        <v>9102</v>
      </c>
      <c r="F2070" t="str">
        <f>IF(ISERROR(VLOOKUP(Transaktionen[[#This Row],[Transaktionen]],BTT[Verwendete Transaktion (Pflichtauswahl)],1,FALSE)),"nein","ja")</f>
        <v>nein</v>
      </c>
    </row>
    <row r="2071" spans="1:7" hidden="1" x14ac:dyDescent="0.25">
      <c r="A2071" t="s">
        <v>9392</v>
      </c>
      <c r="B2071" t="s">
        <v>9393</v>
      </c>
      <c r="C2071" t="s">
        <v>6094</v>
      </c>
      <c r="D2071" s="13">
        <v>6</v>
      </c>
      <c r="E2071" t="s">
        <v>9102</v>
      </c>
      <c r="F2071" t="str">
        <f>IF(ISERROR(VLOOKUP(Transaktionen[[#This Row],[Transaktionen]],BTT[Verwendete Transaktion (Pflichtauswahl)],1,FALSE)),"nein","ja")</f>
        <v>nein</v>
      </c>
    </row>
    <row r="2072" spans="1:7" hidden="1" x14ac:dyDescent="0.25">
      <c r="A2072" t="s">
        <v>2687</v>
      </c>
      <c r="B2072" t="s">
        <v>2688</v>
      </c>
      <c r="C2072" t="s">
        <v>6094</v>
      </c>
      <c r="D2072" s="13">
        <v>9</v>
      </c>
      <c r="E2072" t="s">
        <v>9102</v>
      </c>
      <c r="F2072" t="str">
        <f>IF(ISERROR(VLOOKUP(Transaktionen[[#This Row],[Transaktionen]],BTT[Verwendete Transaktion (Pflichtauswahl)],1,FALSE)),"nein","ja")</f>
        <v>nein</v>
      </c>
    </row>
    <row r="2073" spans="1:7" hidden="1" x14ac:dyDescent="0.25">
      <c r="A2073" t="s">
        <v>2689</v>
      </c>
      <c r="B2073" t="s">
        <v>2688</v>
      </c>
      <c r="C2073" t="s">
        <v>6094</v>
      </c>
      <c r="D2073" s="13">
        <v>9</v>
      </c>
      <c r="E2073" t="s">
        <v>9102</v>
      </c>
      <c r="F2073" t="str">
        <f>IF(ISERROR(VLOOKUP(Transaktionen[[#This Row],[Transaktionen]],BTT[Verwendete Transaktion (Pflichtauswahl)],1,FALSE)),"nein","ja")</f>
        <v>nein</v>
      </c>
    </row>
    <row r="2074" spans="1:7" hidden="1" x14ac:dyDescent="0.25">
      <c r="A2074" t="s">
        <v>7002</v>
      </c>
      <c r="B2074" t="s">
        <v>8028</v>
      </c>
      <c r="C2074" t="s">
        <v>6094</v>
      </c>
      <c r="D2074" s="13" t="s">
        <v>576</v>
      </c>
      <c r="E2074" t="s">
        <v>576</v>
      </c>
      <c r="F2074" t="str">
        <f>IF(ISERROR(VLOOKUP(Transaktionen[[#This Row],[Transaktionen]],BTT[Verwendete Transaktion (Pflichtauswahl)],1,FALSE)),"nein","ja")</f>
        <v>nein</v>
      </c>
      <c r="G2074" t="s">
        <v>9516</v>
      </c>
    </row>
    <row r="2075" spans="1:7" hidden="1" x14ac:dyDescent="0.25">
      <c r="A2075" t="s">
        <v>7003</v>
      </c>
      <c r="B2075" t="s">
        <v>8029</v>
      </c>
      <c r="C2075" t="s">
        <v>6094</v>
      </c>
      <c r="D2075" s="13" t="s">
        <v>576</v>
      </c>
      <c r="E2075" t="s">
        <v>576</v>
      </c>
      <c r="F2075" t="str">
        <f>IF(ISERROR(VLOOKUP(Transaktionen[[#This Row],[Transaktionen]],BTT[Verwendete Transaktion (Pflichtauswahl)],1,FALSE)),"nein","ja")</f>
        <v>nein</v>
      </c>
      <c r="G2075" t="s">
        <v>9516</v>
      </c>
    </row>
    <row r="2076" spans="1:7" hidden="1" x14ac:dyDescent="0.25">
      <c r="A2076" t="s">
        <v>2690</v>
      </c>
      <c r="B2076" t="s">
        <v>2691</v>
      </c>
      <c r="C2076" t="s">
        <v>6094</v>
      </c>
      <c r="D2076" s="13">
        <v>10</v>
      </c>
      <c r="E2076" t="s">
        <v>9102</v>
      </c>
      <c r="F2076" t="str">
        <f>IF(ISERROR(VLOOKUP(Transaktionen[[#This Row],[Transaktionen]],BTT[Verwendete Transaktion (Pflichtauswahl)],1,FALSE)),"nein","ja")</f>
        <v>nein</v>
      </c>
    </row>
    <row r="2077" spans="1:7" hidden="1" x14ac:dyDescent="0.25">
      <c r="A2077" t="s">
        <v>2692</v>
      </c>
      <c r="B2077" t="s">
        <v>2693</v>
      </c>
      <c r="C2077" t="s">
        <v>6094</v>
      </c>
      <c r="D2077" s="13">
        <v>103</v>
      </c>
      <c r="E2077" t="s">
        <v>9102</v>
      </c>
      <c r="F2077" t="str">
        <f>IF(ISERROR(VLOOKUP(Transaktionen[[#This Row],[Transaktionen]],BTT[Verwendete Transaktion (Pflichtauswahl)],1,FALSE)),"nein","ja")</f>
        <v>nein</v>
      </c>
    </row>
    <row r="2078" spans="1:7" hidden="1" x14ac:dyDescent="0.25">
      <c r="A2078" t="s">
        <v>7004</v>
      </c>
      <c r="B2078" t="s">
        <v>8030</v>
      </c>
      <c r="C2078" t="s">
        <v>6094</v>
      </c>
      <c r="D2078" s="13">
        <v>3</v>
      </c>
      <c r="E2078" t="s">
        <v>576</v>
      </c>
      <c r="F2078" t="str">
        <f>IF(ISERROR(VLOOKUP(Transaktionen[[#This Row],[Transaktionen]],BTT[Verwendete Transaktion (Pflichtauswahl)],1,FALSE)),"nein","ja")</f>
        <v>nein</v>
      </c>
    </row>
    <row r="2079" spans="1:7" hidden="1" x14ac:dyDescent="0.25">
      <c r="A2079" t="s">
        <v>2694</v>
      </c>
      <c r="B2079" t="s">
        <v>2695</v>
      </c>
      <c r="C2079" t="s">
        <v>6094</v>
      </c>
      <c r="D2079" s="13">
        <v>182</v>
      </c>
      <c r="E2079" t="s">
        <v>9102</v>
      </c>
      <c r="F2079" t="str">
        <f>IF(ISERROR(VLOOKUP(Transaktionen[[#This Row],[Transaktionen]],BTT[Verwendete Transaktion (Pflichtauswahl)],1,FALSE)),"nein","ja")</f>
        <v>nein</v>
      </c>
    </row>
    <row r="2080" spans="1:7" hidden="1" x14ac:dyDescent="0.25">
      <c r="A2080" t="s">
        <v>2696</v>
      </c>
      <c r="B2080" t="s">
        <v>2697</v>
      </c>
      <c r="C2080" t="s">
        <v>6094</v>
      </c>
      <c r="D2080" s="13">
        <v>795</v>
      </c>
      <c r="E2080" t="s">
        <v>9102</v>
      </c>
      <c r="F2080" t="str">
        <f>IF(ISERROR(VLOOKUP(Transaktionen[[#This Row],[Transaktionen]],BTT[Verwendete Transaktion (Pflichtauswahl)],1,FALSE)),"nein","ja")</f>
        <v>nein</v>
      </c>
    </row>
    <row r="2081" spans="1:7" hidden="1" x14ac:dyDescent="0.25">
      <c r="A2081" t="s">
        <v>2698</v>
      </c>
      <c r="B2081" t="s">
        <v>2699</v>
      </c>
      <c r="C2081" t="s">
        <v>6094</v>
      </c>
      <c r="D2081" s="13">
        <v>2542</v>
      </c>
      <c r="E2081" t="s">
        <v>9102</v>
      </c>
      <c r="F2081" t="str">
        <f>IF(ISERROR(VLOOKUP(Transaktionen[[#This Row],[Transaktionen]],BTT[Verwendete Transaktion (Pflichtauswahl)],1,FALSE)),"nein","ja")</f>
        <v>nein</v>
      </c>
    </row>
    <row r="2082" spans="1:7" hidden="1" x14ac:dyDescent="0.25">
      <c r="A2082" t="s">
        <v>2700</v>
      </c>
      <c r="B2082" t="s">
        <v>2701</v>
      </c>
      <c r="C2082" t="s">
        <v>6094</v>
      </c>
      <c r="D2082" s="13">
        <v>57</v>
      </c>
      <c r="E2082" t="s">
        <v>9102</v>
      </c>
      <c r="F2082" t="str">
        <f>IF(ISERROR(VLOOKUP(Transaktionen[[#This Row],[Transaktionen]],BTT[Verwendete Transaktion (Pflichtauswahl)],1,FALSE)),"nein","ja")</f>
        <v>nein</v>
      </c>
    </row>
    <row r="2083" spans="1:7" hidden="1" x14ac:dyDescent="0.25">
      <c r="A2083" t="s">
        <v>7005</v>
      </c>
      <c r="B2083" t="s">
        <v>8031</v>
      </c>
      <c r="C2083" t="s">
        <v>6094</v>
      </c>
      <c r="D2083" s="13" t="s">
        <v>576</v>
      </c>
      <c r="E2083" t="s">
        <v>576</v>
      </c>
      <c r="F2083" t="str">
        <f>IF(ISERROR(VLOOKUP(Transaktionen[[#This Row],[Transaktionen]],BTT[Verwendete Transaktion (Pflichtauswahl)],1,FALSE)),"nein","ja")</f>
        <v>nein</v>
      </c>
      <c r="G2083" t="s">
        <v>9516</v>
      </c>
    </row>
    <row r="2084" spans="1:7" hidden="1" x14ac:dyDescent="0.25">
      <c r="A2084" t="s">
        <v>2702</v>
      </c>
      <c r="B2084" t="s">
        <v>2703</v>
      </c>
      <c r="C2084" t="s">
        <v>6094</v>
      </c>
      <c r="D2084" s="13">
        <v>10</v>
      </c>
      <c r="E2084" t="s">
        <v>576</v>
      </c>
      <c r="F2084" t="str">
        <f>IF(ISERROR(VLOOKUP(Transaktionen[[#This Row],[Transaktionen]],BTT[Verwendete Transaktion (Pflichtauswahl)],1,FALSE)),"nein","ja")</f>
        <v>nein</v>
      </c>
    </row>
    <row r="2085" spans="1:7" hidden="1" x14ac:dyDescent="0.25">
      <c r="A2085" t="s">
        <v>7006</v>
      </c>
      <c r="B2085" t="s">
        <v>8032</v>
      </c>
      <c r="C2085" t="s">
        <v>6094</v>
      </c>
      <c r="D2085" s="13" t="s">
        <v>576</v>
      </c>
      <c r="E2085" t="s">
        <v>576</v>
      </c>
      <c r="F2085" t="str">
        <f>IF(ISERROR(VLOOKUP(Transaktionen[[#This Row],[Transaktionen]],BTT[Verwendete Transaktion (Pflichtauswahl)],1,FALSE)),"nein","ja")</f>
        <v>nein</v>
      </c>
      <c r="G2085" t="s">
        <v>9516</v>
      </c>
    </row>
    <row r="2086" spans="1:7" hidden="1" x14ac:dyDescent="0.25">
      <c r="A2086" t="s">
        <v>7007</v>
      </c>
      <c r="B2086" t="s">
        <v>8033</v>
      </c>
      <c r="C2086" t="s">
        <v>6094</v>
      </c>
      <c r="D2086" s="13" t="s">
        <v>576</v>
      </c>
      <c r="E2086" t="s">
        <v>576</v>
      </c>
      <c r="F2086" t="str">
        <f>IF(ISERROR(VLOOKUP(Transaktionen[[#This Row],[Transaktionen]],BTT[Verwendete Transaktion (Pflichtauswahl)],1,FALSE)),"nein","ja")</f>
        <v>nein</v>
      </c>
      <c r="G2086" t="s">
        <v>9516</v>
      </c>
    </row>
    <row r="2087" spans="1:7" hidden="1" x14ac:dyDescent="0.25">
      <c r="A2087" t="s">
        <v>7008</v>
      </c>
      <c r="B2087" t="s">
        <v>8034</v>
      </c>
      <c r="C2087" t="s">
        <v>6094</v>
      </c>
      <c r="D2087" s="13" t="s">
        <v>576</v>
      </c>
      <c r="E2087" t="s">
        <v>576</v>
      </c>
      <c r="F2087" t="str">
        <f>IF(ISERROR(VLOOKUP(Transaktionen[[#This Row],[Transaktionen]],BTT[Verwendete Transaktion (Pflichtauswahl)],1,FALSE)),"nein","ja")</f>
        <v>nein</v>
      </c>
      <c r="G2087" t="s">
        <v>9516</v>
      </c>
    </row>
    <row r="2088" spans="1:7" hidden="1" x14ac:dyDescent="0.25">
      <c r="A2088" t="s">
        <v>7009</v>
      </c>
      <c r="B2088" t="s">
        <v>8035</v>
      </c>
      <c r="C2088" t="s">
        <v>6088</v>
      </c>
      <c r="D2088" s="13">
        <v>370</v>
      </c>
      <c r="E2088" t="s">
        <v>576</v>
      </c>
      <c r="F2088" t="str">
        <f>IF(ISERROR(VLOOKUP(Transaktionen[[#This Row],[Transaktionen]],BTT[Verwendete Transaktion (Pflichtauswahl)],1,FALSE)),"nein","ja")</f>
        <v>nein</v>
      </c>
    </row>
    <row r="2089" spans="1:7" hidden="1" x14ac:dyDescent="0.25">
      <c r="A2089" t="s">
        <v>2704</v>
      </c>
      <c r="B2089" t="s">
        <v>2672</v>
      </c>
      <c r="C2089" t="s">
        <v>6088</v>
      </c>
      <c r="D2089" s="13">
        <v>263</v>
      </c>
      <c r="E2089" t="s">
        <v>576</v>
      </c>
      <c r="F2089" t="str">
        <f>IF(ISERROR(VLOOKUP(Transaktionen[[#This Row],[Transaktionen]],BTT[Verwendete Transaktion (Pflichtauswahl)],1,FALSE)),"nein","ja")</f>
        <v>nein</v>
      </c>
    </row>
    <row r="2090" spans="1:7" hidden="1" x14ac:dyDescent="0.25">
      <c r="A2090" t="s">
        <v>7010</v>
      </c>
      <c r="B2090" t="s">
        <v>2674</v>
      </c>
      <c r="C2090" t="s">
        <v>6088</v>
      </c>
      <c r="D2090" s="13">
        <v>240</v>
      </c>
      <c r="E2090" t="s">
        <v>576</v>
      </c>
      <c r="F2090" t="str">
        <f>IF(ISERROR(VLOOKUP(Transaktionen[[#This Row],[Transaktionen]],BTT[Verwendete Transaktion (Pflichtauswahl)],1,FALSE)),"nein","ja")</f>
        <v>nein</v>
      </c>
    </row>
    <row r="2091" spans="1:7" hidden="1" x14ac:dyDescent="0.25">
      <c r="A2091" t="s">
        <v>2705</v>
      </c>
      <c r="B2091" t="s">
        <v>2706</v>
      </c>
      <c r="C2091" t="s">
        <v>6088</v>
      </c>
      <c r="D2091" s="13">
        <v>457</v>
      </c>
      <c r="E2091" t="s">
        <v>576</v>
      </c>
      <c r="F2091" t="str">
        <f>IF(ISERROR(VLOOKUP(Transaktionen[[#This Row],[Transaktionen]],BTT[Verwendete Transaktion (Pflichtauswahl)],1,FALSE)),"nein","ja")</f>
        <v>nein</v>
      </c>
    </row>
    <row r="2092" spans="1:7" hidden="1" x14ac:dyDescent="0.25">
      <c r="A2092" t="s">
        <v>2707</v>
      </c>
      <c r="B2092" t="s">
        <v>2708</v>
      </c>
      <c r="C2092" t="s">
        <v>6088</v>
      </c>
      <c r="D2092" s="13">
        <v>389</v>
      </c>
      <c r="E2092" t="s">
        <v>9102</v>
      </c>
      <c r="F2092" t="str">
        <f>IF(ISERROR(VLOOKUP(Transaktionen[[#This Row],[Transaktionen]],BTT[Verwendete Transaktion (Pflichtauswahl)],1,FALSE)),"nein","ja")</f>
        <v>nein</v>
      </c>
    </row>
    <row r="2093" spans="1:7" hidden="1" x14ac:dyDescent="0.25">
      <c r="A2093" t="s">
        <v>2709</v>
      </c>
      <c r="B2093" t="s">
        <v>2710</v>
      </c>
      <c r="C2093" t="s">
        <v>6088</v>
      </c>
      <c r="D2093" s="13">
        <v>509</v>
      </c>
      <c r="E2093" t="s">
        <v>9102</v>
      </c>
      <c r="F2093" t="str">
        <f>IF(ISERROR(VLOOKUP(Transaktionen[[#This Row],[Transaktionen]],BTT[Verwendete Transaktion (Pflichtauswahl)],1,FALSE)),"nein","ja")</f>
        <v>nein</v>
      </c>
    </row>
    <row r="2094" spans="1:7" hidden="1" x14ac:dyDescent="0.25">
      <c r="A2094" t="s">
        <v>7011</v>
      </c>
      <c r="B2094" t="s">
        <v>8036</v>
      </c>
      <c r="C2094" t="s">
        <v>6088</v>
      </c>
      <c r="D2094" s="13" t="s">
        <v>576</v>
      </c>
      <c r="E2094" t="s">
        <v>576</v>
      </c>
      <c r="F2094" t="str">
        <f>IF(ISERROR(VLOOKUP(Transaktionen[[#This Row],[Transaktionen]],BTT[Verwendete Transaktion (Pflichtauswahl)],1,FALSE)),"nein","ja")</f>
        <v>nein</v>
      </c>
      <c r="G2094" t="s">
        <v>9516</v>
      </c>
    </row>
    <row r="2095" spans="1:7" hidden="1" x14ac:dyDescent="0.25">
      <c r="A2095" t="s">
        <v>7012</v>
      </c>
      <c r="B2095" t="s">
        <v>8037</v>
      </c>
      <c r="C2095" t="s">
        <v>6088</v>
      </c>
      <c r="D2095" s="13" t="s">
        <v>576</v>
      </c>
      <c r="E2095" t="s">
        <v>576</v>
      </c>
      <c r="F2095" t="str">
        <f>IF(ISERROR(VLOOKUP(Transaktionen[[#This Row],[Transaktionen]],BTT[Verwendete Transaktion (Pflichtauswahl)],1,FALSE)),"nein","ja")</f>
        <v>nein</v>
      </c>
      <c r="G2095" t="s">
        <v>9516</v>
      </c>
    </row>
    <row r="2096" spans="1:7" hidden="1" x14ac:dyDescent="0.25">
      <c r="A2096" t="s">
        <v>2711</v>
      </c>
      <c r="B2096" t="s">
        <v>2712</v>
      </c>
      <c r="C2096" t="s">
        <v>6088</v>
      </c>
      <c r="D2096" s="13">
        <v>9</v>
      </c>
      <c r="E2096" t="s">
        <v>576</v>
      </c>
      <c r="F2096" t="str">
        <f>IF(ISERROR(VLOOKUP(Transaktionen[[#This Row],[Transaktionen]],BTT[Verwendete Transaktion (Pflichtauswahl)],1,FALSE)),"nein","ja")</f>
        <v>nein</v>
      </c>
    </row>
    <row r="2097" spans="1:7" hidden="1" x14ac:dyDescent="0.25">
      <c r="A2097" t="s">
        <v>2713</v>
      </c>
      <c r="B2097" t="s">
        <v>2714</v>
      </c>
      <c r="C2097" t="s">
        <v>6088</v>
      </c>
      <c r="D2097" s="13">
        <v>846</v>
      </c>
      <c r="E2097" t="s">
        <v>9102</v>
      </c>
      <c r="F2097" t="str">
        <f>IF(ISERROR(VLOOKUP(Transaktionen[[#This Row],[Transaktionen]],BTT[Verwendete Transaktion (Pflichtauswahl)],1,FALSE)),"nein","ja")</f>
        <v>nein</v>
      </c>
    </row>
    <row r="2098" spans="1:7" hidden="1" x14ac:dyDescent="0.25">
      <c r="A2098" t="s">
        <v>7013</v>
      </c>
      <c r="B2098" t="s">
        <v>8038</v>
      </c>
      <c r="C2098" t="s">
        <v>6088</v>
      </c>
      <c r="D2098" s="13">
        <v>162</v>
      </c>
      <c r="E2098" t="s">
        <v>576</v>
      </c>
      <c r="F2098" t="str">
        <f>IF(ISERROR(VLOOKUP(Transaktionen[[#This Row],[Transaktionen]],BTT[Verwendete Transaktion (Pflichtauswahl)],1,FALSE)),"nein","ja")</f>
        <v>nein</v>
      </c>
    </row>
    <row r="2099" spans="1:7" hidden="1" x14ac:dyDescent="0.25">
      <c r="A2099" t="s">
        <v>2715</v>
      </c>
      <c r="B2099" t="s">
        <v>2716</v>
      </c>
      <c r="C2099" t="s">
        <v>6088</v>
      </c>
      <c r="D2099" s="13">
        <v>27</v>
      </c>
      <c r="E2099" t="s">
        <v>9102</v>
      </c>
      <c r="F2099" t="str">
        <f>IF(ISERROR(VLOOKUP(Transaktionen[[#This Row],[Transaktionen]],BTT[Verwendete Transaktion (Pflichtauswahl)],1,FALSE)),"nein","ja")</f>
        <v>nein</v>
      </c>
    </row>
    <row r="2100" spans="1:7" hidden="1" x14ac:dyDescent="0.25">
      <c r="A2100" t="s">
        <v>2717</v>
      </c>
      <c r="B2100" t="s">
        <v>2718</v>
      </c>
      <c r="C2100" t="s">
        <v>6088</v>
      </c>
      <c r="D2100" s="13">
        <v>27</v>
      </c>
      <c r="E2100" t="s">
        <v>576</v>
      </c>
      <c r="F2100" t="str">
        <f>IF(ISERROR(VLOOKUP(Transaktionen[[#This Row],[Transaktionen]],BTT[Verwendete Transaktion (Pflichtauswahl)],1,FALSE)),"nein","ja")</f>
        <v>nein</v>
      </c>
    </row>
    <row r="2101" spans="1:7" hidden="1" x14ac:dyDescent="0.25">
      <c r="A2101" t="s">
        <v>2719</v>
      </c>
      <c r="B2101" t="s">
        <v>2720</v>
      </c>
      <c r="C2101" t="s">
        <v>6088</v>
      </c>
      <c r="D2101" s="13">
        <v>17256</v>
      </c>
      <c r="E2101" t="s">
        <v>9102</v>
      </c>
      <c r="F2101" t="str">
        <f>IF(ISERROR(VLOOKUP(Transaktionen[[#This Row],[Transaktionen]],BTT[Verwendete Transaktion (Pflichtauswahl)],1,FALSE)),"nein","ja")</f>
        <v>nein</v>
      </c>
    </row>
    <row r="2102" spans="1:7" hidden="1" x14ac:dyDescent="0.25">
      <c r="A2102" t="s">
        <v>2721</v>
      </c>
      <c r="B2102" t="s">
        <v>2722</v>
      </c>
      <c r="C2102" t="s">
        <v>6088</v>
      </c>
      <c r="D2102" s="13">
        <v>1040</v>
      </c>
      <c r="E2102" t="s">
        <v>9102</v>
      </c>
      <c r="F2102" t="str">
        <f>IF(ISERROR(VLOOKUP(Transaktionen[[#This Row],[Transaktionen]],BTT[Verwendete Transaktion (Pflichtauswahl)],1,FALSE)),"nein","ja")</f>
        <v>nein</v>
      </c>
    </row>
    <row r="2103" spans="1:7" hidden="1" x14ac:dyDescent="0.25">
      <c r="A2103" t="s">
        <v>2723</v>
      </c>
      <c r="B2103" t="s">
        <v>2724</v>
      </c>
      <c r="C2103" t="s">
        <v>6088</v>
      </c>
      <c r="D2103" s="13">
        <v>1130</v>
      </c>
      <c r="E2103" t="s">
        <v>9102</v>
      </c>
      <c r="F2103" t="str">
        <f>IF(ISERROR(VLOOKUP(Transaktionen[[#This Row],[Transaktionen]],BTT[Verwendete Transaktion (Pflichtauswahl)],1,FALSE)),"nein","ja")</f>
        <v>nein</v>
      </c>
    </row>
    <row r="2104" spans="1:7" hidden="1" x14ac:dyDescent="0.25">
      <c r="A2104" t="s">
        <v>2725</v>
      </c>
      <c r="B2104" t="s">
        <v>2726</v>
      </c>
      <c r="C2104" t="s">
        <v>6088</v>
      </c>
      <c r="D2104" s="13">
        <v>660</v>
      </c>
      <c r="E2104" t="s">
        <v>9102</v>
      </c>
      <c r="F2104" t="str">
        <f>IF(ISERROR(VLOOKUP(Transaktionen[[#This Row],[Transaktionen]],BTT[Verwendete Transaktion (Pflichtauswahl)],1,FALSE)),"nein","ja")</f>
        <v>nein</v>
      </c>
    </row>
    <row r="2105" spans="1:7" hidden="1" x14ac:dyDescent="0.25">
      <c r="A2105" t="s">
        <v>2727</v>
      </c>
      <c r="B2105" t="s">
        <v>2728</v>
      </c>
      <c r="C2105" t="s">
        <v>6088</v>
      </c>
      <c r="D2105" s="13">
        <v>9</v>
      </c>
      <c r="E2105" t="s">
        <v>9102</v>
      </c>
      <c r="F2105" t="str">
        <f>IF(ISERROR(VLOOKUP(Transaktionen[[#This Row],[Transaktionen]],BTT[Verwendete Transaktion (Pflichtauswahl)],1,FALSE)),"nein","ja")</f>
        <v>nein</v>
      </c>
    </row>
    <row r="2106" spans="1:7" hidden="1" x14ac:dyDescent="0.25">
      <c r="A2106" t="s">
        <v>7014</v>
      </c>
      <c r="B2106" t="s">
        <v>8039</v>
      </c>
      <c r="C2106" t="s">
        <v>6088</v>
      </c>
      <c r="D2106" s="13" t="s">
        <v>576</v>
      </c>
      <c r="E2106" t="s">
        <v>576</v>
      </c>
      <c r="F2106" t="str">
        <f>IF(ISERROR(VLOOKUP(Transaktionen[[#This Row],[Transaktionen]],BTT[Verwendete Transaktion (Pflichtauswahl)],1,FALSE)),"nein","ja")</f>
        <v>nein</v>
      </c>
      <c r="G2106" t="s">
        <v>9516</v>
      </c>
    </row>
    <row r="2107" spans="1:7" hidden="1" x14ac:dyDescent="0.25">
      <c r="A2107" t="s">
        <v>7015</v>
      </c>
      <c r="B2107" t="s">
        <v>8040</v>
      </c>
      <c r="C2107" t="s">
        <v>6094</v>
      </c>
      <c r="D2107" s="13">
        <v>9</v>
      </c>
      <c r="E2107" t="s">
        <v>9102</v>
      </c>
      <c r="F2107" t="str">
        <f>IF(ISERROR(VLOOKUP(Transaktionen[[#This Row],[Transaktionen]],BTT[Verwendete Transaktion (Pflichtauswahl)],1,FALSE)),"nein","ja")</f>
        <v>nein</v>
      </c>
    </row>
    <row r="2108" spans="1:7" hidden="1" x14ac:dyDescent="0.25">
      <c r="A2108" t="s">
        <v>2729</v>
      </c>
      <c r="B2108" t="s">
        <v>2730</v>
      </c>
      <c r="C2108" t="s">
        <v>6088</v>
      </c>
      <c r="D2108" s="13">
        <v>9</v>
      </c>
      <c r="E2108" t="s">
        <v>576</v>
      </c>
      <c r="F2108" t="str">
        <f>IF(ISERROR(VLOOKUP(Transaktionen[[#This Row],[Transaktionen]],BTT[Verwendete Transaktion (Pflichtauswahl)],1,FALSE)),"nein","ja")</f>
        <v>nein</v>
      </c>
    </row>
    <row r="2109" spans="1:7" hidden="1" x14ac:dyDescent="0.25">
      <c r="A2109" t="s">
        <v>7016</v>
      </c>
      <c r="B2109" t="s">
        <v>8041</v>
      </c>
      <c r="C2109" t="s">
        <v>8457</v>
      </c>
      <c r="D2109" s="13">
        <v>40</v>
      </c>
      <c r="E2109" t="s">
        <v>576</v>
      </c>
      <c r="F2109" t="str">
        <f>IF(ISERROR(VLOOKUP(Transaktionen[[#This Row],[Transaktionen]],BTT[Verwendete Transaktion (Pflichtauswahl)],1,FALSE)),"nein","ja")</f>
        <v>nein</v>
      </c>
      <c r="G2109" t="s">
        <v>9359</v>
      </c>
    </row>
    <row r="2110" spans="1:7" hidden="1" x14ac:dyDescent="0.25">
      <c r="A2110" t="s">
        <v>7017</v>
      </c>
      <c r="B2110" t="s">
        <v>8042</v>
      </c>
      <c r="C2110" t="s">
        <v>8457</v>
      </c>
      <c r="D2110" s="13">
        <v>33</v>
      </c>
      <c r="E2110" t="s">
        <v>576</v>
      </c>
      <c r="F2110" t="str">
        <f>IF(ISERROR(VLOOKUP(Transaktionen[[#This Row],[Transaktionen]],BTT[Verwendete Transaktion (Pflichtauswahl)],1,FALSE)),"nein","ja")</f>
        <v>nein</v>
      </c>
      <c r="G2110" t="s">
        <v>9360</v>
      </c>
    </row>
    <row r="2111" spans="1:7" hidden="1" x14ac:dyDescent="0.25">
      <c r="A2111" t="s">
        <v>7018</v>
      </c>
      <c r="B2111" t="s">
        <v>8043</v>
      </c>
      <c r="C2111" t="s">
        <v>8457</v>
      </c>
      <c r="D2111" s="13" t="s">
        <v>576</v>
      </c>
      <c r="E2111" t="s">
        <v>576</v>
      </c>
      <c r="F2111" t="str">
        <f>IF(ISERROR(VLOOKUP(Transaktionen[[#This Row],[Transaktionen]],BTT[Verwendete Transaktion (Pflichtauswahl)],1,FALSE)),"nein","ja")</f>
        <v>nein</v>
      </c>
      <c r="G2111" t="s">
        <v>9516</v>
      </c>
    </row>
    <row r="2112" spans="1:7" hidden="1" x14ac:dyDescent="0.25">
      <c r="A2112" t="s">
        <v>2731</v>
      </c>
      <c r="B2112" t="s">
        <v>2732</v>
      </c>
      <c r="C2112" t="s">
        <v>6088</v>
      </c>
      <c r="D2112" s="13">
        <v>9</v>
      </c>
      <c r="E2112" t="s">
        <v>576</v>
      </c>
      <c r="F2112" t="str">
        <f>IF(ISERROR(VLOOKUP(Transaktionen[[#This Row],[Transaktionen]],BTT[Verwendete Transaktion (Pflichtauswahl)],1,FALSE)),"nein","ja")</f>
        <v>nein</v>
      </c>
    </row>
    <row r="2113" spans="1:7" hidden="1" x14ac:dyDescent="0.25">
      <c r="A2113" t="s">
        <v>2733</v>
      </c>
      <c r="B2113" t="s">
        <v>2734</v>
      </c>
      <c r="C2113" t="s">
        <v>6088</v>
      </c>
      <c r="D2113" s="13" t="s">
        <v>576</v>
      </c>
      <c r="E2113" t="s">
        <v>576</v>
      </c>
      <c r="F2113" t="str">
        <f>IF(ISERROR(VLOOKUP(Transaktionen[[#This Row],[Transaktionen]],BTT[Verwendete Transaktion (Pflichtauswahl)],1,FALSE)),"nein","ja")</f>
        <v>nein</v>
      </c>
      <c r="G2113" t="s">
        <v>9516</v>
      </c>
    </row>
    <row r="2114" spans="1:7" hidden="1" x14ac:dyDescent="0.25">
      <c r="A2114" t="s">
        <v>7019</v>
      </c>
      <c r="B2114" t="s">
        <v>8044</v>
      </c>
      <c r="C2114" t="s">
        <v>6088</v>
      </c>
      <c r="D2114" s="13" t="s">
        <v>576</v>
      </c>
      <c r="E2114" t="s">
        <v>576</v>
      </c>
      <c r="F2114" t="str">
        <f>IF(ISERROR(VLOOKUP(Transaktionen[[#This Row],[Transaktionen]],BTT[Verwendete Transaktion (Pflichtauswahl)],1,FALSE)),"nein","ja")</f>
        <v>nein</v>
      </c>
      <c r="G2114" t="s">
        <v>9516</v>
      </c>
    </row>
    <row r="2115" spans="1:7" hidden="1" x14ac:dyDescent="0.25">
      <c r="A2115" t="s">
        <v>2735</v>
      </c>
      <c r="B2115" t="s">
        <v>2736</v>
      </c>
      <c r="C2115" t="s">
        <v>6088</v>
      </c>
      <c r="D2115" s="13">
        <v>9</v>
      </c>
      <c r="E2115" t="s">
        <v>9102</v>
      </c>
      <c r="F2115" t="str">
        <f>IF(ISERROR(VLOOKUP(Transaktionen[[#This Row],[Transaktionen]],BTT[Verwendete Transaktion (Pflichtauswahl)],1,FALSE)),"nein","ja")</f>
        <v>nein</v>
      </c>
    </row>
    <row r="2116" spans="1:7" hidden="1" x14ac:dyDescent="0.25">
      <c r="A2116" t="s">
        <v>2737</v>
      </c>
      <c r="B2116" t="s">
        <v>2738</v>
      </c>
      <c r="C2116" t="s">
        <v>6088</v>
      </c>
      <c r="D2116" s="13" t="s">
        <v>576</v>
      </c>
      <c r="E2116" t="s">
        <v>576</v>
      </c>
      <c r="F2116" t="str">
        <f>IF(ISERROR(VLOOKUP(Transaktionen[[#This Row],[Transaktionen]],BTT[Verwendete Transaktion (Pflichtauswahl)],1,FALSE)),"nein","ja")</f>
        <v>nein</v>
      </c>
      <c r="G2116" t="s">
        <v>9516</v>
      </c>
    </row>
    <row r="2117" spans="1:7" hidden="1" x14ac:dyDescent="0.25">
      <c r="A2117" t="s">
        <v>2739</v>
      </c>
      <c r="B2117" t="s">
        <v>2740</v>
      </c>
      <c r="C2117" t="s">
        <v>8457</v>
      </c>
      <c r="D2117" s="13">
        <v>34</v>
      </c>
      <c r="E2117" t="s">
        <v>9102</v>
      </c>
      <c r="F2117" t="str">
        <f>IF(ISERROR(VLOOKUP(Transaktionen[[#This Row],[Transaktionen]],BTT[Verwendete Transaktion (Pflichtauswahl)],1,FALSE)),"nein","ja")</f>
        <v>nein</v>
      </c>
      <c r="G2117" t="s">
        <v>9361</v>
      </c>
    </row>
    <row r="2118" spans="1:7" hidden="1" x14ac:dyDescent="0.25">
      <c r="A2118" t="s">
        <v>7020</v>
      </c>
      <c r="B2118" t="s">
        <v>8045</v>
      </c>
      <c r="C2118" t="s">
        <v>8457</v>
      </c>
      <c r="D2118" s="13" t="s">
        <v>576</v>
      </c>
      <c r="E2118" t="s">
        <v>576</v>
      </c>
      <c r="F2118" t="str">
        <f>IF(ISERROR(VLOOKUP(Transaktionen[[#This Row],[Transaktionen]],BTT[Verwendete Transaktion (Pflichtauswahl)],1,FALSE)),"nein","ja")</f>
        <v>nein</v>
      </c>
      <c r="G2118" t="s">
        <v>9361</v>
      </c>
    </row>
    <row r="2119" spans="1:7" hidden="1" x14ac:dyDescent="0.25">
      <c r="A2119" t="s">
        <v>7021</v>
      </c>
      <c r="B2119" t="s">
        <v>8046</v>
      </c>
      <c r="C2119" t="s">
        <v>8457</v>
      </c>
      <c r="D2119" s="13" t="s">
        <v>576</v>
      </c>
      <c r="E2119" t="s">
        <v>576</v>
      </c>
      <c r="F2119" t="str">
        <f>IF(ISERROR(VLOOKUP(Transaktionen[[#This Row],[Transaktionen]],BTT[Verwendete Transaktion (Pflichtauswahl)],1,FALSE)),"nein","ja")</f>
        <v>nein</v>
      </c>
      <c r="G2119" t="s">
        <v>9361</v>
      </c>
    </row>
    <row r="2120" spans="1:7" hidden="1" x14ac:dyDescent="0.25">
      <c r="A2120" t="s">
        <v>7022</v>
      </c>
      <c r="B2120" t="s">
        <v>8047</v>
      </c>
      <c r="C2120" t="s">
        <v>8457</v>
      </c>
      <c r="D2120" s="13" t="s">
        <v>576</v>
      </c>
      <c r="E2120" t="s">
        <v>576</v>
      </c>
      <c r="F2120" t="str">
        <f>IF(ISERROR(VLOOKUP(Transaktionen[[#This Row],[Transaktionen]],BTT[Verwendete Transaktion (Pflichtauswahl)],1,FALSE)),"nein","ja")</f>
        <v>nein</v>
      </c>
      <c r="G2120" t="s">
        <v>9361</v>
      </c>
    </row>
    <row r="2121" spans="1:7" hidden="1" x14ac:dyDescent="0.25">
      <c r="A2121" t="s">
        <v>2741</v>
      </c>
      <c r="B2121" t="s">
        <v>2742</v>
      </c>
      <c r="C2121" t="s">
        <v>8457</v>
      </c>
      <c r="D2121" s="13" t="s">
        <v>576</v>
      </c>
      <c r="E2121" t="s">
        <v>576</v>
      </c>
      <c r="F2121" t="str">
        <f>IF(ISERROR(VLOOKUP(Transaktionen[[#This Row],[Transaktionen]],BTT[Verwendete Transaktion (Pflichtauswahl)],1,FALSE)),"nein","ja")</f>
        <v>nein</v>
      </c>
      <c r="G2121" t="s">
        <v>9362</v>
      </c>
    </row>
    <row r="2122" spans="1:7" hidden="1" x14ac:dyDescent="0.25">
      <c r="A2122" t="s">
        <v>2743</v>
      </c>
      <c r="B2122" t="s">
        <v>2744</v>
      </c>
      <c r="C2122" t="s">
        <v>8457</v>
      </c>
      <c r="D2122" s="13">
        <v>330</v>
      </c>
      <c r="E2122" t="s">
        <v>9102</v>
      </c>
      <c r="F2122" t="str">
        <f>IF(ISERROR(VLOOKUP(Transaktionen[[#This Row],[Transaktionen]],BTT[Verwendete Transaktion (Pflichtauswahl)],1,FALSE)),"nein","ja")</f>
        <v>nein</v>
      </c>
      <c r="G2122" t="s">
        <v>9356</v>
      </c>
    </row>
    <row r="2123" spans="1:7" hidden="1" x14ac:dyDescent="0.25">
      <c r="A2123" t="s">
        <v>2745</v>
      </c>
      <c r="B2123" t="s">
        <v>2746</v>
      </c>
      <c r="C2123" t="s">
        <v>8457</v>
      </c>
      <c r="D2123" s="13">
        <v>47</v>
      </c>
      <c r="E2123" t="s">
        <v>9102</v>
      </c>
      <c r="F2123" t="str">
        <f>IF(ISERROR(VLOOKUP(Transaktionen[[#This Row],[Transaktionen]],BTT[Verwendete Transaktion (Pflichtauswahl)],1,FALSE)),"nein","ja")</f>
        <v>nein</v>
      </c>
      <c r="G2123" t="s">
        <v>9356</v>
      </c>
    </row>
    <row r="2124" spans="1:7" hidden="1" x14ac:dyDescent="0.25">
      <c r="A2124" t="s">
        <v>2747</v>
      </c>
      <c r="B2124" t="s">
        <v>2586</v>
      </c>
      <c r="C2124" t="s">
        <v>8457</v>
      </c>
      <c r="D2124" s="13">
        <v>782</v>
      </c>
      <c r="E2124" t="s">
        <v>9102</v>
      </c>
      <c r="F2124" t="str">
        <f>IF(ISERROR(VLOOKUP(Transaktionen[[#This Row],[Transaktionen]],BTT[Verwendete Transaktion (Pflichtauswahl)],1,FALSE)),"nein","ja")</f>
        <v>nein</v>
      </c>
      <c r="G2124" t="s">
        <v>9356</v>
      </c>
    </row>
    <row r="2125" spans="1:7" hidden="1" x14ac:dyDescent="0.25">
      <c r="A2125" t="s">
        <v>7023</v>
      </c>
      <c r="B2125" t="s">
        <v>8048</v>
      </c>
      <c r="C2125" t="s">
        <v>8457</v>
      </c>
      <c r="D2125" s="13" t="s">
        <v>576</v>
      </c>
      <c r="E2125" t="s">
        <v>576</v>
      </c>
      <c r="F2125" t="str">
        <f>IF(ISERROR(VLOOKUP(Transaktionen[[#This Row],[Transaktionen]],BTT[Verwendete Transaktion (Pflichtauswahl)],1,FALSE)),"nein","ja")</f>
        <v>nein</v>
      </c>
      <c r="G2125" t="s">
        <v>9356</v>
      </c>
    </row>
    <row r="2126" spans="1:7" hidden="1" x14ac:dyDescent="0.25">
      <c r="A2126" t="s">
        <v>2748</v>
      </c>
      <c r="B2126" t="s">
        <v>2749</v>
      </c>
      <c r="C2126" t="s">
        <v>8457</v>
      </c>
      <c r="D2126" s="13">
        <v>15</v>
      </c>
      <c r="E2126" t="s">
        <v>9102</v>
      </c>
      <c r="F2126" t="str">
        <f>IF(ISERROR(VLOOKUP(Transaktionen[[#This Row],[Transaktionen]],BTT[Verwendete Transaktion (Pflichtauswahl)],1,FALSE)),"nein","ja")</f>
        <v>nein</v>
      </c>
      <c r="G2126" t="s">
        <v>9356</v>
      </c>
    </row>
    <row r="2127" spans="1:7" hidden="1" x14ac:dyDescent="0.25">
      <c r="A2127" t="s">
        <v>7024</v>
      </c>
      <c r="B2127" t="s">
        <v>8049</v>
      </c>
      <c r="C2127" t="s">
        <v>8457</v>
      </c>
      <c r="D2127" s="13" t="s">
        <v>576</v>
      </c>
      <c r="E2127" t="s">
        <v>576</v>
      </c>
      <c r="F2127" t="str">
        <f>IF(ISERROR(VLOOKUP(Transaktionen[[#This Row],[Transaktionen]],BTT[Verwendete Transaktion (Pflichtauswahl)],1,FALSE)),"nein","ja")</f>
        <v>nein</v>
      </c>
      <c r="G2127" t="s">
        <v>9516</v>
      </c>
    </row>
    <row r="2128" spans="1:7" hidden="1" x14ac:dyDescent="0.25">
      <c r="A2128" t="s">
        <v>2750</v>
      </c>
      <c r="B2128" t="s">
        <v>2751</v>
      </c>
      <c r="C2128" t="s">
        <v>6095</v>
      </c>
      <c r="D2128" s="13">
        <v>410</v>
      </c>
      <c r="E2128" t="s">
        <v>9102</v>
      </c>
      <c r="F2128" t="str">
        <f>IF(ISERROR(VLOOKUP(Transaktionen[[#This Row],[Transaktionen]],BTT[Verwendete Transaktion (Pflichtauswahl)],1,FALSE)),"nein","ja")</f>
        <v>nein</v>
      </c>
    </row>
    <row r="2129" spans="1:7" hidden="1" x14ac:dyDescent="0.25">
      <c r="A2129" t="s">
        <v>2752</v>
      </c>
      <c r="B2129" t="s">
        <v>2753</v>
      </c>
      <c r="C2129" t="s">
        <v>6095</v>
      </c>
      <c r="D2129" s="13">
        <v>280</v>
      </c>
      <c r="E2129" t="s">
        <v>9102</v>
      </c>
      <c r="F2129" t="str">
        <f>IF(ISERROR(VLOOKUP(Transaktionen[[#This Row],[Transaktionen]],BTT[Verwendete Transaktion (Pflichtauswahl)],1,FALSE)),"nein","ja")</f>
        <v>nein</v>
      </c>
    </row>
    <row r="2130" spans="1:7" hidden="1" x14ac:dyDescent="0.25">
      <c r="A2130" t="s">
        <v>7025</v>
      </c>
      <c r="B2130" t="s">
        <v>8050</v>
      </c>
      <c r="C2130" t="s">
        <v>6095</v>
      </c>
      <c r="D2130" s="13" t="s">
        <v>576</v>
      </c>
      <c r="E2130" t="s">
        <v>576</v>
      </c>
      <c r="F2130" t="str">
        <f>IF(ISERROR(VLOOKUP(Transaktionen[[#This Row],[Transaktionen]],BTT[Verwendete Transaktion (Pflichtauswahl)],1,FALSE)),"nein","ja")</f>
        <v>nein</v>
      </c>
      <c r="G2130" t="s">
        <v>9516</v>
      </c>
    </row>
    <row r="2131" spans="1:7" hidden="1" x14ac:dyDescent="0.25">
      <c r="A2131" t="s">
        <v>7026</v>
      </c>
      <c r="B2131" t="s">
        <v>8051</v>
      </c>
      <c r="C2131" t="s">
        <v>6095</v>
      </c>
      <c r="D2131" s="13">
        <v>10</v>
      </c>
      <c r="E2131" t="s">
        <v>576</v>
      </c>
      <c r="F2131" t="str">
        <f>IF(ISERROR(VLOOKUP(Transaktionen[[#This Row],[Transaktionen]],BTT[Verwendete Transaktion (Pflichtauswahl)],1,FALSE)),"nein","ja")</f>
        <v>nein</v>
      </c>
    </row>
    <row r="2132" spans="1:7" hidden="1" x14ac:dyDescent="0.25">
      <c r="A2132" t="s">
        <v>7027</v>
      </c>
      <c r="B2132" t="s">
        <v>8052</v>
      </c>
      <c r="C2132" t="s">
        <v>6095</v>
      </c>
      <c r="D2132" s="13">
        <v>6</v>
      </c>
      <c r="E2132" t="s">
        <v>576</v>
      </c>
      <c r="F2132" t="str">
        <f>IF(ISERROR(VLOOKUP(Transaktionen[[#This Row],[Transaktionen]],BTT[Verwendete Transaktion (Pflichtauswahl)],1,FALSE)),"nein","ja")</f>
        <v>nein</v>
      </c>
    </row>
    <row r="2133" spans="1:7" hidden="1" x14ac:dyDescent="0.25">
      <c r="A2133" t="s">
        <v>7028</v>
      </c>
      <c r="B2133" t="s">
        <v>8053</v>
      </c>
      <c r="C2133" t="s">
        <v>6095</v>
      </c>
      <c r="D2133" s="13" t="s">
        <v>576</v>
      </c>
      <c r="E2133" t="s">
        <v>576</v>
      </c>
      <c r="F2133" t="str">
        <f>IF(ISERROR(VLOOKUP(Transaktionen[[#This Row],[Transaktionen]],BTT[Verwendete Transaktion (Pflichtauswahl)],1,FALSE)),"nein","ja")</f>
        <v>nein</v>
      </c>
      <c r="G2133" t="s">
        <v>9516</v>
      </c>
    </row>
    <row r="2134" spans="1:7" hidden="1" x14ac:dyDescent="0.25">
      <c r="A2134" t="s">
        <v>2754</v>
      </c>
      <c r="B2134" t="s">
        <v>2755</v>
      </c>
      <c r="C2134" t="s">
        <v>6095</v>
      </c>
      <c r="D2134" s="13">
        <v>27</v>
      </c>
      <c r="E2134" t="s">
        <v>576</v>
      </c>
      <c r="F2134" t="str">
        <f>IF(ISERROR(VLOOKUP(Transaktionen[[#This Row],[Transaktionen]],BTT[Verwendete Transaktion (Pflichtauswahl)],1,FALSE)),"nein","ja")</f>
        <v>nein</v>
      </c>
    </row>
    <row r="2135" spans="1:7" hidden="1" x14ac:dyDescent="0.25">
      <c r="A2135" t="s">
        <v>2756</v>
      </c>
      <c r="B2135" t="s">
        <v>2757</v>
      </c>
      <c r="C2135" t="s">
        <v>6095</v>
      </c>
      <c r="D2135" s="13">
        <v>398</v>
      </c>
      <c r="E2135" t="s">
        <v>9102</v>
      </c>
      <c r="F2135" t="str">
        <f>IF(ISERROR(VLOOKUP(Transaktionen[[#This Row],[Transaktionen]],BTT[Verwendete Transaktion (Pflichtauswahl)],1,FALSE)),"nein","ja")</f>
        <v>nein</v>
      </c>
    </row>
    <row r="2136" spans="1:7" hidden="1" x14ac:dyDescent="0.25">
      <c r="A2136" t="s">
        <v>2758</v>
      </c>
      <c r="B2136" t="s">
        <v>2759</v>
      </c>
      <c r="C2136" t="s">
        <v>6095</v>
      </c>
      <c r="D2136" s="13">
        <v>235</v>
      </c>
      <c r="E2136" t="s">
        <v>576</v>
      </c>
      <c r="F2136" t="str">
        <f>IF(ISERROR(VLOOKUP(Transaktionen[[#This Row],[Transaktionen]],BTT[Verwendete Transaktion (Pflichtauswahl)],1,FALSE)),"nein","ja")</f>
        <v>nein</v>
      </c>
    </row>
    <row r="2137" spans="1:7" hidden="1" x14ac:dyDescent="0.25">
      <c r="A2137" t="s">
        <v>2760</v>
      </c>
      <c r="B2137" t="s">
        <v>2761</v>
      </c>
      <c r="C2137" t="s">
        <v>6095</v>
      </c>
      <c r="D2137" s="13">
        <v>170</v>
      </c>
      <c r="E2137" t="s">
        <v>9102</v>
      </c>
      <c r="F2137" t="str">
        <f>IF(ISERROR(VLOOKUP(Transaktionen[[#This Row],[Transaktionen]],BTT[Verwendete Transaktion (Pflichtauswahl)],1,FALSE)),"nein","ja")</f>
        <v>nein</v>
      </c>
    </row>
    <row r="2138" spans="1:7" hidden="1" x14ac:dyDescent="0.25">
      <c r="A2138" t="s">
        <v>2762</v>
      </c>
      <c r="B2138" t="s">
        <v>2763</v>
      </c>
      <c r="C2138" t="s">
        <v>6095</v>
      </c>
      <c r="D2138" s="13">
        <v>2642</v>
      </c>
      <c r="E2138" t="s">
        <v>9102</v>
      </c>
      <c r="F2138" t="str">
        <f>IF(ISERROR(VLOOKUP(Transaktionen[[#This Row],[Transaktionen]],BTT[Verwendete Transaktion (Pflichtauswahl)],1,FALSE)),"nein","ja")</f>
        <v>nein</v>
      </c>
    </row>
    <row r="2139" spans="1:7" hidden="1" x14ac:dyDescent="0.25">
      <c r="A2139" t="s">
        <v>2764</v>
      </c>
      <c r="B2139" t="s">
        <v>2765</v>
      </c>
      <c r="C2139" t="s">
        <v>6095</v>
      </c>
      <c r="D2139" s="13">
        <v>1884</v>
      </c>
      <c r="E2139" t="s">
        <v>9102</v>
      </c>
      <c r="F2139" t="str">
        <f>IF(ISERROR(VLOOKUP(Transaktionen[[#This Row],[Transaktionen]],BTT[Verwendete Transaktion (Pflichtauswahl)],1,FALSE)),"nein","ja")</f>
        <v>nein</v>
      </c>
    </row>
    <row r="2140" spans="1:7" hidden="1" x14ac:dyDescent="0.25">
      <c r="A2140" t="s">
        <v>2766</v>
      </c>
      <c r="B2140" t="s">
        <v>2767</v>
      </c>
      <c r="C2140" t="s">
        <v>6095</v>
      </c>
      <c r="D2140" s="13">
        <v>440</v>
      </c>
      <c r="E2140" t="s">
        <v>9102</v>
      </c>
      <c r="F2140" t="str">
        <f>IF(ISERROR(VLOOKUP(Transaktionen[[#This Row],[Transaktionen]],BTT[Verwendete Transaktion (Pflichtauswahl)],1,FALSE)),"nein","ja")</f>
        <v>nein</v>
      </c>
    </row>
    <row r="2141" spans="1:7" hidden="1" x14ac:dyDescent="0.25">
      <c r="A2141" t="s">
        <v>7029</v>
      </c>
      <c r="B2141" t="s">
        <v>8054</v>
      </c>
      <c r="C2141" t="s">
        <v>6095</v>
      </c>
      <c r="D2141" s="13">
        <v>6</v>
      </c>
      <c r="E2141" t="s">
        <v>576</v>
      </c>
      <c r="F2141" t="str">
        <f>IF(ISERROR(VLOOKUP(Transaktionen[[#This Row],[Transaktionen]],BTT[Verwendete Transaktion (Pflichtauswahl)],1,FALSE)),"nein","ja")</f>
        <v>nein</v>
      </c>
    </row>
    <row r="2142" spans="1:7" hidden="1" x14ac:dyDescent="0.25">
      <c r="A2142" t="s">
        <v>2768</v>
      </c>
      <c r="B2142" t="s">
        <v>2769</v>
      </c>
      <c r="C2142" t="s">
        <v>6095</v>
      </c>
      <c r="D2142" s="13">
        <v>390</v>
      </c>
      <c r="E2142" t="s">
        <v>9102</v>
      </c>
      <c r="F2142" t="str">
        <f>IF(ISERROR(VLOOKUP(Transaktionen[[#This Row],[Transaktionen]],BTT[Verwendete Transaktion (Pflichtauswahl)],1,FALSE)),"nein","ja")</f>
        <v>nein</v>
      </c>
    </row>
    <row r="2143" spans="1:7" hidden="1" x14ac:dyDescent="0.25">
      <c r="A2143" t="s">
        <v>7030</v>
      </c>
      <c r="B2143" t="s">
        <v>8055</v>
      </c>
      <c r="C2143" t="s">
        <v>8457</v>
      </c>
      <c r="D2143" s="13" t="s">
        <v>576</v>
      </c>
      <c r="E2143" t="s">
        <v>576</v>
      </c>
      <c r="F2143" t="str">
        <f>IF(ISERROR(VLOOKUP(Transaktionen[[#This Row],[Transaktionen]],BTT[Verwendete Transaktion (Pflichtauswahl)],1,FALSE)),"nein","ja")</f>
        <v>nein</v>
      </c>
      <c r="G2143" t="s">
        <v>9516</v>
      </c>
    </row>
    <row r="2144" spans="1:7" hidden="1" x14ac:dyDescent="0.25">
      <c r="A2144" t="s">
        <v>2770</v>
      </c>
      <c r="B2144" t="s">
        <v>2771</v>
      </c>
      <c r="C2144" t="s">
        <v>6095</v>
      </c>
      <c r="D2144" s="13">
        <v>36</v>
      </c>
      <c r="E2144" t="s">
        <v>576</v>
      </c>
      <c r="F2144" t="str">
        <f>IF(ISERROR(VLOOKUP(Transaktionen[[#This Row],[Transaktionen]],BTT[Verwendete Transaktion (Pflichtauswahl)],1,FALSE)),"nein","ja")</f>
        <v>nein</v>
      </c>
    </row>
    <row r="2145" spans="1:7" hidden="1" x14ac:dyDescent="0.25">
      <c r="A2145" t="s">
        <v>7031</v>
      </c>
      <c r="B2145" t="s">
        <v>8056</v>
      </c>
      <c r="C2145" t="s">
        <v>6095</v>
      </c>
      <c r="D2145" s="13" t="s">
        <v>576</v>
      </c>
      <c r="E2145" t="s">
        <v>576</v>
      </c>
      <c r="F2145" t="str">
        <f>IF(ISERROR(VLOOKUP(Transaktionen[[#This Row],[Transaktionen]],BTT[Verwendete Transaktion (Pflichtauswahl)],1,FALSE)),"nein","ja")</f>
        <v>nein</v>
      </c>
      <c r="G2145" t="s">
        <v>9516</v>
      </c>
    </row>
    <row r="2146" spans="1:7" hidden="1" x14ac:dyDescent="0.25">
      <c r="A2146" t="s">
        <v>7032</v>
      </c>
      <c r="B2146" t="s">
        <v>8057</v>
      </c>
      <c r="C2146" t="s">
        <v>6095</v>
      </c>
      <c r="D2146" s="13" t="s">
        <v>576</v>
      </c>
      <c r="E2146" t="s">
        <v>576</v>
      </c>
      <c r="F2146" t="str">
        <f>IF(ISERROR(VLOOKUP(Transaktionen[[#This Row],[Transaktionen]],BTT[Verwendete Transaktion (Pflichtauswahl)],1,FALSE)),"nein","ja")</f>
        <v>nein</v>
      </c>
      <c r="G2146" t="s">
        <v>9516</v>
      </c>
    </row>
    <row r="2147" spans="1:7" hidden="1" x14ac:dyDescent="0.25">
      <c r="A2147" t="s">
        <v>2772</v>
      </c>
      <c r="B2147" t="s">
        <v>2773</v>
      </c>
      <c r="C2147" t="s">
        <v>8457</v>
      </c>
      <c r="D2147" s="13">
        <v>646</v>
      </c>
      <c r="E2147" t="s">
        <v>9102</v>
      </c>
      <c r="F2147" t="str">
        <f>IF(ISERROR(VLOOKUP(Transaktionen[[#This Row],[Transaktionen]],BTT[Verwendete Transaktion (Pflichtauswahl)],1,FALSE)),"nein","ja")</f>
        <v>nein</v>
      </c>
      <c r="G2147" t="s">
        <v>9363</v>
      </c>
    </row>
    <row r="2148" spans="1:7" hidden="1" x14ac:dyDescent="0.25">
      <c r="A2148" t="s">
        <v>2774</v>
      </c>
      <c r="B2148" t="s">
        <v>2775</v>
      </c>
      <c r="C2148" t="s">
        <v>8457</v>
      </c>
      <c r="D2148" s="13">
        <v>319</v>
      </c>
      <c r="E2148" t="s">
        <v>9102</v>
      </c>
      <c r="F2148" t="str">
        <f>IF(ISERROR(VLOOKUP(Transaktionen[[#This Row],[Transaktionen]],BTT[Verwendete Transaktion (Pflichtauswahl)],1,FALSE)),"nein","ja")</f>
        <v>nein</v>
      </c>
    </row>
    <row r="2149" spans="1:7" hidden="1" x14ac:dyDescent="0.25">
      <c r="A2149" t="s">
        <v>2776</v>
      </c>
      <c r="B2149" t="s">
        <v>2777</v>
      </c>
      <c r="C2149" t="s">
        <v>8457</v>
      </c>
      <c r="D2149" s="13">
        <v>2718</v>
      </c>
      <c r="E2149" t="s">
        <v>9102</v>
      </c>
      <c r="F2149" t="str">
        <f>IF(ISERROR(VLOOKUP(Transaktionen[[#This Row],[Transaktionen]],BTT[Verwendete Transaktion (Pflichtauswahl)],1,FALSE)),"nein","ja")</f>
        <v>nein</v>
      </c>
    </row>
    <row r="2150" spans="1:7" hidden="1" x14ac:dyDescent="0.25">
      <c r="A2150" t="s">
        <v>2778</v>
      </c>
      <c r="B2150" t="s">
        <v>2779</v>
      </c>
      <c r="C2150" t="s">
        <v>8457</v>
      </c>
      <c r="D2150" s="13">
        <v>272</v>
      </c>
      <c r="E2150" t="s">
        <v>9102</v>
      </c>
      <c r="F2150" t="str">
        <f>IF(ISERROR(VLOOKUP(Transaktionen[[#This Row],[Transaktionen]],BTT[Verwendete Transaktion (Pflichtauswahl)],1,FALSE)),"nein","ja")</f>
        <v>nein</v>
      </c>
    </row>
    <row r="2151" spans="1:7" hidden="1" x14ac:dyDescent="0.25">
      <c r="A2151" t="s">
        <v>2780</v>
      </c>
      <c r="B2151" t="s">
        <v>2781</v>
      </c>
      <c r="C2151" t="s">
        <v>8457</v>
      </c>
      <c r="D2151" s="13">
        <v>2</v>
      </c>
      <c r="E2151" t="s">
        <v>9102</v>
      </c>
      <c r="F2151" t="str">
        <f>IF(ISERROR(VLOOKUP(Transaktionen[[#This Row],[Transaktionen]],BTT[Verwendete Transaktion (Pflichtauswahl)],1,FALSE)),"nein","ja")</f>
        <v>nein</v>
      </c>
    </row>
    <row r="2152" spans="1:7" hidden="1" x14ac:dyDescent="0.25">
      <c r="A2152" t="s">
        <v>2782</v>
      </c>
      <c r="B2152" t="s">
        <v>2783</v>
      </c>
      <c r="C2152" t="s">
        <v>8457</v>
      </c>
      <c r="D2152" s="13">
        <v>742</v>
      </c>
      <c r="E2152" t="s">
        <v>9102</v>
      </c>
      <c r="F2152" t="str">
        <f>IF(ISERROR(VLOOKUP(Transaktionen[[#This Row],[Transaktionen]],BTT[Verwendete Transaktion (Pflichtauswahl)],1,FALSE)),"nein","ja")</f>
        <v>nein</v>
      </c>
    </row>
    <row r="2153" spans="1:7" hidden="1" x14ac:dyDescent="0.25">
      <c r="A2153" t="s">
        <v>7033</v>
      </c>
      <c r="B2153" t="s">
        <v>8058</v>
      </c>
      <c r="C2153" t="s">
        <v>8457</v>
      </c>
      <c r="D2153" s="13">
        <v>158</v>
      </c>
      <c r="E2153" t="s">
        <v>576</v>
      </c>
      <c r="F2153" t="str">
        <f>IF(ISERROR(VLOOKUP(Transaktionen[[#This Row],[Transaktionen]],BTT[Verwendete Transaktion (Pflichtauswahl)],1,FALSE)),"nein","ja")</f>
        <v>nein</v>
      </c>
    </row>
    <row r="2154" spans="1:7" hidden="1" x14ac:dyDescent="0.25">
      <c r="A2154" t="s">
        <v>2784</v>
      </c>
      <c r="B2154" t="s">
        <v>2785</v>
      </c>
      <c r="C2154" t="s">
        <v>8457</v>
      </c>
      <c r="D2154" s="13">
        <v>2</v>
      </c>
      <c r="E2154" t="s">
        <v>9102</v>
      </c>
      <c r="F2154" t="str">
        <f>IF(ISERROR(VLOOKUP(Transaktionen[[#This Row],[Transaktionen]],BTT[Verwendete Transaktion (Pflichtauswahl)],1,FALSE)),"nein","ja")</f>
        <v>nein</v>
      </c>
      <c r="G2154" t="s">
        <v>9356</v>
      </c>
    </row>
    <row r="2155" spans="1:7" hidden="1" x14ac:dyDescent="0.25">
      <c r="A2155" t="s">
        <v>2786</v>
      </c>
      <c r="B2155" t="s">
        <v>2787</v>
      </c>
      <c r="C2155" t="s">
        <v>8457</v>
      </c>
      <c r="D2155" s="13">
        <v>237</v>
      </c>
      <c r="E2155" t="s">
        <v>9102</v>
      </c>
      <c r="F2155" t="str">
        <f>IF(ISERROR(VLOOKUP(Transaktionen[[#This Row],[Transaktionen]],BTT[Verwendete Transaktion (Pflichtauswahl)],1,FALSE)),"nein","ja")</f>
        <v>nein</v>
      </c>
      <c r="G2155" t="s">
        <v>9356</v>
      </c>
    </row>
    <row r="2156" spans="1:7" hidden="1" x14ac:dyDescent="0.25">
      <c r="A2156" t="s">
        <v>2788</v>
      </c>
      <c r="B2156" t="s">
        <v>2789</v>
      </c>
      <c r="C2156" t="s">
        <v>8457</v>
      </c>
      <c r="D2156" s="13">
        <v>2888</v>
      </c>
      <c r="E2156" t="s">
        <v>9102</v>
      </c>
      <c r="F2156" t="str">
        <f>IF(ISERROR(VLOOKUP(Transaktionen[[#This Row],[Transaktionen]],BTT[Verwendete Transaktion (Pflichtauswahl)],1,FALSE)),"nein","ja")</f>
        <v>nein</v>
      </c>
      <c r="G2156" t="s">
        <v>9356</v>
      </c>
    </row>
    <row r="2157" spans="1:7" hidden="1" x14ac:dyDescent="0.25">
      <c r="A2157" t="s">
        <v>7034</v>
      </c>
      <c r="B2157" t="s">
        <v>8059</v>
      </c>
      <c r="C2157" t="s">
        <v>8457</v>
      </c>
      <c r="D2157" s="13" t="s">
        <v>576</v>
      </c>
      <c r="E2157" t="s">
        <v>576</v>
      </c>
      <c r="F2157" t="str">
        <f>IF(ISERROR(VLOOKUP(Transaktionen[[#This Row],[Transaktionen]],BTT[Verwendete Transaktion (Pflichtauswahl)],1,FALSE)),"nein","ja")</f>
        <v>nein</v>
      </c>
      <c r="G2157" t="s">
        <v>9516</v>
      </c>
    </row>
    <row r="2158" spans="1:7" hidden="1" x14ac:dyDescent="0.25">
      <c r="A2158" t="s">
        <v>2790</v>
      </c>
      <c r="B2158" t="s">
        <v>2791</v>
      </c>
      <c r="C2158" t="s">
        <v>8457</v>
      </c>
      <c r="D2158" s="13">
        <v>232389</v>
      </c>
      <c r="E2158" t="s">
        <v>9102</v>
      </c>
      <c r="F2158" t="str">
        <f>IF(ISERROR(VLOOKUP(Transaktionen[[#This Row],[Transaktionen]],BTT[Verwendete Transaktion (Pflichtauswahl)],1,FALSE)),"nein","ja")</f>
        <v>ja</v>
      </c>
      <c r="G2158" t="s">
        <v>9364</v>
      </c>
    </row>
    <row r="2159" spans="1:7" hidden="1" x14ac:dyDescent="0.25">
      <c r="A2159" t="s">
        <v>2792</v>
      </c>
      <c r="B2159" t="s">
        <v>2793</v>
      </c>
      <c r="C2159" t="s">
        <v>8457</v>
      </c>
      <c r="D2159" s="13">
        <v>1319659</v>
      </c>
      <c r="E2159" t="s">
        <v>9102</v>
      </c>
      <c r="F2159" t="str">
        <f>IF(ISERROR(VLOOKUP(Transaktionen[[#This Row],[Transaktionen]],BTT[Verwendete Transaktion (Pflichtauswahl)],1,FALSE)),"nein","ja")</f>
        <v>nein</v>
      </c>
      <c r="G2159" t="s">
        <v>9364</v>
      </c>
    </row>
    <row r="2160" spans="1:7" hidden="1" x14ac:dyDescent="0.25">
      <c r="A2160" t="s">
        <v>2794</v>
      </c>
      <c r="B2160" t="s">
        <v>652</v>
      </c>
      <c r="C2160" t="s">
        <v>8457</v>
      </c>
      <c r="D2160" s="13">
        <v>895908</v>
      </c>
      <c r="E2160" t="s">
        <v>9102</v>
      </c>
      <c r="F2160" t="str">
        <f>IF(ISERROR(VLOOKUP(Transaktionen[[#This Row],[Transaktionen]],BTT[Verwendete Transaktion (Pflichtauswahl)],1,FALSE)),"nein","ja")</f>
        <v>ja</v>
      </c>
      <c r="G2160" t="s">
        <v>9364</v>
      </c>
    </row>
    <row r="2161" spans="1:7" hidden="1" x14ac:dyDescent="0.25">
      <c r="A2161" t="s">
        <v>2795</v>
      </c>
      <c r="B2161" t="s">
        <v>2796</v>
      </c>
      <c r="C2161" t="s">
        <v>8457</v>
      </c>
      <c r="D2161" s="13">
        <v>553</v>
      </c>
      <c r="E2161" t="s">
        <v>9102</v>
      </c>
      <c r="F2161" t="str">
        <f>IF(ISERROR(VLOOKUP(Transaktionen[[#This Row],[Transaktionen]],BTT[Verwendete Transaktion (Pflichtauswahl)],1,FALSE)),"nein","ja")</f>
        <v>nein</v>
      </c>
    </row>
    <row r="2162" spans="1:7" hidden="1" x14ac:dyDescent="0.25">
      <c r="A2162" t="s">
        <v>2797</v>
      </c>
      <c r="B2162" t="s">
        <v>2798</v>
      </c>
      <c r="C2162" t="s">
        <v>8457</v>
      </c>
      <c r="D2162" s="13">
        <v>10</v>
      </c>
      <c r="E2162" t="s">
        <v>576</v>
      </c>
      <c r="F2162" t="str">
        <f>IF(ISERROR(VLOOKUP(Transaktionen[[#This Row],[Transaktionen]],BTT[Verwendete Transaktion (Pflichtauswahl)],1,FALSE)),"nein","ja")</f>
        <v>nein</v>
      </c>
    </row>
    <row r="2163" spans="1:7" hidden="1" x14ac:dyDescent="0.25">
      <c r="A2163" t="s">
        <v>2799</v>
      </c>
      <c r="B2163" t="s">
        <v>2800</v>
      </c>
      <c r="C2163" t="s">
        <v>8457</v>
      </c>
      <c r="D2163" s="13">
        <v>25602</v>
      </c>
      <c r="E2163" t="s">
        <v>9102</v>
      </c>
      <c r="F2163" t="str">
        <f>IF(ISERROR(VLOOKUP(Transaktionen[[#This Row],[Transaktionen]],BTT[Verwendete Transaktion (Pflichtauswahl)],1,FALSE)),"nein","ja")</f>
        <v>nein</v>
      </c>
      <c r="G2163" t="s">
        <v>9356</v>
      </c>
    </row>
    <row r="2164" spans="1:7" hidden="1" x14ac:dyDescent="0.25">
      <c r="A2164" t="s">
        <v>2801</v>
      </c>
      <c r="B2164" t="s">
        <v>2802</v>
      </c>
      <c r="C2164" t="s">
        <v>8457</v>
      </c>
      <c r="D2164" s="13">
        <v>6859</v>
      </c>
      <c r="E2164" t="s">
        <v>9102</v>
      </c>
      <c r="F2164" t="str">
        <f>IF(ISERROR(VLOOKUP(Transaktionen[[#This Row],[Transaktionen]],BTT[Verwendete Transaktion (Pflichtauswahl)],1,FALSE)),"nein","ja")</f>
        <v>nein</v>
      </c>
      <c r="G2164" t="s">
        <v>9356</v>
      </c>
    </row>
    <row r="2165" spans="1:7" hidden="1" x14ac:dyDescent="0.25">
      <c r="A2165" t="s">
        <v>2803</v>
      </c>
      <c r="B2165" t="s">
        <v>2804</v>
      </c>
      <c r="C2165" t="s">
        <v>8457</v>
      </c>
      <c r="D2165" s="13">
        <v>367244</v>
      </c>
      <c r="E2165" t="s">
        <v>9102</v>
      </c>
      <c r="F2165" t="str">
        <f>IF(ISERROR(VLOOKUP(Transaktionen[[#This Row],[Transaktionen]],BTT[Verwendete Transaktion (Pflichtauswahl)],1,FALSE)),"nein","ja")</f>
        <v>nein</v>
      </c>
      <c r="G2165" t="s">
        <v>9365</v>
      </c>
    </row>
    <row r="2166" spans="1:7" hidden="1" x14ac:dyDescent="0.25">
      <c r="A2166" t="s">
        <v>2805</v>
      </c>
      <c r="B2166" t="s">
        <v>2806</v>
      </c>
      <c r="C2166" t="s">
        <v>8457</v>
      </c>
      <c r="D2166" s="13">
        <v>485</v>
      </c>
      <c r="E2166" t="s">
        <v>9102</v>
      </c>
      <c r="F2166" t="str">
        <f>IF(ISERROR(VLOOKUP(Transaktionen[[#This Row],[Transaktionen]],BTT[Verwendete Transaktion (Pflichtauswahl)],1,FALSE)),"nein","ja")</f>
        <v>nein</v>
      </c>
      <c r="G2166" t="s">
        <v>9365</v>
      </c>
    </row>
    <row r="2167" spans="1:7" hidden="1" x14ac:dyDescent="0.25">
      <c r="A2167" t="s">
        <v>2807</v>
      </c>
      <c r="B2167" t="s">
        <v>2808</v>
      </c>
      <c r="C2167" t="s">
        <v>8457</v>
      </c>
      <c r="D2167" s="13">
        <v>20531</v>
      </c>
      <c r="E2167" t="s">
        <v>9102</v>
      </c>
      <c r="F2167" t="str">
        <f>IF(ISERROR(VLOOKUP(Transaktionen[[#This Row],[Transaktionen]],BTT[Verwendete Transaktion (Pflichtauswahl)],1,FALSE)),"nein","ja")</f>
        <v>nein</v>
      </c>
      <c r="G2167" t="s">
        <v>9365</v>
      </c>
    </row>
    <row r="2168" spans="1:7" hidden="1" x14ac:dyDescent="0.25">
      <c r="A2168" t="s">
        <v>7035</v>
      </c>
      <c r="B2168" t="s">
        <v>8060</v>
      </c>
      <c r="C2168" t="s">
        <v>8457</v>
      </c>
      <c r="D2168" s="13">
        <v>94</v>
      </c>
      <c r="E2168" t="s">
        <v>9102</v>
      </c>
      <c r="F2168" t="str">
        <f>IF(ISERROR(VLOOKUP(Transaktionen[[#This Row],[Transaktionen]],BTT[Verwendete Transaktion (Pflichtauswahl)],1,FALSE)),"nein","ja")</f>
        <v>nein</v>
      </c>
      <c r="G2168" t="s">
        <v>9365</v>
      </c>
    </row>
    <row r="2169" spans="1:7" hidden="1" x14ac:dyDescent="0.25">
      <c r="A2169" t="s">
        <v>7036</v>
      </c>
      <c r="B2169" t="s">
        <v>8061</v>
      </c>
      <c r="C2169" t="s">
        <v>8457</v>
      </c>
      <c r="D2169" s="13">
        <v>51</v>
      </c>
      <c r="E2169" t="s">
        <v>576</v>
      </c>
      <c r="F2169" t="str">
        <f>IF(ISERROR(VLOOKUP(Transaktionen[[#This Row],[Transaktionen]],BTT[Verwendete Transaktion (Pflichtauswahl)],1,FALSE)),"nein","ja")</f>
        <v>nein</v>
      </c>
      <c r="G2169" t="s">
        <v>9365</v>
      </c>
    </row>
    <row r="2170" spans="1:7" hidden="1" x14ac:dyDescent="0.25">
      <c r="A2170" t="s">
        <v>2809</v>
      </c>
      <c r="B2170" t="s">
        <v>2810</v>
      </c>
      <c r="C2170" t="s">
        <v>8456</v>
      </c>
      <c r="D2170" s="13">
        <v>77</v>
      </c>
      <c r="E2170" t="s">
        <v>9102</v>
      </c>
      <c r="F2170" t="str">
        <f>IF(ISERROR(VLOOKUP(Transaktionen[[#This Row],[Transaktionen]],BTT[Verwendete Transaktion (Pflichtauswahl)],1,FALSE)),"nein","ja")</f>
        <v>nein</v>
      </c>
    </row>
    <row r="2171" spans="1:7" hidden="1" x14ac:dyDescent="0.25">
      <c r="A2171" t="s">
        <v>7037</v>
      </c>
      <c r="B2171" t="s">
        <v>8062</v>
      </c>
      <c r="C2171" t="s">
        <v>8457</v>
      </c>
      <c r="D2171" s="13" t="s">
        <v>576</v>
      </c>
      <c r="E2171" t="s">
        <v>576</v>
      </c>
      <c r="F2171" t="str">
        <f>IF(ISERROR(VLOOKUP(Transaktionen[[#This Row],[Transaktionen]],BTT[Verwendete Transaktion (Pflichtauswahl)],1,FALSE)),"nein","ja")</f>
        <v>nein</v>
      </c>
      <c r="G2171" t="s">
        <v>9361</v>
      </c>
    </row>
    <row r="2172" spans="1:7" hidden="1" x14ac:dyDescent="0.25">
      <c r="A2172" t="s">
        <v>7038</v>
      </c>
      <c r="B2172" t="s">
        <v>8063</v>
      </c>
      <c r="C2172" t="s">
        <v>8457</v>
      </c>
      <c r="D2172" s="13" t="s">
        <v>576</v>
      </c>
      <c r="E2172" t="s">
        <v>576</v>
      </c>
      <c r="F2172" t="str">
        <f>IF(ISERROR(VLOOKUP(Transaktionen[[#This Row],[Transaktionen]],BTT[Verwendete Transaktion (Pflichtauswahl)],1,FALSE)),"nein","ja")</f>
        <v>nein</v>
      </c>
      <c r="G2172" t="s">
        <v>9361</v>
      </c>
    </row>
    <row r="2173" spans="1:7" hidden="1" x14ac:dyDescent="0.25">
      <c r="A2173" t="s">
        <v>2811</v>
      </c>
      <c r="B2173" t="s">
        <v>2812</v>
      </c>
      <c r="C2173" t="s">
        <v>8457</v>
      </c>
      <c r="D2173" s="13">
        <v>237570</v>
      </c>
      <c r="E2173" t="s">
        <v>9102</v>
      </c>
      <c r="F2173" t="str">
        <f>IF(ISERROR(VLOOKUP(Transaktionen[[#This Row],[Transaktionen]],BTT[Verwendete Transaktion (Pflichtauswahl)],1,FALSE)),"nein","ja")</f>
        <v>nein</v>
      </c>
      <c r="G2173" t="s">
        <v>9361</v>
      </c>
    </row>
    <row r="2174" spans="1:7" hidden="1" x14ac:dyDescent="0.25">
      <c r="A2174" t="s">
        <v>7039</v>
      </c>
      <c r="B2174" t="s">
        <v>1416</v>
      </c>
      <c r="C2174" t="s">
        <v>8457</v>
      </c>
      <c r="D2174" s="13" t="s">
        <v>576</v>
      </c>
      <c r="E2174" t="s">
        <v>576</v>
      </c>
      <c r="F2174" t="str">
        <f>IF(ISERROR(VLOOKUP(Transaktionen[[#This Row],[Transaktionen]],BTT[Verwendete Transaktion (Pflichtauswahl)],1,FALSE)),"nein","ja")</f>
        <v>nein</v>
      </c>
      <c r="G2174" t="s">
        <v>9364</v>
      </c>
    </row>
    <row r="2175" spans="1:7" hidden="1" x14ac:dyDescent="0.25">
      <c r="A2175" t="s">
        <v>2813</v>
      </c>
      <c r="B2175" t="s">
        <v>2814</v>
      </c>
      <c r="C2175" t="s">
        <v>8457</v>
      </c>
      <c r="D2175" s="13">
        <v>3362</v>
      </c>
      <c r="E2175" t="s">
        <v>9102</v>
      </c>
      <c r="F2175" t="str">
        <f>IF(ISERROR(VLOOKUP(Transaktionen[[#This Row],[Transaktionen]],BTT[Verwendete Transaktion (Pflichtauswahl)],1,FALSE)),"nein","ja")</f>
        <v>nein</v>
      </c>
      <c r="G2175" t="s">
        <v>9366</v>
      </c>
    </row>
    <row r="2176" spans="1:7" hidden="1" x14ac:dyDescent="0.25">
      <c r="A2176" t="s">
        <v>7040</v>
      </c>
      <c r="B2176" t="s">
        <v>8064</v>
      </c>
      <c r="C2176" t="s">
        <v>8457</v>
      </c>
      <c r="D2176" s="13" t="s">
        <v>576</v>
      </c>
      <c r="E2176" t="s">
        <v>576</v>
      </c>
      <c r="F2176" t="str">
        <f>IF(ISERROR(VLOOKUP(Transaktionen[[#This Row],[Transaktionen]],BTT[Verwendete Transaktion (Pflichtauswahl)],1,FALSE)),"nein","ja")</f>
        <v>nein</v>
      </c>
      <c r="G2176" t="s">
        <v>9361</v>
      </c>
    </row>
    <row r="2177" spans="1:7" hidden="1" x14ac:dyDescent="0.25">
      <c r="A2177" t="s">
        <v>7041</v>
      </c>
      <c r="B2177" t="s">
        <v>8065</v>
      </c>
      <c r="C2177" t="s">
        <v>8457</v>
      </c>
      <c r="D2177" s="13">
        <v>3</v>
      </c>
      <c r="E2177" t="s">
        <v>576</v>
      </c>
      <c r="F2177" t="str">
        <f>IF(ISERROR(VLOOKUP(Transaktionen[[#This Row],[Transaktionen]],BTT[Verwendete Transaktion (Pflichtauswahl)],1,FALSE)),"nein","ja")</f>
        <v>nein</v>
      </c>
      <c r="G2177" t="s">
        <v>9367</v>
      </c>
    </row>
    <row r="2178" spans="1:7" hidden="1" x14ac:dyDescent="0.25">
      <c r="A2178" t="s">
        <v>2815</v>
      </c>
      <c r="B2178" t="s">
        <v>2816</v>
      </c>
      <c r="C2178" t="s">
        <v>8457</v>
      </c>
      <c r="D2178" s="13">
        <v>297</v>
      </c>
      <c r="E2178" t="s">
        <v>9102</v>
      </c>
      <c r="F2178" t="str">
        <f>IF(ISERROR(VLOOKUP(Transaktionen[[#This Row],[Transaktionen]],BTT[Verwendete Transaktion (Pflichtauswahl)],1,FALSE)),"nein","ja")</f>
        <v>nein</v>
      </c>
      <c r="G2178" t="s">
        <v>9367</v>
      </c>
    </row>
    <row r="2179" spans="1:7" hidden="1" x14ac:dyDescent="0.25">
      <c r="A2179" t="s">
        <v>2817</v>
      </c>
      <c r="B2179" t="s">
        <v>2818</v>
      </c>
      <c r="C2179" t="s">
        <v>8457</v>
      </c>
      <c r="D2179" s="13">
        <v>223</v>
      </c>
      <c r="E2179" t="s">
        <v>9102</v>
      </c>
      <c r="F2179" t="str">
        <f>IF(ISERROR(VLOOKUP(Transaktionen[[#This Row],[Transaktionen]],BTT[Verwendete Transaktion (Pflichtauswahl)],1,FALSE)),"nein","ja")</f>
        <v>nein</v>
      </c>
      <c r="G2179" t="s">
        <v>9361</v>
      </c>
    </row>
    <row r="2180" spans="1:7" hidden="1" x14ac:dyDescent="0.25">
      <c r="A2180" t="s">
        <v>7042</v>
      </c>
      <c r="B2180" t="s">
        <v>8066</v>
      </c>
      <c r="C2180" t="s">
        <v>8457</v>
      </c>
      <c r="D2180" s="13">
        <v>70</v>
      </c>
      <c r="E2180" t="s">
        <v>576</v>
      </c>
      <c r="F2180" t="str">
        <f>IF(ISERROR(VLOOKUP(Transaktionen[[#This Row],[Transaktionen]],BTT[Verwendete Transaktion (Pflichtauswahl)],1,FALSE)),"nein","ja")</f>
        <v>nein</v>
      </c>
      <c r="G2180" t="s">
        <v>9361</v>
      </c>
    </row>
    <row r="2181" spans="1:7" hidden="1" x14ac:dyDescent="0.25">
      <c r="A2181" t="s">
        <v>2819</v>
      </c>
      <c r="B2181" t="s">
        <v>2820</v>
      </c>
      <c r="C2181" t="s">
        <v>8457</v>
      </c>
      <c r="D2181" s="13">
        <v>248</v>
      </c>
      <c r="E2181" t="s">
        <v>9102</v>
      </c>
      <c r="F2181" t="str">
        <f>IF(ISERROR(VLOOKUP(Transaktionen[[#This Row],[Transaktionen]],BTT[Verwendete Transaktion (Pflichtauswahl)],1,FALSE)),"nein","ja")</f>
        <v>nein</v>
      </c>
      <c r="G2181" t="s">
        <v>9361</v>
      </c>
    </row>
    <row r="2182" spans="1:7" hidden="1" x14ac:dyDescent="0.25">
      <c r="A2182" t="s">
        <v>7043</v>
      </c>
      <c r="B2182" t="s">
        <v>8067</v>
      </c>
      <c r="C2182" t="s">
        <v>8457</v>
      </c>
      <c r="D2182" s="13" t="s">
        <v>576</v>
      </c>
      <c r="E2182" t="s">
        <v>576</v>
      </c>
      <c r="F2182" t="str">
        <f>IF(ISERROR(VLOOKUP(Transaktionen[[#This Row],[Transaktionen]],BTT[Verwendete Transaktion (Pflichtauswahl)],1,FALSE)),"nein","ja")</f>
        <v>nein</v>
      </c>
      <c r="G2182" t="s">
        <v>9361</v>
      </c>
    </row>
    <row r="2183" spans="1:7" hidden="1" x14ac:dyDescent="0.25">
      <c r="A2183" t="s">
        <v>2821</v>
      </c>
      <c r="B2183" t="s">
        <v>654</v>
      </c>
      <c r="C2183" t="s">
        <v>8457</v>
      </c>
      <c r="D2183" s="13">
        <v>645147</v>
      </c>
      <c r="E2183" t="s">
        <v>9102</v>
      </c>
      <c r="F2183" t="str">
        <f>IF(ISERROR(VLOOKUP(Transaktionen[[#This Row],[Transaktionen]],BTT[Verwendete Transaktion (Pflichtauswahl)],1,FALSE)),"nein","ja")</f>
        <v>ja</v>
      </c>
      <c r="G2183" t="s">
        <v>9364</v>
      </c>
    </row>
    <row r="2184" spans="1:7" hidden="1" x14ac:dyDescent="0.25">
      <c r="A2184" t="s">
        <v>2822</v>
      </c>
      <c r="B2184" t="s">
        <v>2823</v>
      </c>
      <c r="C2184" t="s">
        <v>8457</v>
      </c>
      <c r="D2184" s="13" t="s">
        <v>576</v>
      </c>
      <c r="E2184" t="s">
        <v>576</v>
      </c>
      <c r="F2184" t="str">
        <f>IF(ISERROR(VLOOKUP(Transaktionen[[#This Row],[Transaktionen]],BTT[Verwendete Transaktion (Pflichtauswahl)],1,FALSE)),"nein","ja")</f>
        <v>nein</v>
      </c>
      <c r="G2184" t="s">
        <v>9364</v>
      </c>
    </row>
    <row r="2185" spans="1:7" hidden="1" x14ac:dyDescent="0.25">
      <c r="A2185" t="s">
        <v>2824</v>
      </c>
      <c r="B2185" t="s">
        <v>614</v>
      </c>
      <c r="C2185" t="s">
        <v>8457</v>
      </c>
      <c r="D2185" s="13">
        <v>149530</v>
      </c>
      <c r="E2185" t="s">
        <v>9102</v>
      </c>
      <c r="F2185" t="str">
        <f>IF(ISERROR(VLOOKUP(Transaktionen[[#This Row],[Transaktionen]],BTT[Verwendete Transaktion (Pflichtauswahl)],1,FALSE)),"nein","ja")</f>
        <v>nein</v>
      </c>
      <c r="G2185" t="s">
        <v>9364</v>
      </c>
    </row>
    <row r="2186" spans="1:7" hidden="1" x14ac:dyDescent="0.25">
      <c r="A2186" t="s">
        <v>7044</v>
      </c>
      <c r="B2186" t="s">
        <v>8068</v>
      </c>
      <c r="C2186" t="s">
        <v>6095</v>
      </c>
      <c r="D2186" s="13">
        <v>64</v>
      </c>
      <c r="E2186" t="s">
        <v>576</v>
      </c>
      <c r="F2186" t="str">
        <f>IF(ISERROR(VLOOKUP(Transaktionen[[#This Row],[Transaktionen]],BTT[Verwendete Transaktion (Pflichtauswahl)],1,FALSE)),"nein","ja")</f>
        <v>nein</v>
      </c>
    </row>
    <row r="2187" spans="1:7" hidden="1" x14ac:dyDescent="0.25">
      <c r="A2187" t="s">
        <v>2825</v>
      </c>
      <c r="B2187" t="s">
        <v>2826</v>
      </c>
      <c r="C2187" t="s">
        <v>8457</v>
      </c>
      <c r="D2187" s="13">
        <v>20</v>
      </c>
      <c r="E2187" t="s">
        <v>576</v>
      </c>
      <c r="F2187" t="str">
        <f>IF(ISERROR(VLOOKUP(Transaktionen[[#This Row],[Transaktionen]],BTT[Verwendete Transaktion (Pflichtauswahl)],1,FALSE)),"nein","ja")</f>
        <v>nein</v>
      </c>
      <c r="G2187" t="s">
        <v>9365</v>
      </c>
    </row>
    <row r="2188" spans="1:7" hidden="1" x14ac:dyDescent="0.25">
      <c r="A2188" t="s">
        <v>2827</v>
      </c>
      <c r="B2188" t="s">
        <v>2828</v>
      </c>
      <c r="C2188" t="s">
        <v>6043</v>
      </c>
      <c r="D2188" s="13">
        <v>130</v>
      </c>
      <c r="E2188" t="s">
        <v>9102</v>
      </c>
      <c r="F2188" t="str">
        <f>IF(ISERROR(VLOOKUP(Transaktionen[[#This Row],[Transaktionen]],BTT[Verwendete Transaktion (Pflichtauswahl)],1,FALSE)),"nein","ja")</f>
        <v>nein</v>
      </c>
    </row>
    <row r="2189" spans="1:7" hidden="1" x14ac:dyDescent="0.25">
      <c r="A2189" t="s">
        <v>2829</v>
      </c>
      <c r="B2189" t="s">
        <v>2830</v>
      </c>
      <c r="C2189" t="s">
        <v>8457</v>
      </c>
      <c r="D2189" s="13">
        <v>51</v>
      </c>
      <c r="E2189" t="s">
        <v>9102</v>
      </c>
      <c r="F2189" t="str">
        <f>IF(ISERROR(VLOOKUP(Transaktionen[[#This Row],[Transaktionen]],BTT[Verwendete Transaktion (Pflichtauswahl)],1,FALSE)),"nein","ja")</f>
        <v>nein</v>
      </c>
    </row>
    <row r="2190" spans="1:7" hidden="1" x14ac:dyDescent="0.25">
      <c r="A2190" t="s">
        <v>7045</v>
      </c>
      <c r="B2190" t="s">
        <v>8069</v>
      </c>
      <c r="C2190" t="s">
        <v>8457</v>
      </c>
      <c r="D2190" s="13" t="s">
        <v>576</v>
      </c>
      <c r="E2190" t="s">
        <v>576</v>
      </c>
      <c r="F2190" t="str">
        <f>IF(ISERROR(VLOOKUP(Transaktionen[[#This Row],[Transaktionen]],BTT[Verwendete Transaktion (Pflichtauswahl)],1,FALSE)),"nein","ja")</f>
        <v>nein</v>
      </c>
      <c r="G2190" t="s">
        <v>9516</v>
      </c>
    </row>
    <row r="2191" spans="1:7" hidden="1" x14ac:dyDescent="0.25">
      <c r="A2191" t="s">
        <v>2831</v>
      </c>
      <c r="B2191" t="s">
        <v>2832</v>
      </c>
      <c r="C2191" t="s">
        <v>6095</v>
      </c>
      <c r="D2191" s="13">
        <v>3472</v>
      </c>
      <c r="E2191" t="s">
        <v>9102</v>
      </c>
      <c r="F2191" t="str">
        <f>IF(ISERROR(VLOOKUP(Transaktionen[[#This Row],[Transaktionen]],BTT[Verwendete Transaktion (Pflichtauswahl)],1,FALSE)),"nein","ja")</f>
        <v>nein</v>
      </c>
    </row>
    <row r="2192" spans="1:7" hidden="1" x14ac:dyDescent="0.25">
      <c r="A2192" t="s">
        <v>2833</v>
      </c>
      <c r="B2192" t="s">
        <v>2834</v>
      </c>
      <c r="C2192" t="s">
        <v>8457</v>
      </c>
      <c r="D2192" s="13">
        <v>279</v>
      </c>
      <c r="E2192" t="s">
        <v>9102</v>
      </c>
      <c r="F2192" t="str">
        <f>IF(ISERROR(VLOOKUP(Transaktionen[[#This Row],[Transaktionen]],BTT[Verwendete Transaktion (Pflichtauswahl)],1,FALSE)),"nein","ja")</f>
        <v>nein</v>
      </c>
    </row>
    <row r="2193" spans="1:7" hidden="1" x14ac:dyDescent="0.25">
      <c r="A2193" t="s">
        <v>2835</v>
      </c>
      <c r="B2193" t="s">
        <v>2836</v>
      </c>
      <c r="C2193" t="s">
        <v>8456</v>
      </c>
      <c r="D2193" s="13">
        <v>9</v>
      </c>
      <c r="E2193" t="s">
        <v>9102</v>
      </c>
      <c r="F2193" t="str">
        <f>IF(ISERROR(VLOOKUP(Transaktionen[[#This Row],[Transaktionen]],BTT[Verwendete Transaktion (Pflichtauswahl)],1,FALSE)),"nein","ja")</f>
        <v>nein</v>
      </c>
    </row>
    <row r="2194" spans="1:7" hidden="1" x14ac:dyDescent="0.25">
      <c r="A2194" t="s">
        <v>2837</v>
      </c>
      <c r="B2194" t="s">
        <v>2838</v>
      </c>
      <c r="C2194" t="s">
        <v>8457</v>
      </c>
      <c r="D2194" s="13">
        <v>18</v>
      </c>
      <c r="E2194" t="s">
        <v>9102</v>
      </c>
      <c r="F2194" t="str">
        <f>IF(ISERROR(VLOOKUP(Transaktionen[[#This Row],[Transaktionen]],BTT[Verwendete Transaktion (Pflichtauswahl)],1,FALSE)),"nein","ja")</f>
        <v>nein</v>
      </c>
      <c r="G2194" t="s">
        <v>9368</v>
      </c>
    </row>
    <row r="2195" spans="1:7" hidden="1" x14ac:dyDescent="0.25">
      <c r="A2195" t="s">
        <v>2839</v>
      </c>
      <c r="B2195" t="s">
        <v>2840</v>
      </c>
      <c r="C2195" t="s">
        <v>8457</v>
      </c>
      <c r="D2195" s="13">
        <v>19441</v>
      </c>
      <c r="E2195" t="s">
        <v>9102</v>
      </c>
      <c r="F2195" t="str">
        <f>IF(ISERROR(VLOOKUP(Transaktionen[[#This Row],[Transaktionen]],BTT[Verwendete Transaktion (Pflichtauswahl)],1,FALSE)),"nein","ja")</f>
        <v>nein</v>
      </c>
      <c r="G2195" t="s">
        <v>9368</v>
      </c>
    </row>
    <row r="2196" spans="1:7" hidden="1" x14ac:dyDescent="0.25">
      <c r="A2196" t="s">
        <v>2841</v>
      </c>
      <c r="B2196" t="s">
        <v>658</v>
      </c>
      <c r="C2196" t="s">
        <v>8457</v>
      </c>
      <c r="D2196" s="13">
        <v>2489</v>
      </c>
      <c r="E2196" t="s">
        <v>9102</v>
      </c>
      <c r="F2196" t="str">
        <f>IF(ISERROR(VLOOKUP(Transaktionen[[#This Row],[Transaktionen]],BTT[Verwendete Transaktion (Pflichtauswahl)],1,FALSE)),"nein","ja")</f>
        <v>nein</v>
      </c>
      <c r="G2196" t="s">
        <v>9368</v>
      </c>
    </row>
    <row r="2197" spans="1:7" hidden="1" x14ac:dyDescent="0.25">
      <c r="A2197" t="s">
        <v>2842</v>
      </c>
      <c r="B2197" t="s">
        <v>2843</v>
      </c>
      <c r="C2197" t="s">
        <v>8457</v>
      </c>
      <c r="D2197" s="13">
        <v>5778</v>
      </c>
      <c r="E2197" t="s">
        <v>9102</v>
      </c>
      <c r="F2197" t="str">
        <f>IF(ISERROR(VLOOKUP(Transaktionen[[#This Row],[Transaktionen]],BTT[Verwendete Transaktion (Pflichtauswahl)],1,FALSE)),"nein","ja")</f>
        <v>nein</v>
      </c>
      <c r="G2197" t="s">
        <v>9369</v>
      </c>
    </row>
    <row r="2198" spans="1:7" hidden="1" x14ac:dyDescent="0.25">
      <c r="A2198" t="s">
        <v>2844</v>
      </c>
      <c r="B2198" t="s">
        <v>660</v>
      </c>
      <c r="C2198" t="s">
        <v>8457</v>
      </c>
      <c r="D2198" s="13">
        <v>16414</v>
      </c>
      <c r="E2198" t="s">
        <v>9102</v>
      </c>
      <c r="F2198" t="str">
        <f>IF(ISERROR(VLOOKUP(Transaktionen[[#This Row],[Transaktionen]],BTT[Verwendete Transaktion (Pflichtauswahl)],1,FALSE)),"nein","ja")</f>
        <v>nein</v>
      </c>
      <c r="G2198" t="s">
        <v>9369</v>
      </c>
    </row>
    <row r="2199" spans="1:7" hidden="1" x14ac:dyDescent="0.25">
      <c r="A2199" t="s">
        <v>2845</v>
      </c>
      <c r="B2199" t="s">
        <v>2846</v>
      </c>
      <c r="C2199" t="s">
        <v>8457</v>
      </c>
      <c r="D2199" s="13">
        <v>419</v>
      </c>
      <c r="E2199" t="s">
        <v>9102</v>
      </c>
      <c r="F2199" t="str">
        <f>IF(ISERROR(VLOOKUP(Transaktionen[[#This Row],[Transaktionen]],BTT[Verwendete Transaktion (Pflichtauswahl)],1,FALSE)),"nein","ja")</f>
        <v>nein</v>
      </c>
      <c r="G2199" t="s">
        <v>9369</v>
      </c>
    </row>
    <row r="2200" spans="1:7" hidden="1" x14ac:dyDescent="0.25">
      <c r="A2200" t="s">
        <v>2847</v>
      </c>
      <c r="B2200" t="s">
        <v>662</v>
      </c>
      <c r="C2200" t="s">
        <v>8457</v>
      </c>
      <c r="D2200" s="13">
        <v>77532</v>
      </c>
      <c r="E2200" t="s">
        <v>9102</v>
      </c>
      <c r="F2200" t="str">
        <f>IF(ISERROR(VLOOKUP(Transaktionen[[#This Row],[Transaktionen]],BTT[Verwendete Transaktion (Pflichtauswahl)],1,FALSE)),"nein","ja")</f>
        <v>nein</v>
      </c>
      <c r="G2200" t="s">
        <v>9369</v>
      </c>
    </row>
    <row r="2201" spans="1:7" hidden="1" x14ac:dyDescent="0.25">
      <c r="A2201" t="s">
        <v>7046</v>
      </c>
      <c r="B2201" t="s">
        <v>8070</v>
      </c>
      <c r="C2201" t="s">
        <v>8457</v>
      </c>
      <c r="D2201" s="13" t="s">
        <v>576</v>
      </c>
      <c r="E2201" t="s">
        <v>576</v>
      </c>
      <c r="F2201" t="str">
        <f>IF(ISERROR(VLOOKUP(Transaktionen[[#This Row],[Transaktionen]],BTT[Verwendete Transaktion (Pflichtauswahl)],1,FALSE)),"nein","ja")</f>
        <v>nein</v>
      </c>
      <c r="G2201" t="s">
        <v>9516</v>
      </c>
    </row>
    <row r="2202" spans="1:7" hidden="1" x14ac:dyDescent="0.25">
      <c r="A2202" t="s">
        <v>7047</v>
      </c>
      <c r="B2202" t="s">
        <v>8071</v>
      </c>
      <c r="C2202" t="s">
        <v>8457</v>
      </c>
      <c r="D2202" s="13" t="s">
        <v>576</v>
      </c>
      <c r="E2202" t="s">
        <v>576</v>
      </c>
      <c r="F2202" t="str">
        <f>IF(ISERROR(VLOOKUP(Transaktionen[[#This Row],[Transaktionen]],BTT[Verwendete Transaktion (Pflichtauswahl)],1,FALSE)),"nein","ja")</f>
        <v>nein</v>
      </c>
      <c r="G2202" t="s">
        <v>9370</v>
      </c>
    </row>
    <row r="2203" spans="1:7" hidden="1" x14ac:dyDescent="0.25">
      <c r="A2203" t="s">
        <v>7048</v>
      </c>
      <c r="B2203" t="s">
        <v>8072</v>
      </c>
      <c r="C2203" t="s">
        <v>8457</v>
      </c>
      <c r="D2203" s="13">
        <v>138</v>
      </c>
      <c r="E2203" t="s">
        <v>9102</v>
      </c>
      <c r="F2203" t="str">
        <f>IF(ISERROR(VLOOKUP(Transaktionen[[#This Row],[Transaktionen]],BTT[Verwendete Transaktion (Pflichtauswahl)],1,FALSE)),"nein","ja")</f>
        <v>nein</v>
      </c>
      <c r="G2203" t="s">
        <v>9370</v>
      </c>
    </row>
    <row r="2204" spans="1:7" hidden="1" x14ac:dyDescent="0.25">
      <c r="A2204" t="s">
        <v>2848</v>
      </c>
      <c r="B2204" t="s">
        <v>2849</v>
      </c>
      <c r="C2204" t="s">
        <v>8457</v>
      </c>
      <c r="D2204" s="13">
        <v>195</v>
      </c>
      <c r="E2204" t="s">
        <v>9102</v>
      </c>
      <c r="F2204" t="str">
        <f>IF(ISERROR(VLOOKUP(Transaktionen[[#This Row],[Transaktionen]],BTT[Verwendete Transaktion (Pflichtauswahl)],1,FALSE)),"nein","ja")</f>
        <v>nein</v>
      </c>
      <c r="G2204" t="s">
        <v>9370</v>
      </c>
    </row>
    <row r="2205" spans="1:7" hidden="1" x14ac:dyDescent="0.25">
      <c r="A2205" t="s">
        <v>7049</v>
      </c>
      <c r="B2205" t="s">
        <v>8073</v>
      </c>
      <c r="C2205" t="s">
        <v>8457</v>
      </c>
      <c r="D2205" s="13" t="s">
        <v>576</v>
      </c>
      <c r="E2205" t="s">
        <v>576</v>
      </c>
      <c r="F2205" t="str">
        <f>IF(ISERROR(VLOOKUP(Transaktionen[[#This Row],[Transaktionen]],BTT[Verwendete Transaktion (Pflichtauswahl)],1,FALSE)),"nein","ja")</f>
        <v>nein</v>
      </c>
      <c r="G2205" t="s">
        <v>9516</v>
      </c>
    </row>
    <row r="2206" spans="1:7" hidden="1" x14ac:dyDescent="0.25">
      <c r="A2206" t="s">
        <v>2850</v>
      </c>
      <c r="B2206" t="s">
        <v>2851</v>
      </c>
      <c r="C2206" t="s">
        <v>8457</v>
      </c>
      <c r="D2206" s="13">
        <v>6072</v>
      </c>
      <c r="E2206" t="s">
        <v>9102</v>
      </c>
      <c r="F2206" t="str">
        <f>IF(ISERROR(VLOOKUP(Transaktionen[[#This Row],[Transaktionen]],BTT[Verwendete Transaktion (Pflichtauswahl)],1,FALSE)),"nein","ja")</f>
        <v>nein</v>
      </c>
      <c r="G2206" t="s">
        <v>9370</v>
      </c>
    </row>
    <row r="2207" spans="1:7" hidden="1" x14ac:dyDescent="0.25">
      <c r="A2207" t="s">
        <v>2852</v>
      </c>
      <c r="B2207" t="s">
        <v>2853</v>
      </c>
      <c r="C2207" t="s">
        <v>8457</v>
      </c>
      <c r="D2207" s="13">
        <v>1889</v>
      </c>
      <c r="E2207" t="s">
        <v>9102</v>
      </c>
      <c r="F2207" t="str">
        <f>IF(ISERROR(VLOOKUP(Transaktionen[[#This Row],[Transaktionen]],BTT[Verwendete Transaktion (Pflichtauswahl)],1,FALSE)),"nein","ja")</f>
        <v>nein</v>
      </c>
    </row>
    <row r="2208" spans="1:7" hidden="1" x14ac:dyDescent="0.25">
      <c r="A2208" t="s">
        <v>2854</v>
      </c>
      <c r="B2208" t="s">
        <v>2855</v>
      </c>
      <c r="C2208" t="s">
        <v>8457</v>
      </c>
      <c r="D2208" s="13">
        <v>13947</v>
      </c>
      <c r="E2208" t="s">
        <v>9102</v>
      </c>
      <c r="F2208" t="str">
        <f>IF(ISERROR(VLOOKUP(Transaktionen[[#This Row],[Transaktionen]],BTT[Verwendete Transaktion (Pflichtauswahl)],1,FALSE)),"nein","ja")</f>
        <v>nein</v>
      </c>
    </row>
    <row r="2209" spans="1:7" hidden="1" x14ac:dyDescent="0.25">
      <c r="A2209" t="s">
        <v>2856</v>
      </c>
      <c r="B2209" t="s">
        <v>2857</v>
      </c>
      <c r="C2209" t="s">
        <v>8457</v>
      </c>
      <c r="D2209" s="13">
        <v>18</v>
      </c>
      <c r="E2209" t="s">
        <v>9102</v>
      </c>
      <c r="F2209" t="str">
        <f>IF(ISERROR(VLOOKUP(Transaktionen[[#This Row],[Transaktionen]],BTT[Verwendete Transaktion (Pflichtauswahl)],1,FALSE)),"nein","ja")</f>
        <v>nein</v>
      </c>
      <c r="G2209" t="s">
        <v>9347</v>
      </c>
    </row>
    <row r="2210" spans="1:7" hidden="1" x14ac:dyDescent="0.25">
      <c r="A2210" t="s">
        <v>2858</v>
      </c>
      <c r="B2210" t="s">
        <v>2859</v>
      </c>
      <c r="C2210" t="s">
        <v>8457</v>
      </c>
      <c r="D2210" s="13">
        <v>7168</v>
      </c>
      <c r="E2210" t="s">
        <v>9102</v>
      </c>
      <c r="F2210" t="str">
        <f>IF(ISERROR(VLOOKUP(Transaktionen[[#This Row],[Transaktionen]],BTT[Verwendete Transaktion (Pflichtauswahl)],1,FALSE)),"nein","ja")</f>
        <v>nein</v>
      </c>
      <c r="G2210" t="s">
        <v>9347</v>
      </c>
    </row>
    <row r="2211" spans="1:7" hidden="1" x14ac:dyDescent="0.25">
      <c r="A2211" t="s">
        <v>2860</v>
      </c>
      <c r="B2211" t="s">
        <v>2859</v>
      </c>
      <c r="C2211" t="s">
        <v>8457</v>
      </c>
      <c r="D2211" s="13">
        <v>1845</v>
      </c>
      <c r="E2211" t="s">
        <v>9102</v>
      </c>
      <c r="F2211" s="10" t="str">
        <f>IF(ISERROR(VLOOKUP(Transaktionen[[#This Row],[Transaktionen]],BTT[Verwendete Transaktion (Pflichtauswahl)],1,FALSE)),"nein","ja")</f>
        <v>nein</v>
      </c>
      <c r="G2211" t="s">
        <v>9347</v>
      </c>
    </row>
    <row r="2212" spans="1:7" hidden="1" x14ac:dyDescent="0.25">
      <c r="A2212" t="s">
        <v>7050</v>
      </c>
      <c r="B2212" t="s">
        <v>8074</v>
      </c>
      <c r="C2212" t="s">
        <v>6095</v>
      </c>
      <c r="D2212" s="13" t="s">
        <v>576</v>
      </c>
      <c r="E2212" t="s">
        <v>576</v>
      </c>
      <c r="F2212" t="str">
        <f>IF(ISERROR(VLOOKUP(Transaktionen[[#This Row],[Transaktionen]],BTT[Verwendete Transaktion (Pflichtauswahl)],1,FALSE)),"nein","ja")</f>
        <v>nein</v>
      </c>
      <c r="G2212" t="s">
        <v>9516</v>
      </c>
    </row>
    <row r="2213" spans="1:7" hidden="1" x14ac:dyDescent="0.25">
      <c r="A2213" t="s">
        <v>2861</v>
      </c>
      <c r="B2213" t="s">
        <v>2862</v>
      </c>
      <c r="C2213" t="s">
        <v>8457</v>
      </c>
      <c r="D2213" s="13">
        <v>3719</v>
      </c>
      <c r="E2213" t="s">
        <v>9102</v>
      </c>
      <c r="F2213" t="str">
        <f>IF(ISERROR(VLOOKUP(Transaktionen[[#This Row],[Transaktionen]],BTT[Verwendete Transaktion (Pflichtauswahl)],1,FALSE)),"nein","ja")</f>
        <v>nein</v>
      </c>
      <c r="G2213" t="s">
        <v>9347</v>
      </c>
    </row>
    <row r="2214" spans="1:7" hidden="1" x14ac:dyDescent="0.25">
      <c r="A2214" t="s">
        <v>2863</v>
      </c>
      <c r="B2214" t="s">
        <v>2859</v>
      </c>
      <c r="C2214" t="s">
        <v>8457</v>
      </c>
      <c r="D2214" s="13">
        <v>443</v>
      </c>
      <c r="E2214" t="s">
        <v>9102</v>
      </c>
      <c r="F2214" t="str">
        <f>IF(ISERROR(VLOOKUP(Transaktionen[[#This Row],[Transaktionen]],BTT[Verwendete Transaktion (Pflichtauswahl)],1,FALSE)),"nein","ja")</f>
        <v>nein</v>
      </c>
      <c r="G2214" t="s">
        <v>9347</v>
      </c>
    </row>
    <row r="2215" spans="1:7" hidden="1" x14ac:dyDescent="0.25">
      <c r="A2215" t="s">
        <v>2864</v>
      </c>
      <c r="B2215" t="s">
        <v>2865</v>
      </c>
      <c r="C2215" t="s">
        <v>8457</v>
      </c>
      <c r="D2215" s="13">
        <v>10</v>
      </c>
      <c r="E2215" t="s">
        <v>9102</v>
      </c>
      <c r="F2215" t="str">
        <f>IF(ISERROR(VLOOKUP(Transaktionen[[#This Row],[Transaktionen]],BTT[Verwendete Transaktion (Pflichtauswahl)],1,FALSE)),"nein","ja")</f>
        <v>nein</v>
      </c>
      <c r="G2215" t="s">
        <v>9347</v>
      </c>
    </row>
    <row r="2216" spans="1:7" hidden="1" x14ac:dyDescent="0.25">
      <c r="A2216" t="s">
        <v>2866</v>
      </c>
      <c r="B2216" t="s">
        <v>2867</v>
      </c>
      <c r="C2216" t="s">
        <v>8457</v>
      </c>
      <c r="D2216" s="13">
        <v>120</v>
      </c>
      <c r="E2216" t="s">
        <v>9102</v>
      </c>
      <c r="F2216" t="str">
        <f>IF(ISERROR(VLOOKUP(Transaktionen[[#This Row],[Transaktionen]],BTT[Verwendete Transaktion (Pflichtauswahl)],1,FALSE)),"nein","ja")</f>
        <v>nein</v>
      </c>
    </row>
    <row r="2217" spans="1:7" hidden="1" x14ac:dyDescent="0.25">
      <c r="A2217" t="s">
        <v>7051</v>
      </c>
      <c r="B2217" t="s">
        <v>2877</v>
      </c>
      <c r="C2217" t="s">
        <v>8457</v>
      </c>
      <c r="D2217" s="13">
        <v>26</v>
      </c>
      <c r="E2217" t="s">
        <v>576</v>
      </c>
      <c r="F2217" t="str">
        <f>IF(ISERROR(VLOOKUP(Transaktionen[[#This Row],[Transaktionen]],BTT[Verwendete Transaktion (Pflichtauswahl)],1,FALSE)),"nein","ja")</f>
        <v>nein</v>
      </c>
      <c r="G2217" t="s">
        <v>9356</v>
      </c>
    </row>
    <row r="2218" spans="1:7" hidden="1" x14ac:dyDescent="0.25">
      <c r="A2218" t="s">
        <v>2868</v>
      </c>
      <c r="B2218" t="s">
        <v>2869</v>
      </c>
      <c r="C2218" t="s">
        <v>8457</v>
      </c>
      <c r="D2218" s="13">
        <v>112</v>
      </c>
      <c r="E2218" t="s">
        <v>9102</v>
      </c>
      <c r="F2218" t="str">
        <f>IF(ISERROR(VLOOKUP(Transaktionen[[#This Row],[Transaktionen]],BTT[Verwendete Transaktion (Pflichtauswahl)],1,FALSE)),"nein","ja")</f>
        <v>nein</v>
      </c>
      <c r="G2218" t="s">
        <v>9356</v>
      </c>
    </row>
    <row r="2219" spans="1:7" hidden="1" x14ac:dyDescent="0.25">
      <c r="A2219" t="s">
        <v>7052</v>
      </c>
      <c r="B2219" t="s">
        <v>8075</v>
      </c>
      <c r="C2219" t="s">
        <v>8457</v>
      </c>
      <c r="D2219" s="13">
        <v>12</v>
      </c>
      <c r="E2219" t="s">
        <v>576</v>
      </c>
      <c r="F2219" t="str">
        <f>IF(ISERROR(VLOOKUP(Transaktionen[[#This Row],[Transaktionen]],BTT[Verwendete Transaktion (Pflichtauswahl)],1,FALSE)),"nein","ja")</f>
        <v>nein</v>
      </c>
      <c r="G2219" t="s">
        <v>9356</v>
      </c>
    </row>
    <row r="2220" spans="1:7" hidden="1" x14ac:dyDescent="0.25">
      <c r="A2220" t="s">
        <v>2870</v>
      </c>
      <c r="B2220" t="s">
        <v>2871</v>
      </c>
      <c r="C2220" t="s">
        <v>8457</v>
      </c>
      <c r="D2220" s="13">
        <v>4033</v>
      </c>
      <c r="E2220" t="s">
        <v>9102</v>
      </c>
      <c r="F2220" t="str">
        <f>IF(ISERROR(VLOOKUP(Transaktionen[[#This Row],[Transaktionen]],BTT[Verwendete Transaktion (Pflichtauswahl)],1,FALSE)),"nein","ja")</f>
        <v>nein</v>
      </c>
      <c r="G2220" t="s">
        <v>9356</v>
      </c>
    </row>
    <row r="2221" spans="1:7" hidden="1" x14ac:dyDescent="0.25">
      <c r="A2221" t="s">
        <v>2872</v>
      </c>
      <c r="B2221" t="s">
        <v>2873</v>
      </c>
      <c r="C2221" t="s">
        <v>8457</v>
      </c>
      <c r="D2221" s="13">
        <v>3035</v>
      </c>
      <c r="E2221" t="s">
        <v>9102</v>
      </c>
      <c r="F2221" t="str">
        <f>IF(ISERROR(VLOOKUP(Transaktionen[[#This Row],[Transaktionen]],BTT[Verwendete Transaktion (Pflichtauswahl)],1,FALSE)),"nein","ja")</f>
        <v>nein</v>
      </c>
      <c r="G2221" t="s">
        <v>9356</v>
      </c>
    </row>
    <row r="2222" spans="1:7" hidden="1" x14ac:dyDescent="0.25">
      <c r="A2222" t="s">
        <v>9212</v>
      </c>
      <c r="B2222" t="s">
        <v>9213</v>
      </c>
      <c r="C2222" t="s">
        <v>8457</v>
      </c>
      <c r="D2222" s="13">
        <v>6</v>
      </c>
      <c r="E2222" t="s">
        <v>9102</v>
      </c>
      <c r="F2222" t="str">
        <f>IF(ISERROR(VLOOKUP(Transaktionen[[#This Row],[Transaktionen]],BTT[Verwendete Transaktion (Pflichtauswahl)],1,FALSE)),"nein","ja")</f>
        <v>nein</v>
      </c>
    </row>
    <row r="2223" spans="1:7" hidden="1" x14ac:dyDescent="0.25">
      <c r="A2223" t="s">
        <v>7053</v>
      </c>
      <c r="B2223" t="s">
        <v>8076</v>
      </c>
      <c r="C2223" t="s">
        <v>8457</v>
      </c>
      <c r="D2223" s="13" t="s">
        <v>576</v>
      </c>
      <c r="E2223" t="s">
        <v>576</v>
      </c>
      <c r="F2223" t="str">
        <f>IF(ISERROR(VLOOKUP(Transaktionen[[#This Row],[Transaktionen]],BTT[Verwendete Transaktion (Pflichtauswahl)],1,FALSE)),"nein","ja")</f>
        <v>nein</v>
      </c>
      <c r="G2223" t="s">
        <v>9516</v>
      </c>
    </row>
    <row r="2224" spans="1:7" hidden="1" x14ac:dyDescent="0.25">
      <c r="A2224" t="s">
        <v>7054</v>
      </c>
      <c r="B2224" t="s">
        <v>8076</v>
      </c>
      <c r="C2224" t="s">
        <v>8457</v>
      </c>
      <c r="D2224" s="13">
        <v>9</v>
      </c>
      <c r="E2224" t="s">
        <v>576</v>
      </c>
      <c r="F2224" t="str">
        <f>IF(ISERROR(VLOOKUP(Transaktionen[[#This Row],[Transaktionen]],BTT[Verwendete Transaktion (Pflichtauswahl)],1,FALSE)),"nein","ja")</f>
        <v>nein</v>
      </c>
    </row>
    <row r="2225" spans="1:7" hidden="1" x14ac:dyDescent="0.25">
      <c r="A2225" t="s">
        <v>7055</v>
      </c>
      <c r="B2225" t="s">
        <v>8077</v>
      </c>
      <c r="C2225" t="s">
        <v>8457</v>
      </c>
      <c r="D2225" s="13" t="s">
        <v>576</v>
      </c>
      <c r="E2225" t="s">
        <v>576</v>
      </c>
      <c r="F2225" t="str">
        <f>IF(ISERROR(VLOOKUP(Transaktionen[[#This Row],[Transaktionen]],BTT[Verwendete Transaktion (Pflichtauswahl)],1,FALSE)),"nein","ja")</f>
        <v>nein</v>
      </c>
      <c r="G2225" t="s">
        <v>9516</v>
      </c>
    </row>
    <row r="2226" spans="1:7" hidden="1" x14ac:dyDescent="0.25">
      <c r="A2226" t="s">
        <v>2874</v>
      </c>
      <c r="B2226" t="s">
        <v>2875</v>
      </c>
      <c r="C2226" t="s">
        <v>8457</v>
      </c>
      <c r="D2226" s="13">
        <v>24</v>
      </c>
      <c r="E2226" t="s">
        <v>576</v>
      </c>
      <c r="F2226" t="str">
        <f>IF(ISERROR(VLOOKUP(Transaktionen[[#This Row],[Transaktionen]],BTT[Verwendete Transaktion (Pflichtauswahl)],1,FALSE)),"nein","ja")</f>
        <v>nein</v>
      </c>
    </row>
    <row r="2227" spans="1:7" hidden="1" x14ac:dyDescent="0.25">
      <c r="A2227" t="s">
        <v>2876</v>
      </c>
      <c r="B2227" t="s">
        <v>2877</v>
      </c>
      <c r="C2227" t="s">
        <v>8457</v>
      </c>
      <c r="D2227" s="13">
        <v>2602</v>
      </c>
      <c r="E2227" t="s">
        <v>9102</v>
      </c>
      <c r="F2227" t="str">
        <f>IF(ISERROR(VLOOKUP(Transaktionen[[#This Row],[Transaktionen]],BTT[Verwendete Transaktion (Pflichtauswahl)],1,FALSE)),"nein","ja")</f>
        <v>nein</v>
      </c>
    </row>
    <row r="2228" spans="1:7" hidden="1" x14ac:dyDescent="0.25">
      <c r="A2228" t="s">
        <v>2878</v>
      </c>
      <c r="B2228" t="s">
        <v>2879</v>
      </c>
      <c r="C2228" t="s">
        <v>8457</v>
      </c>
      <c r="D2228" s="13">
        <v>71</v>
      </c>
      <c r="E2228" t="s">
        <v>9102</v>
      </c>
      <c r="F2228" t="str">
        <f>IF(ISERROR(VLOOKUP(Transaktionen[[#This Row],[Transaktionen]],BTT[Verwendete Transaktion (Pflichtauswahl)],1,FALSE)),"nein","ja")</f>
        <v>nein</v>
      </c>
    </row>
    <row r="2229" spans="1:7" hidden="1" x14ac:dyDescent="0.25">
      <c r="A2229" t="s">
        <v>7056</v>
      </c>
      <c r="B2229" t="s">
        <v>8078</v>
      </c>
      <c r="C2229" t="s">
        <v>8457</v>
      </c>
      <c r="D2229" s="13" t="s">
        <v>576</v>
      </c>
      <c r="E2229" t="s">
        <v>576</v>
      </c>
      <c r="F2229" t="str">
        <f>IF(ISERROR(VLOOKUP(Transaktionen[[#This Row],[Transaktionen]],BTT[Verwendete Transaktion (Pflichtauswahl)],1,FALSE)),"nein","ja")</f>
        <v>nein</v>
      </c>
      <c r="G2229" t="s">
        <v>9516</v>
      </c>
    </row>
    <row r="2230" spans="1:7" hidden="1" x14ac:dyDescent="0.25">
      <c r="A2230" t="s">
        <v>7057</v>
      </c>
      <c r="B2230" t="s">
        <v>8079</v>
      </c>
      <c r="C2230" t="s">
        <v>8457</v>
      </c>
      <c r="D2230" s="13" t="s">
        <v>576</v>
      </c>
      <c r="E2230" t="s">
        <v>576</v>
      </c>
      <c r="F2230" t="str">
        <f>IF(ISERROR(VLOOKUP(Transaktionen[[#This Row],[Transaktionen]],BTT[Verwendete Transaktion (Pflichtauswahl)],1,FALSE)),"nein","ja")</f>
        <v>nein</v>
      </c>
      <c r="G2230" t="s">
        <v>9516</v>
      </c>
    </row>
    <row r="2231" spans="1:7" hidden="1" x14ac:dyDescent="0.25">
      <c r="A2231" t="s">
        <v>7058</v>
      </c>
      <c r="B2231" t="s">
        <v>8080</v>
      </c>
      <c r="C2231" t="s">
        <v>8457</v>
      </c>
      <c r="D2231" s="13">
        <v>7</v>
      </c>
      <c r="E2231" t="s">
        <v>9102</v>
      </c>
      <c r="F2231" t="str">
        <f>IF(ISERROR(VLOOKUP(Transaktionen[[#This Row],[Transaktionen]],BTT[Verwendete Transaktion (Pflichtauswahl)],1,FALSE)),"nein","ja")</f>
        <v>nein</v>
      </c>
    </row>
    <row r="2232" spans="1:7" hidden="1" x14ac:dyDescent="0.25">
      <c r="A2232" t="s">
        <v>2880</v>
      </c>
      <c r="B2232" t="s">
        <v>2881</v>
      </c>
      <c r="C2232" t="s">
        <v>8457</v>
      </c>
      <c r="D2232" s="13">
        <v>3884</v>
      </c>
      <c r="E2232" t="s">
        <v>9102</v>
      </c>
      <c r="F2232" t="str">
        <f>IF(ISERROR(VLOOKUP(Transaktionen[[#This Row],[Transaktionen]],BTT[Verwendete Transaktion (Pflichtauswahl)],1,FALSE)),"nein","ja")</f>
        <v>nein</v>
      </c>
      <c r="G2232" t="s">
        <v>9356</v>
      </c>
    </row>
    <row r="2233" spans="1:7" hidden="1" x14ac:dyDescent="0.25">
      <c r="A2233" t="s">
        <v>2882</v>
      </c>
      <c r="B2233" t="s">
        <v>2883</v>
      </c>
      <c r="C2233" t="s">
        <v>8457</v>
      </c>
      <c r="D2233" s="13">
        <v>21468</v>
      </c>
      <c r="E2233" t="s">
        <v>9102</v>
      </c>
      <c r="F2233" t="str">
        <f>IF(ISERROR(VLOOKUP(Transaktionen[[#This Row],[Transaktionen]],BTT[Verwendete Transaktion (Pflichtauswahl)],1,FALSE)),"nein","ja")</f>
        <v>nein</v>
      </c>
      <c r="G2233" t="s">
        <v>9356</v>
      </c>
    </row>
    <row r="2234" spans="1:7" hidden="1" x14ac:dyDescent="0.25">
      <c r="A2234" t="s">
        <v>2884</v>
      </c>
      <c r="B2234" t="s">
        <v>2885</v>
      </c>
      <c r="C2234" t="s">
        <v>6102</v>
      </c>
      <c r="D2234" s="13">
        <v>220651</v>
      </c>
      <c r="E2234" t="s">
        <v>9102</v>
      </c>
      <c r="F2234" t="str">
        <f>IF(ISERROR(VLOOKUP(Transaktionen[[#This Row],[Transaktionen]],BTT[Verwendete Transaktion (Pflichtauswahl)],1,FALSE)),"nein","ja")</f>
        <v>nein</v>
      </c>
    </row>
    <row r="2235" spans="1:7" hidden="1" x14ac:dyDescent="0.25">
      <c r="A2235" t="s">
        <v>2886</v>
      </c>
      <c r="B2235" t="s">
        <v>2887</v>
      </c>
      <c r="C2235" t="s">
        <v>8457</v>
      </c>
      <c r="D2235" s="13">
        <v>480</v>
      </c>
      <c r="E2235" t="s">
        <v>9102</v>
      </c>
      <c r="F2235" t="str">
        <f>IF(ISERROR(VLOOKUP(Transaktionen[[#This Row],[Transaktionen]],BTT[Verwendete Transaktion (Pflichtauswahl)],1,FALSE)),"nein","ja")</f>
        <v>nein</v>
      </c>
      <c r="G2235" t="s">
        <v>9361</v>
      </c>
    </row>
    <row r="2236" spans="1:7" hidden="1" x14ac:dyDescent="0.25">
      <c r="A2236" t="s">
        <v>2888</v>
      </c>
      <c r="B2236" t="s">
        <v>2889</v>
      </c>
      <c r="C2236" t="s">
        <v>8457</v>
      </c>
      <c r="D2236" s="13">
        <v>135</v>
      </c>
      <c r="E2236" t="s">
        <v>9102</v>
      </c>
      <c r="F2236" t="str">
        <f>IF(ISERROR(VLOOKUP(Transaktionen[[#This Row],[Transaktionen]],BTT[Verwendete Transaktion (Pflichtauswahl)],1,FALSE)),"nein","ja")</f>
        <v>nein</v>
      </c>
      <c r="G2236" t="s">
        <v>9356</v>
      </c>
    </row>
    <row r="2237" spans="1:7" hidden="1" x14ac:dyDescent="0.25">
      <c r="A2237" t="s">
        <v>7059</v>
      </c>
      <c r="B2237" t="s">
        <v>8081</v>
      </c>
      <c r="C2237" t="s">
        <v>8457</v>
      </c>
      <c r="D2237" s="13" t="s">
        <v>576</v>
      </c>
      <c r="E2237" t="s">
        <v>576</v>
      </c>
      <c r="F2237" t="str">
        <f>IF(ISERROR(VLOOKUP(Transaktionen[[#This Row],[Transaktionen]],BTT[Verwendete Transaktion (Pflichtauswahl)],1,FALSE)),"nein","ja")</f>
        <v>nein</v>
      </c>
      <c r="G2237" t="s">
        <v>9356</v>
      </c>
    </row>
    <row r="2238" spans="1:7" hidden="1" x14ac:dyDescent="0.25">
      <c r="A2238" t="s">
        <v>2890</v>
      </c>
      <c r="B2238" t="s">
        <v>2891</v>
      </c>
      <c r="C2238" t="s">
        <v>8457</v>
      </c>
      <c r="D2238" s="13">
        <v>9604</v>
      </c>
      <c r="E2238" t="s">
        <v>9102</v>
      </c>
      <c r="F2238" t="str">
        <f>IF(ISERROR(VLOOKUP(Transaktionen[[#This Row],[Transaktionen]],BTT[Verwendete Transaktion (Pflichtauswahl)],1,FALSE)),"nein","ja")</f>
        <v>nein</v>
      </c>
    </row>
    <row r="2239" spans="1:7" hidden="1" x14ac:dyDescent="0.25">
      <c r="A2239" t="s">
        <v>7060</v>
      </c>
      <c r="B2239" t="s">
        <v>8082</v>
      </c>
      <c r="C2239" t="s">
        <v>8457</v>
      </c>
      <c r="D2239" s="13" t="s">
        <v>576</v>
      </c>
      <c r="E2239" t="s">
        <v>576</v>
      </c>
      <c r="F2239" t="str">
        <f>IF(ISERROR(VLOOKUP(Transaktionen[[#This Row],[Transaktionen]],BTT[Verwendete Transaktion (Pflichtauswahl)],1,FALSE)),"nein","ja")</f>
        <v>nein</v>
      </c>
      <c r="G2239" t="s">
        <v>9516</v>
      </c>
    </row>
    <row r="2240" spans="1:7" hidden="1" x14ac:dyDescent="0.25">
      <c r="A2240" t="s">
        <v>2892</v>
      </c>
      <c r="B2240" t="s">
        <v>2893</v>
      </c>
      <c r="C2240" t="s">
        <v>8457</v>
      </c>
      <c r="D2240" s="13">
        <v>9</v>
      </c>
      <c r="E2240" t="s">
        <v>9102</v>
      </c>
      <c r="F2240" t="str">
        <f>IF(ISERROR(VLOOKUP(Transaktionen[[#This Row],[Transaktionen]],BTT[Verwendete Transaktion (Pflichtauswahl)],1,FALSE)),"nein","ja")</f>
        <v>nein</v>
      </c>
    </row>
    <row r="2241" spans="1:7" hidden="1" x14ac:dyDescent="0.25">
      <c r="A2241" t="s">
        <v>2894</v>
      </c>
      <c r="B2241" t="s">
        <v>664</v>
      </c>
      <c r="C2241" t="s">
        <v>8457</v>
      </c>
      <c r="D2241" s="13">
        <v>594836</v>
      </c>
      <c r="E2241" t="s">
        <v>9102</v>
      </c>
      <c r="F2241" t="str">
        <f>IF(ISERROR(VLOOKUP(Transaktionen[[#This Row],[Transaktionen]],BTT[Verwendete Transaktion (Pflichtauswahl)],1,FALSE)),"nein","ja")</f>
        <v>nein</v>
      </c>
      <c r="G2241" t="s">
        <v>9364</v>
      </c>
    </row>
    <row r="2242" spans="1:7" hidden="1" x14ac:dyDescent="0.25">
      <c r="A2242" t="s">
        <v>2895</v>
      </c>
      <c r="B2242" t="s">
        <v>2896</v>
      </c>
      <c r="C2242" t="s">
        <v>8457</v>
      </c>
      <c r="D2242" s="13">
        <v>2113</v>
      </c>
      <c r="E2242" t="s">
        <v>9102</v>
      </c>
      <c r="F2242" t="str">
        <f>IF(ISERROR(VLOOKUP(Transaktionen[[#This Row],[Transaktionen]],BTT[Verwendete Transaktion (Pflichtauswahl)],1,FALSE)),"nein","ja")</f>
        <v>nein</v>
      </c>
      <c r="G2242" t="s">
        <v>9364</v>
      </c>
    </row>
    <row r="2243" spans="1:7" hidden="1" x14ac:dyDescent="0.25">
      <c r="A2243" t="s">
        <v>2897</v>
      </c>
      <c r="B2243" t="s">
        <v>2898</v>
      </c>
      <c r="C2243" t="s">
        <v>8457</v>
      </c>
      <c r="D2243" s="13">
        <v>35771</v>
      </c>
      <c r="E2243" t="s">
        <v>9102</v>
      </c>
      <c r="F2243" t="str">
        <f>IF(ISERROR(VLOOKUP(Transaktionen[[#This Row],[Transaktionen]],BTT[Verwendete Transaktion (Pflichtauswahl)],1,FALSE)),"nein","ja")</f>
        <v>nein</v>
      </c>
      <c r="G2243" t="s">
        <v>9364</v>
      </c>
    </row>
    <row r="2244" spans="1:7" hidden="1" x14ac:dyDescent="0.25">
      <c r="A2244" t="s">
        <v>2899</v>
      </c>
      <c r="B2244" t="s">
        <v>2900</v>
      </c>
      <c r="C2244" t="s">
        <v>8457</v>
      </c>
      <c r="D2244" s="13">
        <v>17419</v>
      </c>
      <c r="E2244" t="s">
        <v>9102</v>
      </c>
      <c r="F2244" t="str">
        <f>IF(ISERROR(VLOOKUP(Transaktionen[[#This Row],[Transaktionen]],BTT[Verwendete Transaktion (Pflichtauswahl)],1,FALSE)),"nein","ja")</f>
        <v>nein</v>
      </c>
      <c r="G2244" t="s">
        <v>9364</v>
      </c>
    </row>
    <row r="2245" spans="1:7" hidden="1" x14ac:dyDescent="0.25">
      <c r="A2245" t="s">
        <v>2901</v>
      </c>
      <c r="B2245" t="s">
        <v>2902</v>
      </c>
      <c r="C2245" t="s">
        <v>8457</v>
      </c>
      <c r="D2245" s="13">
        <v>107</v>
      </c>
      <c r="E2245" t="s">
        <v>9102</v>
      </c>
      <c r="F2245" t="str">
        <f>IF(ISERROR(VLOOKUP(Transaktionen[[#This Row],[Transaktionen]],BTT[Verwendete Transaktion (Pflichtauswahl)],1,FALSE)),"nein","ja")</f>
        <v>nein</v>
      </c>
      <c r="G2245" t="s">
        <v>9364</v>
      </c>
    </row>
    <row r="2246" spans="1:7" hidden="1" x14ac:dyDescent="0.25">
      <c r="A2246" t="s">
        <v>2903</v>
      </c>
      <c r="B2246" t="s">
        <v>2904</v>
      </c>
      <c r="C2246" t="s">
        <v>8457</v>
      </c>
      <c r="D2246" s="13">
        <v>3</v>
      </c>
      <c r="E2246" t="s">
        <v>9102</v>
      </c>
      <c r="F2246" t="str">
        <f>IF(ISERROR(VLOOKUP(Transaktionen[[#This Row],[Transaktionen]],BTT[Verwendete Transaktion (Pflichtauswahl)],1,FALSE)),"nein","ja")</f>
        <v>nein</v>
      </c>
      <c r="G2246" t="s">
        <v>9364</v>
      </c>
    </row>
    <row r="2247" spans="1:7" hidden="1" x14ac:dyDescent="0.25">
      <c r="A2247" t="s">
        <v>2905</v>
      </c>
      <c r="B2247" t="s">
        <v>666</v>
      </c>
      <c r="C2247" t="s">
        <v>8457</v>
      </c>
      <c r="D2247" s="13">
        <v>106</v>
      </c>
      <c r="E2247" t="s">
        <v>9102</v>
      </c>
      <c r="F2247" t="str">
        <f>IF(ISERROR(VLOOKUP(Transaktionen[[#This Row],[Transaktionen]],BTT[Verwendete Transaktion (Pflichtauswahl)],1,FALSE)),"nein","ja")</f>
        <v>nein</v>
      </c>
      <c r="G2247" t="s">
        <v>9364</v>
      </c>
    </row>
    <row r="2248" spans="1:7" hidden="1" x14ac:dyDescent="0.25">
      <c r="A2248" t="s">
        <v>2906</v>
      </c>
      <c r="B2248" t="s">
        <v>2907</v>
      </c>
      <c r="C2248" t="s">
        <v>8457</v>
      </c>
      <c r="D2248" s="13">
        <v>779</v>
      </c>
      <c r="E2248" t="s">
        <v>9102</v>
      </c>
      <c r="F2248" t="str">
        <f>IF(ISERROR(VLOOKUP(Transaktionen[[#This Row],[Transaktionen]],BTT[Verwendete Transaktion (Pflichtauswahl)],1,FALSE)),"nein","ja")</f>
        <v>nein</v>
      </c>
      <c r="G2248" t="s">
        <v>9364</v>
      </c>
    </row>
    <row r="2249" spans="1:7" hidden="1" x14ac:dyDescent="0.25">
      <c r="A2249" t="s">
        <v>2908</v>
      </c>
      <c r="B2249" t="s">
        <v>2909</v>
      </c>
      <c r="C2249" t="s">
        <v>8457</v>
      </c>
      <c r="D2249" s="13">
        <v>8306</v>
      </c>
      <c r="E2249" t="s">
        <v>9102</v>
      </c>
      <c r="F2249" t="str">
        <f>IF(ISERROR(VLOOKUP(Transaktionen[[#This Row],[Transaktionen]],BTT[Verwendete Transaktion (Pflichtauswahl)],1,FALSE)),"nein","ja")</f>
        <v>nein</v>
      </c>
    </row>
    <row r="2250" spans="1:7" hidden="1" x14ac:dyDescent="0.25">
      <c r="A2250" t="s">
        <v>7061</v>
      </c>
      <c r="B2250" t="s">
        <v>8083</v>
      </c>
      <c r="C2250" t="s">
        <v>8457</v>
      </c>
      <c r="D2250" s="13" t="s">
        <v>576</v>
      </c>
      <c r="E2250" t="s">
        <v>576</v>
      </c>
      <c r="F2250" t="str">
        <f>IF(ISERROR(VLOOKUP(Transaktionen[[#This Row],[Transaktionen]],BTT[Verwendete Transaktion (Pflichtauswahl)],1,FALSE)),"nein","ja")</f>
        <v>nein</v>
      </c>
      <c r="G2250" t="s">
        <v>9356</v>
      </c>
    </row>
    <row r="2251" spans="1:7" hidden="1" x14ac:dyDescent="0.25">
      <c r="A2251" t="s">
        <v>7062</v>
      </c>
      <c r="B2251" t="s">
        <v>8084</v>
      </c>
      <c r="C2251" t="s">
        <v>8457</v>
      </c>
      <c r="D2251" s="13" t="s">
        <v>576</v>
      </c>
      <c r="E2251" t="s">
        <v>576</v>
      </c>
      <c r="F2251" t="str">
        <f>IF(ISERROR(VLOOKUP(Transaktionen[[#This Row],[Transaktionen]],BTT[Verwendete Transaktion (Pflichtauswahl)],1,FALSE)),"nein","ja")</f>
        <v>nein</v>
      </c>
      <c r="G2251" t="s">
        <v>9356</v>
      </c>
    </row>
    <row r="2252" spans="1:7" hidden="1" x14ac:dyDescent="0.25">
      <c r="A2252" t="s">
        <v>2910</v>
      </c>
      <c r="B2252" t="s">
        <v>2911</v>
      </c>
      <c r="C2252" t="s">
        <v>8457</v>
      </c>
      <c r="D2252" s="13">
        <v>6</v>
      </c>
      <c r="E2252" t="s">
        <v>9102</v>
      </c>
      <c r="F2252" t="str">
        <f>IF(ISERROR(VLOOKUP(Transaktionen[[#This Row],[Transaktionen]],BTT[Verwendete Transaktion (Pflichtauswahl)],1,FALSE)),"nein","ja")</f>
        <v>nein</v>
      </c>
      <c r="G2252" t="s">
        <v>9356</v>
      </c>
    </row>
    <row r="2253" spans="1:7" hidden="1" x14ac:dyDescent="0.25">
      <c r="A2253" t="s">
        <v>2912</v>
      </c>
      <c r="B2253" t="s">
        <v>2913</v>
      </c>
      <c r="C2253" t="s">
        <v>8457</v>
      </c>
      <c r="D2253" s="13">
        <v>755</v>
      </c>
      <c r="E2253" t="s">
        <v>9102</v>
      </c>
      <c r="F2253" t="str">
        <f>IF(ISERROR(VLOOKUP(Transaktionen[[#This Row],[Transaktionen]],BTT[Verwendete Transaktion (Pflichtauswahl)],1,FALSE)),"nein","ja")</f>
        <v>nein</v>
      </c>
      <c r="G2253" t="s">
        <v>9356</v>
      </c>
    </row>
    <row r="2254" spans="1:7" hidden="1" x14ac:dyDescent="0.25">
      <c r="A2254" t="s">
        <v>2914</v>
      </c>
      <c r="B2254" t="s">
        <v>2915</v>
      </c>
      <c r="C2254" t="s">
        <v>8457</v>
      </c>
      <c r="D2254" s="13">
        <v>20868</v>
      </c>
      <c r="E2254" t="s">
        <v>9102</v>
      </c>
      <c r="F2254" t="str">
        <f>IF(ISERROR(VLOOKUP(Transaktionen[[#This Row],[Transaktionen]],BTT[Verwendete Transaktion (Pflichtauswahl)],1,FALSE)),"nein","ja")</f>
        <v>nein</v>
      </c>
      <c r="G2254" t="s">
        <v>9356</v>
      </c>
    </row>
    <row r="2255" spans="1:7" hidden="1" x14ac:dyDescent="0.25">
      <c r="A2255" t="s">
        <v>2916</v>
      </c>
      <c r="B2255" t="s">
        <v>2917</v>
      </c>
      <c r="C2255" t="s">
        <v>8457</v>
      </c>
      <c r="D2255" s="13">
        <v>127290</v>
      </c>
      <c r="E2255" t="s">
        <v>9102</v>
      </c>
      <c r="F2255" t="str">
        <f>IF(ISERROR(VLOOKUP(Transaktionen[[#This Row],[Transaktionen]],BTT[Verwendete Transaktion (Pflichtauswahl)],1,FALSE)),"nein","ja")</f>
        <v>nein</v>
      </c>
      <c r="G2255" t="s">
        <v>9356</v>
      </c>
    </row>
    <row r="2256" spans="1:7" hidden="1" x14ac:dyDescent="0.25">
      <c r="A2256" t="s">
        <v>7063</v>
      </c>
      <c r="B2256" t="s">
        <v>8085</v>
      </c>
      <c r="C2256" t="s">
        <v>8457</v>
      </c>
      <c r="D2256" s="13">
        <v>6</v>
      </c>
      <c r="E2256" t="s">
        <v>576</v>
      </c>
      <c r="F2256" t="str">
        <f>IF(ISERROR(VLOOKUP(Transaktionen[[#This Row],[Transaktionen]],BTT[Verwendete Transaktion (Pflichtauswahl)],1,FALSE)),"nein","ja")</f>
        <v>nein</v>
      </c>
      <c r="G2256" t="s">
        <v>9361</v>
      </c>
    </row>
    <row r="2257" spans="1:7" hidden="1" x14ac:dyDescent="0.25">
      <c r="A2257" t="s">
        <v>7064</v>
      </c>
      <c r="B2257" t="s">
        <v>8086</v>
      </c>
      <c r="C2257" t="s">
        <v>8457</v>
      </c>
      <c r="D2257" s="13" t="s">
        <v>576</v>
      </c>
      <c r="E2257" t="s">
        <v>576</v>
      </c>
      <c r="F2257" t="str">
        <f>IF(ISERROR(VLOOKUP(Transaktionen[[#This Row],[Transaktionen]],BTT[Verwendete Transaktion (Pflichtauswahl)],1,FALSE)),"nein","ja")</f>
        <v>nein</v>
      </c>
      <c r="G2257" t="s">
        <v>9516</v>
      </c>
    </row>
    <row r="2258" spans="1:7" hidden="1" x14ac:dyDescent="0.25">
      <c r="A2258" t="s">
        <v>7065</v>
      </c>
      <c r="B2258" t="s">
        <v>8087</v>
      </c>
      <c r="C2258" t="s">
        <v>8457</v>
      </c>
      <c r="D2258" s="13">
        <v>6</v>
      </c>
      <c r="E2258" t="s">
        <v>576</v>
      </c>
      <c r="F2258" t="str">
        <f>IF(ISERROR(VLOOKUP(Transaktionen[[#This Row],[Transaktionen]],BTT[Verwendete Transaktion (Pflichtauswahl)],1,FALSE)),"nein","ja")</f>
        <v>nein</v>
      </c>
    </row>
    <row r="2259" spans="1:7" hidden="1" x14ac:dyDescent="0.25">
      <c r="A2259" t="s">
        <v>2918</v>
      </c>
      <c r="B2259" t="s">
        <v>2919</v>
      </c>
      <c r="C2259" t="s">
        <v>8457</v>
      </c>
      <c r="D2259" s="13">
        <v>135</v>
      </c>
      <c r="E2259" t="s">
        <v>576</v>
      </c>
      <c r="F2259" t="str">
        <f>IF(ISERROR(VLOOKUP(Transaktionen[[#This Row],[Transaktionen]],BTT[Verwendete Transaktion (Pflichtauswahl)],1,FALSE)),"nein","ja")</f>
        <v>nein</v>
      </c>
    </row>
    <row r="2260" spans="1:7" hidden="1" x14ac:dyDescent="0.25">
      <c r="A2260" t="s">
        <v>2920</v>
      </c>
      <c r="B2260" t="s">
        <v>2921</v>
      </c>
      <c r="C2260" t="s">
        <v>8457</v>
      </c>
      <c r="D2260" s="13">
        <v>27</v>
      </c>
      <c r="E2260" t="s">
        <v>9102</v>
      </c>
      <c r="F2260" t="str">
        <f>IF(ISERROR(VLOOKUP(Transaktionen[[#This Row],[Transaktionen]],BTT[Verwendete Transaktion (Pflichtauswahl)],1,FALSE)),"nein","ja")</f>
        <v>nein</v>
      </c>
    </row>
    <row r="2261" spans="1:7" hidden="1" x14ac:dyDescent="0.25">
      <c r="A2261" t="s">
        <v>2922</v>
      </c>
      <c r="B2261" t="s">
        <v>2923</v>
      </c>
      <c r="C2261" t="s">
        <v>8457</v>
      </c>
      <c r="D2261" s="13">
        <v>3962</v>
      </c>
      <c r="E2261" t="s">
        <v>9102</v>
      </c>
      <c r="F2261" t="str">
        <f>IF(ISERROR(VLOOKUP(Transaktionen[[#This Row],[Transaktionen]],BTT[Verwendete Transaktion (Pflichtauswahl)],1,FALSE)),"nein","ja")</f>
        <v>nein</v>
      </c>
      <c r="G2261" t="s">
        <v>9356</v>
      </c>
    </row>
    <row r="2262" spans="1:7" hidden="1" x14ac:dyDescent="0.25">
      <c r="A2262" t="s">
        <v>2924</v>
      </c>
      <c r="B2262" t="s">
        <v>2925</v>
      </c>
      <c r="C2262" t="s">
        <v>8457</v>
      </c>
      <c r="D2262" s="13">
        <v>4380</v>
      </c>
      <c r="E2262" t="s">
        <v>9102</v>
      </c>
      <c r="F2262" t="str">
        <f>IF(ISERROR(VLOOKUP(Transaktionen[[#This Row],[Transaktionen]],BTT[Verwendete Transaktion (Pflichtauswahl)],1,FALSE)),"nein","ja")</f>
        <v>nein</v>
      </c>
      <c r="G2262" t="s">
        <v>9356</v>
      </c>
    </row>
    <row r="2263" spans="1:7" hidden="1" x14ac:dyDescent="0.25">
      <c r="A2263" t="s">
        <v>2926</v>
      </c>
      <c r="B2263" t="s">
        <v>2927</v>
      </c>
      <c r="C2263" t="s">
        <v>8457</v>
      </c>
      <c r="D2263" s="13">
        <v>5378</v>
      </c>
      <c r="E2263" t="s">
        <v>9102</v>
      </c>
      <c r="F2263" t="str">
        <f>IF(ISERROR(VLOOKUP(Transaktionen[[#This Row],[Transaktionen]],BTT[Verwendete Transaktion (Pflichtauswahl)],1,FALSE)),"nein","ja")</f>
        <v>nein</v>
      </c>
      <c r="G2263" t="s">
        <v>9356</v>
      </c>
    </row>
    <row r="2264" spans="1:7" hidden="1" x14ac:dyDescent="0.25">
      <c r="A2264" t="s">
        <v>7066</v>
      </c>
      <c r="B2264" t="s">
        <v>8088</v>
      </c>
      <c r="C2264" t="s">
        <v>8457</v>
      </c>
      <c r="D2264" s="13">
        <v>10</v>
      </c>
      <c r="E2264" t="s">
        <v>576</v>
      </c>
      <c r="F2264" t="str">
        <f>IF(ISERROR(VLOOKUP(Transaktionen[[#This Row],[Transaktionen]],BTT[Verwendete Transaktion (Pflichtauswahl)],1,FALSE)),"nein","ja")</f>
        <v>nein</v>
      </c>
      <c r="G2264" t="s">
        <v>9356</v>
      </c>
    </row>
    <row r="2265" spans="1:7" hidden="1" x14ac:dyDescent="0.25">
      <c r="A2265" t="s">
        <v>2928</v>
      </c>
      <c r="B2265" t="s">
        <v>2929</v>
      </c>
      <c r="C2265" t="s">
        <v>8457</v>
      </c>
      <c r="D2265" s="13">
        <v>13293</v>
      </c>
      <c r="E2265" t="s">
        <v>9102</v>
      </c>
      <c r="F2265" t="str">
        <f>IF(ISERROR(VLOOKUP(Transaktionen[[#This Row],[Transaktionen]],BTT[Verwendete Transaktion (Pflichtauswahl)],1,FALSE)),"nein","ja")</f>
        <v>nein</v>
      </c>
      <c r="G2265" t="s">
        <v>9356</v>
      </c>
    </row>
    <row r="2266" spans="1:7" hidden="1" x14ac:dyDescent="0.25">
      <c r="A2266" t="s">
        <v>2930</v>
      </c>
      <c r="B2266" t="s">
        <v>2931</v>
      </c>
      <c r="C2266" t="s">
        <v>8457</v>
      </c>
      <c r="D2266" s="13">
        <v>84</v>
      </c>
      <c r="E2266" t="s">
        <v>9102</v>
      </c>
      <c r="F2266" t="str">
        <f>IF(ISERROR(VLOOKUP(Transaktionen[[#This Row],[Transaktionen]],BTT[Verwendete Transaktion (Pflichtauswahl)],1,FALSE)),"nein","ja")</f>
        <v>nein</v>
      </c>
      <c r="G2266" t="s">
        <v>9356</v>
      </c>
    </row>
    <row r="2267" spans="1:7" hidden="1" x14ac:dyDescent="0.25">
      <c r="A2267" t="s">
        <v>7067</v>
      </c>
      <c r="B2267" t="s">
        <v>8089</v>
      </c>
      <c r="C2267" t="s">
        <v>8457</v>
      </c>
      <c r="D2267" s="13" t="s">
        <v>576</v>
      </c>
      <c r="E2267" t="s">
        <v>576</v>
      </c>
      <c r="F2267" t="str">
        <f>IF(ISERROR(VLOOKUP(Transaktionen[[#This Row],[Transaktionen]],BTT[Verwendete Transaktion (Pflichtauswahl)],1,FALSE)),"nein","ja")</f>
        <v>nein</v>
      </c>
      <c r="G2267" t="s">
        <v>9356</v>
      </c>
    </row>
    <row r="2268" spans="1:7" hidden="1" x14ac:dyDescent="0.25">
      <c r="A2268" t="s">
        <v>7068</v>
      </c>
      <c r="B2268" t="s">
        <v>8090</v>
      </c>
      <c r="C2268" t="s">
        <v>8457</v>
      </c>
      <c r="D2268" s="13" t="s">
        <v>576</v>
      </c>
      <c r="E2268" t="s">
        <v>576</v>
      </c>
      <c r="F2268" t="str">
        <f>IF(ISERROR(VLOOKUP(Transaktionen[[#This Row],[Transaktionen]],BTT[Verwendete Transaktion (Pflichtauswahl)],1,FALSE)),"nein","ja")</f>
        <v>nein</v>
      </c>
      <c r="G2268" t="s">
        <v>9356</v>
      </c>
    </row>
    <row r="2269" spans="1:7" hidden="1" x14ac:dyDescent="0.25">
      <c r="A2269" t="s">
        <v>2932</v>
      </c>
      <c r="B2269" t="s">
        <v>2933</v>
      </c>
      <c r="C2269" t="s">
        <v>8457</v>
      </c>
      <c r="D2269" s="13">
        <v>622</v>
      </c>
      <c r="E2269" t="s">
        <v>9102</v>
      </c>
      <c r="F2269" t="str">
        <f>IF(ISERROR(VLOOKUP(Transaktionen[[#This Row],[Transaktionen]],BTT[Verwendete Transaktion (Pflichtauswahl)],1,FALSE)),"nein","ja")</f>
        <v>nein</v>
      </c>
      <c r="G2269" t="s">
        <v>9356</v>
      </c>
    </row>
    <row r="2270" spans="1:7" hidden="1" x14ac:dyDescent="0.25">
      <c r="A2270" t="s">
        <v>2934</v>
      </c>
      <c r="B2270" t="s">
        <v>2935</v>
      </c>
      <c r="C2270" t="s">
        <v>8457</v>
      </c>
      <c r="D2270" s="13">
        <v>34</v>
      </c>
      <c r="E2270" t="s">
        <v>9102</v>
      </c>
      <c r="F2270" t="str">
        <f>IF(ISERROR(VLOOKUP(Transaktionen[[#This Row],[Transaktionen]],BTT[Verwendete Transaktion (Pflichtauswahl)],1,FALSE)),"nein","ja")</f>
        <v>nein</v>
      </c>
      <c r="G2270" t="s">
        <v>9356</v>
      </c>
    </row>
    <row r="2271" spans="1:7" hidden="1" x14ac:dyDescent="0.25">
      <c r="A2271" t="s">
        <v>2936</v>
      </c>
      <c r="B2271" t="s">
        <v>2937</v>
      </c>
      <c r="C2271" t="s">
        <v>8457</v>
      </c>
      <c r="D2271" s="13">
        <v>418</v>
      </c>
      <c r="E2271" t="s">
        <v>9102</v>
      </c>
      <c r="F2271" t="str">
        <f>IF(ISERROR(VLOOKUP(Transaktionen[[#This Row],[Transaktionen]],BTT[Verwendete Transaktion (Pflichtauswahl)],1,FALSE)),"nein","ja")</f>
        <v>nein</v>
      </c>
      <c r="G2271" t="s">
        <v>9356</v>
      </c>
    </row>
    <row r="2272" spans="1:7" hidden="1" x14ac:dyDescent="0.25">
      <c r="A2272" t="s">
        <v>2938</v>
      </c>
      <c r="B2272" t="s">
        <v>2939</v>
      </c>
      <c r="C2272" t="s">
        <v>8457</v>
      </c>
      <c r="D2272" s="13">
        <v>1191</v>
      </c>
      <c r="E2272" t="s">
        <v>9102</v>
      </c>
      <c r="F2272" t="str">
        <f>IF(ISERROR(VLOOKUP(Transaktionen[[#This Row],[Transaktionen]],BTT[Verwendete Transaktion (Pflichtauswahl)],1,FALSE)),"nein","ja")</f>
        <v>nein</v>
      </c>
      <c r="G2272" t="s">
        <v>9356</v>
      </c>
    </row>
    <row r="2273" spans="1:7" hidden="1" x14ac:dyDescent="0.25">
      <c r="A2273" t="s">
        <v>2940</v>
      </c>
      <c r="B2273" t="s">
        <v>2941</v>
      </c>
      <c r="C2273" t="s">
        <v>8457</v>
      </c>
      <c r="D2273" s="13">
        <v>32</v>
      </c>
      <c r="E2273" t="s">
        <v>9102</v>
      </c>
      <c r="F2273" t="str">
        <f>IF(ISERROR(VLOOKUP(Transaktionen[[#This Row],[Transaktionen]],BTT[Verwendete Transaktion (Pflichtauswahl)],1,FALSE)),"nein","ja")</f>
        <v>nein</v>
      </c>
      <c r="G2273" t="s">
        <v>9356</v>
      </c>
    </row>
    <row r="2274" spans="1:7" hidden="1" x14ac:dyDescent="0.25">
      <c r="A2274" t="s">
        <v>7069</v>
      </c>
      <c r="B2274" t="s">
        <v>8091</v>
      </c>
      <c r="C2274" t="s">
        <v>8457</v>
      </c>
      <c r="D2274" s="13" t="s">
        <v>576</v>
      </c>
      <c r="E2274" t="s">
        <v>576</v>
      </c>
      <c r="F2274" t="str">
        <f>IF(ISERROR(VLOOKUP(Transaktionen[[#This Row],[Transaktionen]],BTT[Verwendete Transaktion (Pflichtauswahl)],1,FALSE)),"nein","ja")</f>
        <v>nein</v>
      </c>
      <c r="G2274" t="s">
        <v>9356</v>
      </c>
    </row>
    <row r="2275" spans="1:7" hidden="1" x14ac:dyDescent="0.25">
      <c r="A2275" t="s">
        <v>7070</v>
      </c>
      <c r="B2275" t="s">
        <v>8092</v>
      </c>
      <c r="C2275" t="s">
        <v>8457</v>
      </c>
      <c r="D2275" s="13" t="s">
        <v>576</v>
      </c>
      <c r="E2275" t="s">
        <v>576</v>
      </c>
      <c r="F2275" t="str">
        <f>IF(ISERROR(VLOOKUP(Transaktionen[[#This Row],[Transaktionen]],BTT[Verwendete Transaktion (Pflichtauswahl)],1,FALSE)),"nein","ja")</f>
        <v>nein</v>
      </c>
      <c r="G2275" t="s">
        <v>9356</v>
      </c>
    </row>
    <row r="2276" spans="1:7" hidden="1" x14ac:dyDescent="0.25">
      <c r="A2276" t="s">
        <v>7071</v>
      </c>
      <c r="B2276" t="s">
        <v>8093</v>
      </c>
      <c r="C2276" t="s">
        <v>8457</v>
      </c>
      <c r="D2276" s="13" t="s">
        <v>576</v>
      </c>
      <c r="E2276" t="s">
        <v>576</v>
      </c>
      <c r="F2276" t="str">
        <f>IF(ISERROR(VLOOKUP(Transaktionen[[#This Row],[Transaktionen]],BTT[Verwendete Transaktion (Pflichtauswahl)],1,FALSE)),"nein","ja")</f>
        <v>nein</v>
      </c>
      <c r="G2276" t="s">
        <v>9516</v>
      </c>
    </row>
    <row r="2277" spans="1:7" hidden="1" x14ac:dyDescent="0.25">
      <c r="A2277" t="s">
        <v>2942</v>
      </c>
      <c r="B2277" t="s">
        <v>2943</v>
      </c>
      <c r="C2277" t="s">
        <v>8457</v>
      </c>
      <c r="D2277" s="13">
        <v>54</v>
      </c>
      <c r="E2277" t="s">
        <v>9102</v>
      </c>
      <c r="F2277" t="str">
        <f>IF(ISERROR(VLOOKUP(Transaktionen[[#This Row],[Transaktionen]],BTT[Verwendete Transaktion (Pflichtauswahl)],1,FALSE)),"nein","ja")</f>
        <v>nein</v>
      </c>
    </row>
    <row r="2278" spans="1:7" hidden="1" x14ac:dyDescent="0.25">
      <c r="A2278" t="s">
        <v>2944</v>
      </c>
      <c r="B2278" t="s">
        <v>2945</v>
      </c>
      <c r="C2278" t="s">
        <v>8457</v>
      </c>
      <c r="D2278" s="13">
        <v>36</v>
      </c>
      <c r="E2278" t="s">
        <v>9102</v>
      </c>
      <c r="F2278" t="str">
        <f>IF(ISERROR(VLOOKUP(Transaktionen[[#This Row],[Transaktionen]],BTT[Verwendete Transaktion (Pflichtauswahl)],1,FALSE)),"nein","ja")</f>
        <v>nein</v>
      </c>
    </row>
    <row r="2279" spans="1:7" hidden="1" x14ac:dyDescent="0.25">
      <c r="A2279" t="s">
        <v>2946</v>
      </c>
      <c r="B2279" t="s">
        <v>2947</v>
      </c>
      <c r="C2279" t="s">
        <v>8457</v>
      </c>
      <c r="D2279" s="13">
        <v>54</v>
      </c>
      <c r="E2279" t="s">
        <v>9102</v>
      </c>
      <c r="F2279" t="str">
        <f>IF(ISERROR(VLOOKUP(Transaktionen[[#This Row],[Transaktionen]],BTT[Verwendete Transaktion (Pflichtauswahl)],1,FALSE)),"nein","ja")</f>
        <v>nein</v>
      </c>
    </row>
    <row r="2280" spans="1:7" hidden="1" x14ac:dyDescent="0.25">
      <c r="A2280" t="s">
        <v>2948</v>
      </c>
      <c r="B2280" t="s">
        <v>2949</v>
      </c>
      <c r="C2280" t="s">
        <v>6322</v>
      </c>
      <c r="D2280" s="13">
        <v>2952</v>
      </c>
      <c r="E2280" t="s">
        <v>9102</v>
      </c>
      <c r="F2280" t="str">
        <f>IF(ISERROR(VLOOKUP(Transaktionen[[#This Row],[Transaktionen]],BTT[Verwendete Transaktion (Pflichtauswahl)],1,FALSE)),"nein","ja")</f>
        <v>nein</v>
      </c>
    </row>
    <row r="2281" spans="1:7" hidden="1" x14ac:dyDescent="0.25">
      <c r="A2281" t="s">
        <v>2950</v>
      </c>
      <c r="B2281" t="s">
        <v>2951</v>
      </c>
      <c r="C2281" t="s">
        <v>8454</v>
      </c>
      <c r="D2281" s="13">
        <v>12</v>
      </c>
      <c r="E2281" t="s">
        <v>9102</v>
      </c>
      <c r="F2281" t="str">
        <f>IF(ISERROR(VLOOKUP(Transaktionen[[#This Row],[Transaktionen]],BTT[Verwendete Transaktion (Pflichtauswahl)],1,FALSE)),"nein","ja")</f>
        <v>nein</v>
      </c>
    </row>
    <row r="2282" spans="1:7" hidden="1" x14ac:dyDescent="0.25">
      <c r="A2282" t="s">
        <v>7072</v>
      </c>
      <c r="B2282" t="s">
        <v>8094</v>
      </c>
      <c r="C2282" t="s">
        <v>8454</v>
      </c>
      <c r="D2282" s="13" t="s">
        <v>576</v>
      </c>
      <c r="E2282" t="s">
        <v>576</v>
      </c>
      <c r="F2282" t="str">
        <f>IF(ISERROR(VLOOKUP(Transaktionen[[#This Row],[Transaktionen]],BTT[Verwendete Transaktion (Pflichtauswahl)],1,FALSE)),"nein","ja")</f>
        <v>nein</v>
      </c>
      <c r="G2282" t="s">
        <v>9516</v>
      </c>
    </row>
    <row r="2283" spans="1:7" hidden="1" x14ac:dyDescent="0.25">
      <c r="A2283" t="s">
        <v>7073</v>
      </c>
      <c r="B2283" t="s">
        <v>8095</v>
      </c>
      <c r="C2283" t="s">
        <v>6038</v>
      </c>
      <c r="D2283" s="13" t="s">
        <v>576</v>
      </c>
      <c r="E2283" t="s">
        <v>576</v>
      </c>
      <c r="F2283" t="str">
        <f>IF(ISERROR(VLOOKUP(Transaktionen[[#This Row],[Transaktionen]],BTT[Verwendete Transaktion (Pflichtauswahl)],1,FALSE)),"nein","ja")</f>
        <v>nein</v>
      </c>
      <c r="G2283" t="s">
        <v>9342</v>
      </c>
    </row>
    <row r="2284" spans="1:7" hidden="1" x14ac:dyDescent="0.25">
      <c r="A2284" t="s">
        <v>2952</v>
      </c>
      <c r="B2284" t="s">
        <v>2953</v>
      </c>
      <c r="C2284" t="s">
        <v>8454</v>
      </c>
      <c r="D2284" s="13">
        <v>654</v>
      </c>
      <c r="E2284" t="s">
        <v>9102</v>
      </c>
      <c r="F2284" t="str">
        <f>IF(ISERROR(VLOOKUP(Transaktionen[[#This Row],[Transaktionen]],BTT[Verwendete Transaktion (Pflichtauswahl)],1,FALSE)),"nein","ja")</f>
        <v>nein</v>
      </c>
    </row>
    <row r="2285" spans="1:7" hidden="1" x14ac:dyDescent="0.25">
      <c r="A2285" t="s">
        <v>2954</v>
      </c>
      <c r="B2285" t="s">
        <v>2955</v>
      </c>
      <c r="C2285" t="s">
        <v>6322</v>
      </c>
      <c r="D2285" s="13">
        <v>5243</v>
      </c>
      <c r="E2285" t="s">
        <v>9102</v>
      </c>
      <c r="F2285" t="str">
        <f>IF(ISERROR(VLOOKUP(Transaktionen[[#This Row],[Transaktionen]],BTT[Verwendete Transaktion (Pflichtauswahl)],1,FALSE)),"nein","ja")</f>
        <v>nein</v>
      </c>
    </row>
    <row r="2286" spans="1:7" hidden="1" x14ac:dyDescent="0.25">
      <c r="A2286" t="s">
        <v>7074</v>
      </c>
      <c r="B2286" t="s">
        <v>8096</v>
      </c>
      <c r="C2286" t="s">
        <v>6038</v>
      </c>
      <c r="D2286" s="13" t="s">
        <v>576</v>
      </c>
      <c r="E2286" t="s">
        <v>576</v>
      </c>
      <c r="F2286" t="str">
        <f>IF(ISERROR(VLOOKUP(Transaktionen[[#This Row],[Transaktionen]],BTT[Verwendete Transaktion (Pflichtauswahl)],1,FALSE)),"nein","ja")</f>
        <v>nein</v>
      </c>
      <c r="G2286" t="s">
        <v>9343</v>
      </c>
    </row>
    <row r="2287" spans="1:7" hidden="1" x14ac:dyDescent="0.25">
      <c r="A2287" t="s">
        <v>2956</v>
      </c>
      <c r="B2287" t="s">
        <v>2957</v>
      </c>
      <c r="C2287" t="s">
        <v>6038</v>
      </c>
      <c r="D2287" s="13">
        <v>43856</v>
      </c>
      <c r="E2287" t="s">
        <v>9102</v>
      </c>
      <c r="F2287" t="str">
        <f>IF(ISERROR(VLOOKUP(Transaktionen[[#This Row],[Transaktionen]],BTT[Verwendete Transaktion (Pflichtauswahl)],1,FALSE)),"nein","ja")</f>
        <v>ja</v>
      </c>
    </row>
    <row r="2288" spans="1:7" hidden="1" x14ac:dyDescent="0.25">
      <c r="A2288" t="s">
        <v>2958</v>
      </c>
      <c r="B2288" t="s">
        <v>668</v>
      </c>
      <c r="C2288" t="s">
        <v>6038</v>
      </c>
      <c r="D2288" s="13">
        <v>188262</v>
      </c>
      <c r="E2288" t="s">
        <v>9102</v>
      </c>
      <c r="F2288" t="str">
        <f>IF(ISERROR(VLOOKUP(Transaktionen[[#This Row],[Transaktionen]],BTT[Verwendete Transaktion (Pflichtauswahl)],1,FALSE)),"nein","ja")</f>
        <v>ja</v>
      </c>
    </row>
    <row r="2289" spans="1:7" hidden="1" x14ac:dyDescent="0.25">
      <c r="A2289" t="s">
        <v>2959</v>
      </c>
      <c r="B2289" t="s">
        <v>2960</v>
      </c>
      <c r="C2289" t="s">
        <v>6038</v>
      </c>
      <c r="D2289" s="13">
        <v>479376</v>
      </c>
      <c r="E2289" t="s">
        <v>9102</v>
      </c>
      <c r="F2289" t="str">
        <f>IF(ISERROR(VLOOKUP(Transaktionen[[#This Row],[Transaktionen]],BTT[Verwendete Transaktion (Pflichtauswahl)],1,FALSE)),"nein","ja")</f>
        <v>ja</v>
      </c>
    </row>
    <row r="2290" spans="1:7" hidden="1" x14ac:dyDescent="0.25">
      <c r="A2290" t="s">
        <v>2961</v>
      </c>
      <c r="B2290" t="s">
        <v>2962</v>
      </c>
      <c r="C2290" t="s">
        <v>6038</v>
      </c>
      <c r="D2290" s="13">
        <v>66826</v>
      </c>
      <c r="E2290" t="s">
        <v>9102</v>
      </c>
      <c r="F2290" s="10" t="str">
        <f>IF(ISERROR(VLOOKUP(Transaktionen[[#This Row],[Transaktionen]],BTT[Verwendete Transaktion (Pflichtauswahl)],1,FALSE)),"nein","ja")</f>
        <v>ja</v>
      </c>
    </row>
    <row r="2291" spans="1:7" hidden="1" x14ac:dyDescent="0.25">
      <c r="A2291" t="s">
        <v>2963</v>
      </c>
      <c r="B2291" t="s">
        <v>2964</v>
      </c>
      <c r="C2291" t="s">
        <v>6038</v>
      </c>
      <c r="D2291" s="13">
        <v>3123</v>
      </c>
      <c r="E2291" t="s">
        <v>9102</v>
      </c>
      <c r="F2291" t="str">
        <f>IF(ISERROR(VLOOKUP(Transaktionen[[#This Row],[Transaktionen]],BTT[Verwendete Transaktion (Pflichtauswahl)],1,FALSE)),"nein","ja")</f>
        <v>ja</v>
      </c>
    </row>
    <row r="2292" spans="1:7" hidden="1" x14ac:dyDescent="0.25">
      <c r="A2292" t="s">
        <v>2965</v>
      </c>
      <c r="B2292" t="s">
        <v>2966</v>
      </c>
      <c r="C2292" t="s">
        <v>6038</v>
      </c>
      <c r="D2292" s="13">
        <v>672448</v>
      </c>
      <c r="E2292" t="s">
        <v>9102</v>
      </c>
      <c r="F2292" t="str">
        <f>IF(ISERROR(VLOOKUP(Transaktionen[[#This Row],[Transaktionen]],BTT[Verwendete Transaktion (Pflichtauswahl)],1,FALSE)),"nein","ja")</f>
        <v>ja</v>
      </c>
    </row>
    <row r="2293" spans="1:7" hidden="1" x14ac:dyDescent="0.25">
      <c r="A2293" t="s">
        <v>2967</v>
      </c>
      <c r="B2293" t="s">
        <v>2968</v>
      </c>
      <c r="C2293" t="s">
        <v>6038</v>
      </c>
      <c r="D2293" s="13">
        <v>126734</v>
      </c>
      <c r="E2293" t="s">
        <v>9102</v>
      </c>
      <c r="F2293" t="str">
        <f>IF(ISERROR(VLOOKUP(Transaktionen[[#This Row],[Transaktionen]],BTT[Verwendete Transaktion (Pflichtauswahl)],1,FALSE)),"nein","ja")</f>
        <v>ja</v>
      </c>
    </row>
    <row r="2294" spans="1:7" hidden="1" x14ac:dyDescent="0.25">
      <c r="A2294" t="s">
        <v>2969</v>
      </c>
      <c r="B2294" t="s">
        <v>2970</v>
      </c>
      <c r="C2294" t="s">
        <v>6038</v>
      </c>
      <c r="D2294" s="13">
        <v>228476</v>
      </c>
      <c r="E2294" t="s">
        <v>9102</v>
      </c>
      <c r="F2294" t="str">
        <f>IF(ISERROR(VLOOKUP(Transaktionen[[#This Row],[Transaktionen]],BTT[Verwendete Transaktion (Pflichtauswahl)],1,FALSE)),"nein","ja")</f>
        <v>ja</v>
      </c>
    </row>
    <row r="2295" spans="1:7" hidden="1" x14ac:dyDescent="0.25">
      <c r="A2295" t="s">
        <v>2971</v>
      </c>
      <c r="B2295" t="s">
        <v>2972</v>
      </c>
      <c r="C2295" t="s">
        <v>6038</v>
      </c>
      <c r="D2295" s="13">
        <v>4906</v>
      </c>
      <c r="E2295" t="s">
        <v>9102</v>
      </c>
      <c r="F2295" t="str">
        <f>IF(ISERROR(VLOOKUP(Transaktionen[[#This Row],[Transaktionen]],BTT[Verwendete Transaktion (Pflichtauswahl)],1,FALSE)),"nein","ja")</f>
        <v>ja</v>
      </c>
    </row>
    <row r="2296" spans="1:7" hidden="1" x14ac:dyDescent="0.25">
      <c r="A2296" t="s">
        <v>2973</v>
      </c>
      <c r="B2296" t="s">
        <v>2972</v>
      </c>
      <c r="C2296" t="s">
        <v>6038</v>
      </c>
      <c r="D2296" s="13">
        <v>8851</v>
      </c>
      <c r="E2296" t="s">
        <v>9102</v>
      </c>
      <c r="F2296" t="str">
        <f>IF(ISERROR(VLOOKUP(Transaktionen[[#This Row],[Transaktionen]],BTT[Verwendete Transaktion (Pflichtauswahl)],1,FALSE)),"nein","ja")</f>
        <v>ja</v>
      </c>
    </row>
    <row r="2297" spans="1:7" hidden="1" x14ac:dyDescent="0.25">
      <c r="A2297" t="s">
        <v>2974</v>
      </c>
      <c r="B2297" t="s">
        <v>2975</v>
      </c>
      <c r="C2297" t="s">
        <v>6038</v>
      </c>
      <c r="D2297" s="13">
        <v>845</v>
      </c>
      <c r="E2297" t="s">
        <v>9102</v>
      </c>
      <c r="F2297" t="str">
        <f>IF(ISERROR(VLOOKUP(Transaktionen[[#This Row],[Transaktionen]],BTT[Verwendete Transaktion (Pflichtauswahl)],1,FALSE)),"nein","ja")</f>
        <v>ja</v>
      </c>
    </row>
    <row r="2298" spans="1:7" hidden="1" x14ac:dyDescent="0.25">
      <c r="A2298" t="s">
        <v>2976</v>
      </c>
      <c r="B2298" t="s">
        <v>670</v>
      </c>
      <c r="C2298" t="s">
        <v>6038</v>
      </c>
      <c r="D2298" s="13">
        <v>555368</v>
      </c>
      <c r="E2298" t="s">
        <v>9102</v>
      </c>
      <c r="F2298" t="str">
        <f>IF(ISERROR(VLOOKUP(Transaktionen[[#This Row],[Transaktionen]],BTT[Verwendete Transaktion (Pflichtauswahl)],1,FALSE)),"nein","ja")</f>
        <v>ja</v>
      </c>
    </row>
    <row r="2299" spans="1:7" hidden="1" x14ac:dyDescent="0.25">
      <c r="A2299" t="s">
        <v>2977</v>
      </c>
      <c r="B2299" t="s">
        <v>2978</v>
      </c>
      <c r="C2299" t="s">
        <v>6038</v>
      </c>
      <c r="D2299" s="13">
        <v>153968</v>
      </c>
      <c r="E2299" t="s">
        <v>9102</v>
      </c>
      <c r="F2299" t="str">
        <f>IF(ISERROR(VLOOKUP(Transaktionen[[#This Row],[Transaktionen]],BTT[Verwendete Transaktion (Pflichtauswahl)],1,FALSE)),"nein","ja")</f>
        <v>ja</v>
      </c>
    </row>
    <row r="2300" spans="1:7" hidden="1" x14ac:dyDescent="0.25">
      <c r="A2300" t="s">
        <v>2979</v>
      </c>
      <c r="B2300" t="s">
        <v>2980</v>
      </c>
      <c r="C2300" t="s">
        <v>6038</v>
      </c>
      <c r="D2300" s="13">
        <v>50342</v>
      </c>
      <c r="E2300" t="s">
        <v>9102</v>
      </c>
      <c r="F2300" t="str">
        <f>IF(ISERROR(VLOOKUP(Transaktionen[[#This Row],[Transaktionen]],BTT[Verwendete Transaktion (Pflichtauswahl)],1,FALSE)),"nein","ja")</f>
        <v>ja</v>
      </c>
    </row>
    <row r="2301" spans="1:7" hidden="1" x14ac:dyDescent="0.25">
      <c r="A2301" t="s">
        <v>9214</v>
      </c>
      <c r="B2301" t="s">
        <v>9215</v>
      </c>
      <c r="C2301" t="s">
        <v>6038</v>
      </c>
      <c r="D2301" s="13">
        <v>1</v>
      </c>
      <c r="E2301" t="s">
        <v>9102</v>
      </c>
      <c r="F2301" t="str">
        <f>IF(ISERROR(VLOOKUP(Transaktionen[[#This Row],[Transaktionen]],BTT[Verwendete Transaktion (Pflichtauswahl)],1,FALSE)),"nein","ja")</f>
        <v>nein</v>
      </c>
    </row>
    <row r="2302" spans="1:7" hidden="1" x14ac:dyDescent="0.25">
      <c r="A2302" t="s">
        <v>7075</v>
      </c>
      <c r="B2302" t="s">
        <v>670</v>
      </c>
      <c r="C2302" t="s">
        <v>6038</v>
      </c>
      <c r="D2302" s="13">
        <v>72</v>
      </c>
      <c r="E2302" t="s">
        <v>576</v>
      </c>
      <c r="F2302" t="str">
        <f>IF(ISERROR(VLOOKUP(Transaktionen[[#This Row],[Transaktionen]],BTT[Verwendete Transaktion (Pflichtauswahl)],1,FALSE)),"nein","ja")</f>
        <v>nein</v>
      </c>
      <c r="G2302" t="s">
        <v>9340</v>
      </c>
    </row>
    <row r="2303" spans="1:7" hidden="1" x14ac:dyDescent="0.25">
      <c r="A2303" t="s">
        <v>2981</v>
      </c>
      <c r="B2303" t="s">
        <v>672</v>
      </c>
      <c r="C2303" t="s">
        <v>6038</v>
      </c>
      <c r="D2303" s="13">
        <v>87284</v>
      </c>
      <c r="E2303" t="s">
        <v>9102</v>
      </c>
      <c r="F2303" t="str">
        <f>IF(ISERROR(VLOOKUP(Transaktionen[[#This Row],[Transaktionen]],BTT[Verwendete Transaktion (Pflichtauswahl)],1,FALSE)),"nein","ja")</f>
        <v>ja</v>
      </c>
    </row>
    <row r="2304" spans="1:7" hidden="1" x14ac:dyDescent="0.25">
      <c r="A2304" t="s">
        <v>2982</v>
      </c>
      <c r="B2304" t="s">
        <v>2983</v>
      </c>
      <c r="C2304" t="s">
        <v>6038</v>
      </c>
      <c r="D2304" s="13">
        <v>301</v>
      </c>
      <c r="E2304" t="s">
        <v>9102</v>
      </c>
      <c r="F2304" t="str">
        <f>IF(ISERROR(VLOOKUP(Transaktionen[[#This Row],[Transaktionen]],BTT[Verwendete Transaktion (Pflichtauswahl)],1,FALSE)),"nein","ja")</f>
        <v>ja</v>
      </c>
    </row>
    <row r="2305" spans="1:7" hidden="1" x14ac:dyDescent="0.25">
      <c r="A2305" t="s">
        <v>7076</v>
      </c>
      <c r="B2305" t="s">
        <v>8097</v>
      </c>
      <c r="C2305" t="s">
        <v>6038</v>
      </c>
      <c r="D2305" s="13">
        <v>10</v>
      </c>
      <c r="E2305" t="s">
        <v>9102</v>
      </c>
      <c r="F2305" t="str">
        <f>IF(ISERROR(VLOOKUP(Transaktionen[[#This Row],[Transaktionen]],BTT[Verwendete Transaktion (Pflichtauswahl)],1,FALSE)),"nein","ja")</f>
        <v>nein</v>
      </c>
      <c r="G2305" t="s">
        <v>9340</v>
      </c>
    </row>
    <row r="2306" spans="1:7" hidden="1" x14ac:dyDescent="0.25">
      <c r="A2306" t="s">
        <v>2984</v>
      </c>
      <c r="B2306" t="s">
        <v>2985</v>
      </c>
      <c r="C2306" t="s">
        <v>6038</v>
      </c>
      <c r="D2306" s="13">
        <v>7</v>
      </c>
      <c r="E2306" t="s">
        <v>576</v>
      </c>
      <c r="F2306" t="str">
        <f>IF(ISERROR(VLOOKUP(Transaktionen[[#This Row],[Transaktionen]],BTT[Verwendete Transaktion (Pflichtauswahl)],1,FALSE)),"nein","ja")</f>
        <v>ja</v>
      </c>
    </row>
    <row r="2307" spans="1:7" hidden="1" x14ac:dyDescent="0.25">
      <c r="A2307" t="s">
        <v>2986</v>
      </c>
      <c r="B2307" t="s">
        <v>2987</v>
      </c>
      <c r="C2307" t="s">
        <v>6038</v>
      </c>
      <c r="D2307" s="13">
        <v>3298</v>
      </c>
      <c r="E2307" t="s">
        <v>9102</v>
      </c>
      <c r="F2307" t="str">
        <f>IF(ISERROR(VLOOKUP(Transaktionen[[#This Row],[Transaktionen]],BTT[Verwendete Transaktion (Pflichtauswahl)],1,FALSE)),"nein","ja")</f>
        <v>ja</v>
      </c>
    </row>
    <row r="2308" spans="1:7" hidden="1" x14ac:dyDescent="0.25">
      <c r="A2308" t="s">
        <v>2988</v>
      </c>
      <c r="B2308" t="s">
        <v>2989</v>
      </c>
      <c r="C2308" t="s">
        <v>6038</v>
      </c>
      <c r="D2308" s="13">
        <v>12</v>
      </c>
      <c r="E2308" t="s">
        <v>9102</v>
      </c>
      <c r="F2308" t="str">
        <f>IF(ISERROR(VLOOKUP(Transaktionen[[#This Row],[Transaktionen]],BTT[Verwendete Transaktion (Pflichtauswahl)],1,FALSE)),"nein","ja")</f>
        <v>ja</v>
      </c>
    </row>
    <row r="2309" spans="1:7" hidden="1" x14ac:dyDescent="0.25">
      <c r="A2309" t="s">
        <v>2990</v>
      </c>
      <c r="B2309" t="s">
        <v>2991</v>
      </c>
      <c r="C2309" t="s">
        <v>6038</v>
      </c>
      <c r="D2309" s="13">
        <v>4</v>
      </c>
      <c r="E2309" t="s">
        <v>9102</v>
      </c>
      <c r="F2309" t="str">
        <f>IF(ISERROR(VLOOKUP(Transaktionen[[#This Row],[Transaktionen]],BTT[Verwendete Transaktion (Pflichtauswahl)],1,FALSE)),"nein","ja")</f>
        <v>ja</v>
      </c>
    </row>
    <row r="2310" spans="1:7" hidden="1" x14ac:dyDescent="0.25">
      <c r="A2310" t="s">
        <v>2992</v>
      </c>
      <c r="B2310" t="s">
        <v>2993</v>
      </c>
      <c r="C2310" t="s">
        <v>6038</v>
      </c>
      <c r="D2310" s="13">
        <v>12</v>
      </c>
      <c r="E2310" t="s">
        <v>9102</v>
      </c>
      <c r="F2310" t="str">
        <f>IF(ISERROR(VLOOKUP(Transaktionen[[#This Row],[Transaktionen]],BTT[Verwendete Transaktion (Pflichtauswahl)],1,FALSE)),"nein","ja")</f>
        <v>ja</v>
      </c>
    </row>
    <row r="2311" spans="1:7" hidden="1" x14ac:dyDescent="0.25">
      <c r="A2311" t="s">
        <v>2994</v>
      </c>
      <c r="B2311" t="s">
        <v>2995</v>
      </c>
      <c r="C2311" t="s">
        <v>6038</v>
      </c>
      <c r="D2311" s="13">
        <v>152</v>
      </c>
      <c r="E2311" t="s">
        <v>9102</v>
      </c>
      <c r="F2311" t="str">
        <f>IF(ISERROR(VLOOKUP(Transaktionen[[#This Row],[Transaktionen]],BTT[Verwendete Transaktion (Pflichtauswahl)],1,FALSE)),"nein","ja")</f>
        <v>ja</v>
      </c>
    </row>
    <row r="2312" spans="1:7" hidden="1" x14ac:dyDescent="0.25">
      <c r="A2312" t="s">
        <v>2996</v>
      </c>
      <c r="B2312" t="s">
        <v>2997</v>
      </c>
      <c r="C2312" t="s">
        <v>6038</v>
      </c>
      <c r="D2312" s="13">
        <v>2</v>
      </c>
      <c r="E2312" t="s">
        <v>9102</v>
      </c>
      <c r="F2312" t="str">
        <f>IF(ISERROR(VLOOKUP(Transaktionen[[#This Row],[Transaktionen]],BTT[Verwendete Transaktion (Pflichtauswahl)],1,FALSE)),"nein","ja")</f>
        <v>ja</v>
      </c>
    </row>
    <row r="2313" spans="1:7" hidden="1" x14ac:dyDescent="0.25">
      <c r="A2313" t="s">
        <v>2998</v>
      </c>
      <c r="B2313" t="s">
        <v>2999</v>
      </c>
      <c r="C2313" t="s">
        <v>6038</v>
      </c>
      <c r="D2313" s="13">
        <v>4</v>
      </c>
      <c r="E2313" t="s">
        <v>9102</v>
      </c>
      <c r="F2313" t="str">
        <f>IF(ISERROR(VLOOKUP(Transaktionen[[#This Row],[Transaktionen]],BTT[Verwendete Transaktion (Pflichtauswahl)],1,FALSE)),"nein","ja")</f>
        <v>ja</v>
      </c>
    </row>
    <row r="2314" spans="1:7" hidden="1" x14ac:dyDescent="0.25">
      <c r="A2314" t="s">
        <v>3000</v>
      </c>
      <c r="B2314" t="s">
        <v>3001</v>
      </c>
      <c r="C2314" t="s">
        <v>6038</v>
      </c>
      <c r="D2314" s="13">
        <v>10437</v>
      </c>
      <c r="E2314" t="s">
        <v>9102</v>
      </c>
      <c r="F2314" t="str">
        <f>IF(ISERROR(VLOOKUP(Transaktionen[[#This Row],[Transaktionen]],BTT[Verwendete Transaktion (Pflichtauswahl)],1,FALSE)),"nein","ja")</f>
        <v>ja</v>
      </c>
    </row>
    <row r="2315" spans="1:7" hidden="1" x14ac:dyDescent="0.25">
      <c r="A2315" t="s">
        <v>7077</v>
      </c>
      <c r="B2315" t="s">
        <v>8098</v>
      </c>
      <c r="C2315" t="s">
        <v>6038</v>
      </c>
      <c r="D2315" s="13">
        <v>1</v>
      </c>
      <c r="E2315" t="s">
        <v>576</v>
      </c>
      <c r="F2315" t="str">
        <f>IF(ISERROR(VLOOKUP(Transaktionen[[#This Row],[Transaktionen]],BTT[Verwendete Transaktion (Pflichtauswahl)],1,FALSE)),"nein","ja")</f>
        <v>nein</v>
      </c>
      <c r="G2315" t="s">
        <v>9343</v>
      </c>
    </row>
    <row r="2316" spans="1:7" hidden="1" x14ac:dyDescent="0.25">
      <c r="A2316" t="s">
        <v>3002</v>
      </c>
      <c r="B2316" t="s">
        <v>3003</v>
      </c>
      <c r="C2316" t="s">
        <v>6038</v>
      </c>
      <c r="D2316" s="13">
        <v>206</v>
      </c>
      <c r="E2316" t="s">
        <v>9102</v>
      </c>
      <c r="F2316" t="str">
        <f>IF(ISERROR(VLOOKUP(Transaktionen[[#This Row],[Transaktionen]],BTT[Verwendete Transaktion (Pflichtauswahl)],1,FALSE)),"nein","ja")</f>
        <v>ja</v>
      </c>
    </row>
    <row r="2317" spans="1:7" hidden="1" x14ac:dyDescent="0.25">
      <c r="A2317" t="s">
        <v>7078</v>
      </c>
      <c r="B2317" t="s">
        <v>8099</v>
      </c>
      <c r="C2317" t="s">
        <v>6038</v>
      </c>
      <c r="D2317" s="13" t="s">
        <v>576</v>
      </c>
      <c r="E2317" t="s">
        <v>576</v>
      </c>
      <c r="F2317" t="str">
        <f>IF(ISERROR(VLOOKUP(Transaktionen[[#This Row],[Transaktionen]],BTT[Verwendete Transaktion (Pflichtauswahl)],1,FALSE)),"nein","ja")</f>
        <v>nein</v>
      </c>
      <c r="G2317" t="s">
        <v>9344</v>
      </c>
    </row>
    <row r="2318" spans="1:7" hidden="1" x14ac:dyDescent="0.25">
      <c r="A2318" t="s">
        <v>7079</v>
      </c>
      <c r="B2318" t="s">
        <v>8100</v>
      </c>
      <c r="C2318" t="s">
        <v>6038</v>
      </c>
      <c r="D2318" s="13" t="s">
        <v>576</v>
      </c>
      <c r="E2318" t="s">
        <v>576</v>
      </c>
      <c r="F2318" t="str">
        <f>IF(ISERROR(VLOOKUP(Transaktionen[[#This Row],[Transaktionen]],BTT[Verwendete Transaktion (Pflichtauswahl)],1,FALSE)),"nein","ja")</f>
        <v>nein</v>
      </c>
      <c r="G2318" t="s">
        <v>9344</v>
      </c>
    </row>
    <row r="2319" spans="1:7" hidden="1" x14ac:dyDescent="0.25">
      <c r="A2319" t="s">
        <v>7080</v>
      </c>
      <c r="B2319" t="s">
        <v>8101</v>
      </c>
      <c r="C2319" t="s">
        <v>6038</v>
      </c>
      <c r="D2319" s="13" t="s">
        <v>576</v>
      </c>
      <c r="E2319" t="s">
        <v>576</v>
      </c>
      <c r="F2319" t="str">
        <f>IF(ISERROR(VLOOKUP(Transaktionen[[#This Row],[Transaktionen]],BTT[Verwendete Transaktion (Pflichtauswahl)],1,FALSE)),"nein","ja")</f>
        <v>nein</v>
      </c>
      <c r="G2319" t="s">
        <v>9344</v>
      </c>
    </row>
    <row r="2320" spans="1:7" hidden="1" x14ac:dyDescent="0.25">
      <c r="A2320" t="s">
        <v>7081</v>
      </c>
      <c r="B2320" t="s">
        <v>8102</v>
      </c>
      <c r="C2320" t="s">
        <v>6038</v>
      </c>
      <c r="D2320" s="13" t="s">
        <v>576</v>
      </c>
      <c r="E2320" t="s">
        <v>576</v>
      </c>
      <c r="F2320" t="str">
        <f>IF(ISERROR(VLOOKUP(Transaktionen[[#This Row],[Transaktionen]],BTT[Verwendete Transaktion (Pflichtauswahl)],1,FALSE)),"nein","ja")</f>
        <v>nein</v>
      </c>
      <c r="G2320" t="s">
        <v>9344</v>
      </c>
    </row>
    <row r="2321" spans="1:7" hidden="1" x14ac:dyDescent="0.25">
      <c r="A2321" t="s">
        <v>7082</v>
      </c>
      <c r="B2321" t="s">
        <v>8103</v>
      </c>
      <c r="C2321" t="s">
        <v>6038</v>
      </c>
      <c r="D2321" s="13" t="s">
        <v>576</v>
      </c>
      <c r="E2321" t="s">
        <v>576</v>
      </c>
      <c r="F2321" t="str">
        <f>IF(ISERROR(VLOOKUP(Transaktionen[[#This Row],[Transaktionen]],BTT[Verwendete Transaktion (Pflichtauswahl)],1,FALSE)),"nein","ja")</f>
        <v>nein</v>
      </c>
      <c r="G2321" t="s">
        <v>9344</v>
      </c>
    </row>
    <row r="2322" spans="1:7" hidden="1" x14ac:dyDescent="0.25">
      <c r="A2322" t="s">
        <v>7083</v>
      </c>
      <c r="B2322" t="s">
        <v>8104</v>
      </c>
      <c r="C2322" t="s">
        <v>6038</v>
      </c>
      <c r="D2322" s="13" t="s">
        <v>576</v>
      </c>
      <c r="E2322" t="s">
        <v>576</v>
      </c>
      <c r="F2322" t="str">
        <f>IF(ISERROR(VLOOKUP(Transaktionen[[#This Row],[Transaktionen]],BTT[Verwendete Transaktion (Pflichtauswahl)],1,FALSE)),"nein","ja")</f>
        <v>nein</v>
      </c>
      <c r="G2322" t="s">
        <v>9344</v>
      </c>
    </row>
    <row r="2323" spans="1:7" hidden="1" x14ac:dyDescent="0.25">
      <c r="A2323" t="s">
        <v>7084</v>
      </c>
      <c r="B2323" t="s">
        <v>8105</v>
      </c>
      <c r="C2323" t="s">
        <v>6038</v>
      </c>
      <c r="D2323" s="13" t="s">
        <v>576</v>
      </c>
      <c r="E2323" t="s">
        <v>576</v>
      </c>
      <c r="F2323" t="str">
        <f>IF(ISERROR(VLOOKUP(Transaktionen[[#This Row],[Transaktionen]],BTT[Verwendete Transaktion (Pflichtauswahl)],1,FALSE)),"nein","ja")</f>
        <v>nein</v>
      </c>
      <c r="G2323" t="s">
        <v>9344</v>
      </c>
    </row>
    <row r="2324" spans="1:7" hidden="1" x14ac:dyDescent="0.25">
      <c r="A2324" t="s">
        <v>3004</v>
      </c>
      <c r="B2324" t="s">
        <v>3005</v>
      </c>
      <c r="C2324" t="s">
        <v>6038</v>
      </c>
      <c r="D2324" s="13">
        <v>444</v>
      </c>
      <c r="E2324" t="s">
        <v>9102</v>
      </c>
      <c r="F2324" t="str">
        <f>IF(ISERROR(VLOOKUP(Transaktionen[[#This Row],[Transaktionen]],BTT[Verwendete Transaktion (Pflichtauswahl)],1,FALSE)),"nein","ja")</f>
        <v>nein</v>
      </c>
      <c r="G2324" t="s">
        <v>9344</v>
      </c>
    </row>
    <row r="2325" spans="1:7" hidden="1" x14ac:dyDescent="0.25">
      <c r="A2325" t="s">
        <v>3006</v>
      </c>
      <c r="B2325" t="s">
        <v>3007</v>
      </c>
      <c r="C2325" t="s">
        <v>6038</v>
      </c>
      <c r="D2325" s="13">
        <v>44</v>
      </c>
      <c r="E2325" t="s">
        <v>9102</v>
      </c>
      <c r="F2325" t="str">
        <f>IF(ISERROR(VLOOKUP(Transaktionen[[#This Row],[Transaktionen]],BTT[Verwendete Transaktion (Pflichtauswahl)],1,FALSE)),"nein","ja")</f>
        <v>nein</v>
      </c>
      <c r="G2325" t="s">
        <v>9344</v>
      </c>
    </row>
    <row r="2326" spans="1:7" hidden="1" x14ac:dyDescent="0.25">
      <c r="A2326" t="s">
        <v>3008</v>
      </c>
      <c r="B2326" t="s">
        <v>3009</v>
      </c>
      <c r="C2326" t="s">
        <v>6038</v>
      </c>
      <c r="D2326" s="13">
        <v>316</v>
      </c>
      <c r="E2326" t="s">
        <v>9102</v>
      </c>
      <c r="F2326" t="str">
        <f>IF(ISERROR(VLOOKUP(Transaktionen[[#This Row],[Transaktionen]],BTT[Verwendete Transaktion (Pflichtauswahl)],1,FALSE)),"nein","ja")</f>
        <v>nein</v>
      </c>
      <c r="G2326" t="s">
        <v>9344</v>
      </c>
    </row>
    <row r="2327" spans="1:7" hidden="1" x14ac:dyDescent="0.25">
      <c r="A2327" t="s">
        <v>3010</v>
      </c>
      <c r="B2327" t="s">
        <v>3011</v>
      </c>
      <c r="C2327" t="s">
        <v>6038</v>
      </c>
      <c r="D2327" s="13">
        <v>176</v>
      </c>
      <c r="E2327" t="s">
        <v>9102</v>
      </c>
      <c r="F2327" t="str">
        <f>IF(ISERROR(VLOOKUP(Transaktionen[[#This Row],[Transaktionen]],BTT[Verwendete Transaktion (Pflichtauswahl)],1,FALSE)),"nein","ja")</f>
        <v>nein</v>
      </c>
      <c r="G2327" t="s">
        <v>9344</v>
      </c>
    </row>
    <row r="2328" spans="1:7" hidden="1" x14ac:dyDescent="0.25">
      <c r="A2328" t="s">
        <v>3012</v>
      </c>
      <c r="B2328" t="s">
        <v>3013</v>
      </c>
      <c r="C2328" t="s">
        <v>6038</v>
      </c>
      <c r="D2328" s="13">
        <v>94</v>
      </c>
      <c r="E2328" t="s">
        <v>9102</v>
      </c>
      <c r="F2328" t="str">
        <f>IF(ISERROR(VLOOKUP(Transaktionen[[#This Row],[Transaktionen]],BTT[Verwendete Transaktion (Pflichtauswahl)],1,FALSE)),"nein","ja")</f>
        <v>nein</v>
      </c>
      <c r="G2328" t="s">
        <v>9344</v>
      </c>
    </row>
    <row r="2329" spans="1:7" hidden="1" x14ac:dyDescent="0.25">
      <c r="A2329" t="s">
        <v>7085</v>
      </c>
      <c r="B2329" t="s">
        <v>8106</v>
      </c>
      <c r="C2329" t="s">
        <v>6038</v>
      </c>
      <c r="D2329" s="13" t="s">
        <v>576</v>
      </c>
      <c r="E2329" t="s">
        <v>576</v>
      </c>
      <c r="F2329" t="str">
        <f>IF(ISERROR(VLOOKUP(Transaktionen[[#This Row],[Transaktionen]],BTT[Verwendete Transaktion (Pflichtauswahl)],1,FALSE)),"nein","ja")</f>
        <v>nein</v>
      </c>
      <c r="G2329" t="s">
        <v>9344</v>
      </c>
    </row>
    <row r="2330" spans="1:7" hidden="1" x14ac:dyDescent="0.25">
      <c r="A2330" t="s">
        <v>7086</v>
      </c>
      <c r="B2330" t="s">
        <v>8107</v>
      </c>
      <c r="C2330" t="s">
        <v>6038</v>
      </c>
      <c r="D2330" s="13" t="s">
        <v>576</v>
      </c>
      <c r="E2330" t="s">
        <v>576</v>
      </c>
      <c r="F2330" t="str">
        <f>IF(ISERROR(VLOOKUP(Transaktionen[[#This Row],[Transaktionen]],BTT[Verwendete Transaktion (Pflichtauswahl)],1,FALSE)),"nein","ja")</f>
        <v>nein</v>
      </c>
      <c r="G2330" t="s">
        <v>9344</v>
      </c>
    </row>
    <row r="2331" spans="1:7" hidden="1" x14ac:dyDescent="0.25">
      <c r="A2331" t="s">
        <v>7087</v>
      </c>
      <c r="B2331" t="s">
        <v>8108</v>
      </c>
      <c r="C2331" t="s">
        <v>6038</v>
      </c>
      <c r="D2331" s="13" t="s">
        <v>576</v>
      </c>
      <c r="E2331" t="s">
        <v>576</v>
      </c>
      <c r="F2331" t="str">
        <f>IF(ISERROR(VLOOKUP(Transaktionen[[#This Row],[Transaktionen]],BTT[Verwendete Transaktion (Pflichtauswahl)],1,FALSE)),"nein","ja")</f>
        <v>nein</v>
      </c>
      <c r="G2331" t="s">
        <v>9344</v>
      </c>
    </row>
    <row r="2332" spans="1:7" hidden="1" x14ac:dyDescent="0.25">
      <c r="A2332" t="s">
        <v>3028</v>
      </c>
      <c r="B2332" t="s">
        <v>3029</v>
      </c>
      <c r="C2332" t="s">
        <v>6092</v>
      </c>
      <c r="D2332" s="13">
        <v>8</v>
      </c>
      <c r="E2332" t="s">
        <v>9102</v>
      </c>
      <c r="F2332" t="str">
        <f>IF(ISERROR(VLOOKUP(Transaktionen[[#This Row],[Transaktionen]],BTT[Verwendete Transaktion (Pflichtauswahl)],1,FALSE)),"nein","ja")</f>
        <v>nein</v>
      </c>
      <c r="G2332" t="s">
        <v>9345</v>
      </c>
    </row>
    <row r="2333" spans="1:7" hidden="1" x14ac:dyDescent="0.25">
      <c r="A2333" t="s">
        <v>3014</v>
      </c>
      <c r="B2333" t="s">
        <v>3015</v>
      </c>
      <c r="C2333" t="s">
        <v>6092</v>
      </c>
      <c r="D2333" s="13">
        <v>4</v>
      </c>
      <c r="E2333" t="s">
        <v>576</v>
      </c>
      <c r="F2333" t="str">
        <f>IF(ISERROR(VLOOKUP(Transaktionen[[#This Row],[Transaktionen]],BTT[Verwendete Transaktion (Pflichtauswahl)],1,FALSE)),"nein","ja")</f>
        <v>nein</v>
      </c>
      <c r="G2333" t="s">
        <v>9345</v>
      </c>
    </row>
    <row r="2334" spans="1:7" hidden="1" x14ac:dyDescent="0.25">
      <c r="A2334" t="s">
        <v>3016</v>
      </c>
      <c r="B2334" t="s">
        <v>3017</v>
      </c>
      <c r="C2334" t="s">
        <v>6092</v>
      </c>
      <c r="D2334" s="13">
        <v>38</v>
      </c>
      <c r="E2334" t="s">
        <v>9102</v>
      </c>
      <c r="F2334" t="str">
        <f>IF(ISERROR(VLOOKUP(Transaktionen[[#This Row],[Transaktionen]],BTT[Verwendete Transaktion (Pflichtauswahl)],1,FALSE)),"nein","ja")</f>
        <v>nein</v>
      </c>
      <c r="G2334" t="s">
        <v>9345</v>
      </c>
    </row>
    <row r="2335" spans="1:7" hidden="1" x14ac:dyDescent="0.25">
      <c r="A2335" t="s">
        <v>3018</v>
      </c>
      <c r="B2335" t="s">
        <v>3019</v>
      </c>
      <c r="C2335" t="s">
        <v>6092</v>
      </c>
      <c r="D2335" s="13">
        <v>55</v>
      </c>
      <c r="E2335" t="s">
        <v>9102</v>
      </c>
      <c r="F2335" t="str">
        <f>IF(ISERROR(VLOOKUP(Transaktionen[[#This Row],[Transaktionen]],BTT[Verwendete Transaktion (Pflichtauswahl)],1,FALSE)),"nein","ja")</f>
        <v>nein</v>
      </c>
      <c r="G2335" t="s">
        <v>9345</v>
      </c>
    </row>
    <row r="2336" spans="1:7" hidden="1" x14ac:dyDescent="0.25">
      <c r="A2336" t="s">
        <v>3020</v>
      </c>
      <c r="B2336" t="s">
        <v>3021</v>
      </c>
      <c r="C2336" t="s">
        <v>6092</v>
      </c>
      <c r="D2336" s="13">
        <v>46</v>
      </c>
      <c r="E2336" t="s">
        <v>9102</v>
      </c>
      <c r="F2336" t="str">
        <f>IF(ISERROR(VLOOKUP(Transaktionen[[#This Row],[Transaktionen]],BTT[Verwendete Transaktion (Pflichtauswahl)],1,FALSE)),"nein","ja")</f>
        <v>nein</v>
      </c>
      <c r="G2336" t="s">
        <v>9345</v>
      </c>
    </row>
    <row r="2337" spans="1:7" hidden="1" x14ac:dyDescent="0.25">
      <c r="A2337" t="s">
        <v>7088</v>
      </c>
      <c r="B2337" t="s">
        <v>8109</v>
      </c>
      <c r="C2337" t="s">
        <v>6038</v>
      </c>
      <c r="D2337" s="13" t="s">
        <v>576</v>
      </c>
      <c r="E2337" t="s">
        <v>576</v>
      </c>
      <c r="F2337" t="str">
        <f>IF(ISERROR(VLOOKUP(Transaktionen[[#This Row],[Transaktionen]],BTT[Verwendete Transaktion (Pflichtauswahl)],1,FALSE)),"nein","ja")</f>
        <v>nein</v>
      </c>
      <c r="G2337" t="s">
        <v>9344</v>
      </c>
    </row>
    <row r="2338" spans="1:7" hidden="1" x14ac:dyDescent="0.25">
      <c r="A2338" t="s">
        <v>7089</v>
      </c>
      <c r="B2338" t="s">
        <v>8110</v>
      </c>
      <c r="C2338" t="s">
        <v>6038</v>
      </c>
      <c r="D2338" s="13" t="s">
        <v>576</v>
      </c>
      <c r="E2338" t="s">
        <v>576</v>
      </c>
      <c r="F2338" t="str">
        <f>IF(ISERROR(VLOOKUP(Transaktionen[[#This Row],[Transaktionen]],BTT[Verwendete Transaktion (Pflichtauswahl)],1,FALSE)),"nein","ja")</f>
        <v>nein</v>
      </c>
      <c r="G2338" t="s">
        <v>9344</v>
      </c>
    </row>
    <row r="2339" spans="1:7" hidden="1" x14ac:dyDescent="0.25">
      <c r="A2339" t="s">
        <v>7090</v>
      </c>
      <c r="B2339" t="s">
        <v>8111</v>
      </c>
      <c r="C2339" t="s">
        <v>6038</v>
      </c>
      <c r="D2339" s="13">
        <v>92</v>
      </c>
      <c r="E2339" t="s">
        <v>576</v>
      </c>
      <c r="F2339" t="str">
        <f>IF(ISERROR(VLOOKUP(Transaktionen[[#This Row],[Transaktionen]],BTT[Verwendete Transaktion (Pflichtauswahl)],1,FALSE)),"nein","ja")</f>
        <v>nein</v>
      </c>
      <c r="G2339" t="s">
        <v>9344</v>
      </c>
    </row>
    <row r="2340" spans="1:7" hidden="1" x14ac:dyDescent="0.25">
      <c r="A2340" t="s">
        <v>3022</v>
      </c>
      <c r="B2340" t="s">
        <v>3023</v>
      </c>
      <c r="C2340" t="s">
        <v>6038</v>
      </c>
      <c r="D2340" s="13">
        <v>800</v>
      </c>
      <c r="E2340" t="s">
        <v>9102</v>
      </c>
      <c r="F2340" t="str">
        <f>IF(ISERROR(VLOOKUP(Transaktionen[[#This Row],[Transaktionen]],BTT[Verwendete Transaktion (Pflichtauswahl)],1,FALSE)),"nein","ja")</f>
        <v>ja</v>
      </c>
      <c r="G2340" t="s">
        <v>9344</v>
      </c>
    </row>
    <row r="2341" spans="1:7" hidden="1" x14ac:dyDescent="0.25">
      <c r="A2341" t="s">
        <v>3024</v>
      </c>
      <c r="B2341" t="s">
        <v>3025</v>
      </c>
      <c r="C2341" t="s">
        <v>6038</v>
      </c>
      <c r="D2341" s="13">
        <v>378</v>
      </c>
      <c r="E2341" t="s">
        <v>9102</v>
      </c>
      <c r="F2341" t="str">
        <f>IF(ISERROR(VLOOKUP(Transaktionen[[#This Row],[Transaktionen]],BTT[Verwendete Transaktion (Pflichtauswahl)],1,FALSE)),"nein","ja")</f>
        <v>nein</v>
      </c>
      <c r="G2341" t="s">
        <v>9344</v>
      </c>
    </row>
    <row r="2342" spans="1:7" hidden="1" x14ac:dyDescent="0.25">
      <c r="A2342" t="s">
        <v>3026</v>
      </c>
      <c r="B2342" t="s">
        <v>3027</v>
      </c>
      <c r="C2342" t="s">
        <v>6038</v>
      </c>
      <c r="D2342" s="13">
        <v>141</v>
      </c>
      <c r="E2342" t="s">
        <v>9102</v>
      </c>
      <c r="F2342" t="str">
        <f>IF(ISERROR(VLOOKUP(Transaktionen[[#This Row],[Transaktionen]],BTT[Verwendete Transaktion (Pflichtauswahl)],1,FALSE)),"nein","ja")</f>
        <v>nein</v>
      </c>
      <c r="G2342" t="s">
        <v>9344</v>
      </c>
    </row>
    <row r="2343" spans="1:7" hidden="1" x14ac:dyDescent="0.25">
      <c r="A2343" t="s">
        <v>7091</v>
      </c>
      <c r="B2343" t="s">
        <v>8112</v>
      </c>
      <c r="C2343" t="s">
        <v>6096</v>
      </c>
      <c r="D2343" s="13" t="s">
        <v>576</v>
      </c>
      <c r="E2343" t="s">
        <v>576</v>
      </c>
      <c r="F2343" t="str">
        <f>IF(ISERROR(VLOOKUP(Transaktionen[[#This Row],[Transaktionen]],BTT[Verwendete Transaktion (Pflichtauswahl)],1,FALSE)),"nein","ja")</f>
        <v>nein</v>
      </c>
      <c r="G2343" t="s">
        <v>9516</v>
      </c>
    </row>
    <row r="2344" spans="1:7" hidden="1" x14ac:dyDescent="0.25">
      <c r="A2344" t="s">
        <v>7092</v>
      </c>
      <c r="B2344" t="s">
        <v>8113</v>
      </c>
      <c r="C2344" t="s">
        <v>6038</v>
      </c>
      <c r="D2344" s="13" t="s">
        <v>576</v>
      </c>
      <c r="E2344" t="s">
        <v>576</v>
      </c>
      <c r="F2344" t="str">
        <f>IF(ISERROR(VLOOKUP(Transaktionen[[#This Row],[Transaktionen]],BTT[Verwendete Transaktion (Pflichtauswahl)],1,FALSE)),"nein","ja")</f>
        <v>nein</v>
      </c>
      <c r="G2344" t="s">
        <v>9344</v>
      </c>
    </row>
    <row r="2345" spans="1:7" hidden="1" x14ac:dyDescent="0.25">
      <c r="A2345" t="s">
        <v>7093</v>
      </c>
      <c r="B2345" t="s">
        <v>8114</v>
      </c>
      <c r="C2345" t="s">
        <v>6038</v>
      </c>
      <c r="D2345" s="13" t="s">
        <v>576</v>
      </c>
      <c r="E2345" t="s">
        <v>576</v>
      </c>
      <c r="F2345" t="str">
        <f>IF(ISERROR(VLOOKUP(Transaktionen[[#This Row],[Transaktionen]],BTT[Verwendete Transaktion (Pflichtauswahl)],1,FALSE)),"nein","ja")</f>
        <v>nein</v>
      </c>
      <c r="G2345" t="s">
        <v>9344</v>
      </c>
    </row>
    <row r="2346" spans="1:7" hidden="1" x14ac:dyDescent="0.25">
      <c r="A2346" t="s">
        <v>3030</v>
      </c>
      <c r="B2346" t="s">
        <v>3031</v>
      </c>
      <c r="C2346" t="s">
        <v>6038</v>
      </c>
      <c r="D2346" s="13">
        <v>600</v>
      </c>
      <c r="E2346" t="s">
        <v>9102</v>
      </c>
      <c r="F2346" t="str">
        <f>IF(ISERROR(VLOOKUP(Transaktionen[[#This Row],[Transaktionen]],BTT[Verwendete Transaktion (Pflichtauswahl)],1,FALSE)),"nein","ja")</f>
        <v>nein</v>
      </c>
      <c r="G2346" t="s">
        <v>9344</v>
      </c>
    </row>
    <row r="2347" spans="1:7" hidden="1" x14ac:dyDescent="0.25">
      <c r="A2347" t="s">
        <v>7094</v>
      </c>
      <c r="B2347" t="s">
        <v>8115</v>
      </c>
      <c r="C2347" t="s">
        <v>6038</v>
      </c>
      <c r="D2347" s="13" t="s">
        <v>576</v>
      </c>
      <c r="E2347" t="s">
        <v>576</v>
      </c>
      <c r="F2347" t="str">
        <f>IF(ISERROR(VLOOKUP(Transaktionen[[#This Row],[Transaktionen]],BTT[Verwendete Transaktion (Pflichtauswahl)],1,FALSE)),"nein","ja")</f>
        <v>nein</v>
      </c>
      <c r="G2347" t="s">
        <v>9344</v>
      </c>
    </row>
    <row r="2348" spans="1:7" hidden="1" x14ac:dyDescent="0.25">
      <c r="A2348" t="s">
        <v>7095</v>
      </c>
      <c r="B2348" t="s">
        <v>8116</v>
      </c>
      <c r="C2348" t="s">
        <v>6038</v>
      </c>
      <c r="D2348" s="13" t="s">
        <v>576</v>
      </c>
      <c r="E2348" t="s">
        <v>576</v>
      </c>
      <c r="F2348" t="str">
        <f>IF(ISERROR(VLOOKUP(Transaktionen[[#This Row],[Transaktionen]],BTT[Verwendete Transaktion (Pflichtauswahl)],1,FALSE)),"nein","ja")</f>
        <v>nein</v>
      </c>
      <c r="G2348" t="s">
        <v>9344</v>
      </c>
    </row>
    <row r="2349" spans="1:7" hidden="1" x14ac:dyDescent="0.25">
      <c r="A2349" t="s">
        <v>7096</v>
      </c>
      <c r="B2349" t="s">
        <v>8117</v>
      </c>
      <c r="C2349" t="s">
        <v>6038</v>
      </c>
      <c r="D2349" s="13" t="s">
        <v>576</v>
      </c>
      <c r="E2349" t="s">
        <v>576</v>
      </c>
      <c r="F2349" t="str">
        <f>IF(ISERROR(VLOOKUP(Transaktionen[[#This Row],[Transaktionen]],BTT[Verwendete Transaktion (Pflichtauswahl)],1,FALSE)),"nein","ja")</f>
        <v>nein</v>
      </c>
      <c r="G2349" t="s">
        <v>9344</v>
      </c>
    </row>
    <row r="2350" spans="1:7" hidden="1" x14ac:dyDescent="0.25">
      <c r="A2350" t="s">
        <v>3032</v>
      </c>
      <c r="B2350" t="s">
        <v>3033</v>
      </c>
      <c r="C2350" t="s">
        <v>6038</v>
      </c>
      <c r="D2350" s="13">
        <v>14</v>
      </c>
      <c r="E2350" t="s">
        <v>576</v>
      </c>
      <c r="F2350" t="str">
        <f>IF(ISERROR(VLOOKUP(Transaktionen[[#This Row],[Transaktionen]],BTT[Verwendete Transaktion (Pflichtauswahl)],1,FALSE)),"nein","ja")</f>
        <v>nein</v>
      </c>
      <c r="G2350" t="s">
        <v>9344</v>
      </c>
    </row>
    <row r="2351" spans="1:7" hidden="1" x14ac:dyDescent="0.25">
      <c r="A2351" t="s">
        <v>3034</v>
      </c>
      <c r="B2351" t="s">
        <v>3035</v>
      </c>
      <c r="C2351" t="s">
        <v>6038</v>
      </c>
      <c r="D2351" s="13">
        <v>57</v>
      </c>
      <c r="E2351" t="s">
        <v>9102</v>
      </c>
      <c r="F2351" t="str">
        <f>IF(ISERROR(VLOOKUP(Transaktionen[[#This Row],[Transaktionen]],BTT[Verwendete Transaktion (Pflichtauswahl)],1,FALSE)),"nein","ja")</f>
        <v>nein</v>
      </c>
      <c r="G2351" t="s">
        <v>9344</v>
      </c>
    </row>
    <row r="2352" spans="1:7" hidden="1" x14ac:dyDescent="0.25">
      <c r="A2352" t="s">
        <v>3036</v>
      </c>
      <c r="B2352" t="s">
        <v>3037</v>
      </c>
      <c r="C2352" t="s">
        <v>6038</v>
      </c>
      <c r="D2352" s="13">
        <v>8</v>
      </c>
      <c r="E2352" t="s">
        <v>9102</v>
      </c>
      <c r="F2352" t="str">
        <f>IF(ISERROR(VLOOKUP(Transaktionen[[#This Row],[Transaktionen]],BTT[Verwendete Transaktion (Pflichtauswahl)],1,FALSE)),"nein","ja")</f>
        <v>nein</v>
      </c>
      <c r="G2352" t="s">
        <v>9344</v>
      </c>
    </row>
    <row r="2353" spans="1:7" hidden="1" x14ac:dyDescent="0.25">
      <c r="A2353" t="s">
        <v>3038</v>
      </c>
      <c r="B2353" t="s">
        <v>3039</v>
      </c>
      <c r="C2353" t="s">
        <v>6038</v>
      </c>
      <c r="D2353" s="13">
        <v>1</v>
      </c>
      <c r="E2353" t="s">
        <v>9102</v>
      </c>
      <c r="F2353" t="str">
        <f>IF(ISERROR(VLOOKUP(Transaktionen[[#This Row],[Transaktionen]],BTT[Verwendete Transaktion (Pflichtauswahl)],1,FALSE)),"nein","ja")</f>
        <v>nein</v>
      </c>
      <c r="G2353" t="s">
        <v>9344</v>
      </c>
    </row>
    <row r="2354" spans="1:7" hidden="1" x14ac:dyDescent="0.25">
      <c r="A2354" t="s">
        <v>3040</v>
      </c>
      <c r="B2354" t="s">
        <v>3041</v>
      </c>
      <c r="C2354" t="s">
        <v>6038</v>
      </c>
      <c r="D2354" s="13">
        <v>2</v>
      </c>
      <c r="E2354" t="s">
        <v>576</v>
      </c>
      <c r="F2354" t="str">
        <f>IF(ISERROR(VLOOKUP(Transaktionen[[#This Row],[Transaktionen]],BTT[Verwendete Transaktion (Pflichtauswahl)],1,FALSE)),"nein","ja")</f>
        <v>nein</v>
      </c>
      <c r="G2354" t="s">
        <v>9344</v>
      </c>
    </row>
    <row r="2355" spans="1:7" hidden="1" x14ac:dyDescent="0.25">
      <c r="A2355" t="s">
        <v>7097</v>
      </c>
      <c r="B2355" t="s">
        <v>8118</v>
      </c>
      <c r="C2355" t="s">
        <v>6041</v>
      </c>
      <c r="D2355" s="13">
        <v>5</v>
      </c>
      <c r="E2355" t="s">
        <v>576</v>
      </c>
      <c r="F2355" t="str">
        <f>IF(ISERROR(VLOOKUP(Transaktionen[[#This Row],[Transaktionen]],BTT[Verwendete Transaktion (Pflichtauswahl)],1,FALSE)),"nein","ja")</f>
        <v>nein</v>
      </c>
      <c r="G2355" t="s">
        <v>9063</v>
      </c>
    </row>
    <row r="2356" spans="1:7" hidden="1" x14ac:dyDescent="0.25">
      <c r="A2356" t="s">
        <v>3042</v>
      </c>
      <c r="B2356" t="s">
        <v>3043</v>
      </c>
      <c r="C2356" t="s">
        <v>6041</v>
      </c>
      <c r="D2356" s="13">
        <v>3</v>
      </c>
      <c r="E2356" t="s">
        <v>9102</v>
      </c>
      <c r="F2356" t="str">
        <f>IF(ISERROR(VLOOKUP(Transaktionen[[#This Row],[Transaktionen]],BTT[Verwendete Transaktion (Pflichtauswahl)],1,FALSE)),"nein","ja")</f>
        <v>nein</v>
      </c>
      <c r="G2356" t="s">
        <v>9063</v>
      </c>
    </row>
    <row r="2357" spans="1:7" hidden="1" x14ac:dyDescent="0.25">
      <c r="A2357" t="s">
        <v>3044</v>
      </c>
      <c r="B2357" t="s">
        <v>3045</v>
      </c>
      <c r="C2357" t="s">
        <v>6041</v>
      </c>
      <c r="D2357" s="13">
        <v>169</v>
      </c>
      <c r="E2357" t="s">
        <v>9102</v>
      </c>
      <c r="F2357" t="str">
        <f>IF(ISERROR(VLOOKUP(Transaktionen[[#This Row],[Transaktionen]],BTT[Verwendete Transaktion (Pflichtauswahl)],1,FALSE)),"nein","ja")</f>
        <v>nein</v>
      </c>
      <c r="G2357" t="s">
        <v>9063</v>
      </c>
    </row>
    <row r="2358" spans="1:7" hidden="1" x14ac:dyDescent="0.25">
      <c r="A2358" t="s">
        <v>3046</v>
      </c>
      <c r="B2358" t="s">
        <v>3047</v>
      </c>
      <c r="C2358" t="s">
        <v>6041</v>
      </c>
      <c r="D2358" s="13">
        <v>53</v>
      </c>
      <c r="E2358" t="s">
        <v>9102</v>
      </c>
      <c r="F2358" t="str">
        <f>IF(ISERROR(VLOOKUP(Transaktionen[[#This Row],[Transaktionen]],BTT[Verwendete Transaktion (Pflichtauswahl)],1,FALSE)),"nein","ja")</f>
        <v>nein</v>
      </c>
      <c r="G2358" t="s">
        <v>9063</v>
      </c>
    </row>
    <row r="2359" spans="1:7" hidden="1" x14ac:dyDescent="0.25">
      <c r="A2359" t="s">
        <v>3048</v>
      </c>
      <c r="B2359" t="s">
        <v>3049</v>
      </c>
      <c r="C2359" t="s">
        <v>6041</v>
      </c>
      <c r="D2359" s="13">
        <v>32</v>
      </c>
      <c r="E2359" t="s">
        <v>9102</v>
      </c>
      <c r="F2359" t="str">
        <f>IF(ISERROR(VLOOKUP(Transaktionen[[#This Row],[Transaktionen]],BTT[Verwendete Transaktion (Pflichtauswahl)],1,FALSE)),"nein","ja")</f>
        <v>nein</v>
      </c>
      <c r="G2359" t="s">
        <v>9063</v>
      </c>
    </row>
    <row r="2360" spans="1:7" hidden="1" x14ac:dyDescent="0.25">
      <c r="A2360" t="s">
        <v>7098</v>
      </c>
      <c r="B2360" t="s">
        <v>8119</v>
      </c>
      <c r="C2360" t="s">
        <v>6041</v>
      </c>
      <c r="D2360" s="13">
        <v>6</v>
      </c>
      <c r="E2360" t="s">
        <v>9102</v>
      </c>
      <c r="F2360" t="str">
        <f>IF(ISERROR(VLOOKUP(Transaktionen[[#This Row],[Transaktionen]],BTT[Verwendete Transaktion (Pflichtauswahl)],1,FALSE)),"nein","ja")</f>
        <v>nein</v>
      </c>
      <c r="G2360" t="s">
        <v>9063</v>
      </c>
    </row>
    <row r="2361" spans="1:7" hidden="1" x14ac:dyDescent="0.25">
      <c r="A2361" t="s">
        <v>3050</v>
      </c>
      <c r="B2361" t="s">
        <v>3051</v>
      </c>
      <c r="C2361" t="s">
        <v>6041</v>
      </c>
      <c r="D2361" s="13">
        <v>52</v>
      </c>
      <c r="E2361" t="s">
        <v>9102</v>
      </c>
      <c r="F2361" t="str">
        <f>IF(ISERROR(VLOOKUP(Transaktionen[[#This Row],[Transaktionen]],BTT[Verwendete Transaktion (Pflichtauswahl)],1,FALSE)),"nein","ja")</f>
        <v>nein</v>
      </c>
      <c r="G2361" t="s">
        <v>9063</v>
      </c>
    </row>
    <row r="2362" spans="1:7" hidden="1" x14ac:dyDescent="0.25">
      <c r="A2362" t="s">
        <v>3052</v>
      </c>
      <c r="B2362" t="s">
        <v>3053</v>
      </c>
      <c r="C2362" t="s">
        <v>6041</v>
      </c>
      <c r="D2362" s="13">
        <v>219</v>
      </c>
      <c r="E2362" t="s">
        <v>9102</v>
      </c>
      <c r="F2362" t="str">
        <f>IF(ISERROR(VLOOKUP(Transaktionen[[#This Row],[Transaktionen]],BTT[Verwendete Transaktion (Pflichtauswahl)],1,FALSE)),"nein","ja")</f>
        <v>nein</v>
      </c>
      <c r="G2362" t="s">
        <v>9063</v>
      </c>
    </row>
    <row r="2363" spans="1:7" hidden="1" x14ac:dyDescent="0.25">
      <c r="A2363" t="s">
        <v>7099</v>
      </c>
      <c r="B2363" t="s">
        <v>8120</v>
      </c>
      <c r="C2363" t="s">
        <v>6041</v>
      </c>
      <c r="D2363" s="13">
        <v>3</v>
      </c>
      <c r="E2363" t="s">
        <v>576</v>
      </c>
      <c r="F2363" t="str">
        <f>IF(ISERROR(VLOOKUP(Transaktionen[[#This Row],[Transaktionen]],BTT[Verwendete Transaktion (Pflichtauswahl)],1,FALSE)),"nein","ja")</f>
        <v>nein</v>
      </c>
      <c r="G2363" t="s">
        <v>9063</v>
      </c>
    </row>
    <row r="2364" spans="1:7" hidden="1" x14ac:dyDescent="0.25">
      <c r="A2364" t="s">
        <v>3054</v>
      </c>
      <c r="B2364" t="s">
        <v>3055</v>
      </c>
      <c r="C2364" t="s">
        <v>6041</v>
      </c>
      <c r="D2364" s="13">
        <v>185</v>
      </c>
      <c r="E2364" t="s">
        <v>9102</v>
      </c>
      <c r="F2364" t="str">
        <f>IF(ISERROR(VLOOKUP(Transaktionen[[#This Row],[Transaktionen]],BTT[Verwendete Transaktion (Pflichtauswahl)],1,FALSE)),"nein","ja")</f>
        <v>nein</v>
      </c>
      <c r="G2364" t="s">
        <v>9063</v>
      </c>
    </row>
    <row r="2365" spans="1:7" hidden="1" x14ac:dyDescent="0.25">
      <c r="A2365" t="s">
        <v>3056</v>
      </c>
      <c r="B2365" t="s">
        <v>3057</v>
      </c>
      <c r="C2365" t="s">
        <v>6041</v>
      </c>
      <c r="D2365" s="13">
        <v>11</v>
      </c>
      <c r="E2365" t="s">
        <v>576</v>
      </c>
      <c r="F2365" t="str">
        <f>IF(ISERROR(VLOOKUP(Transaktionen[[#This Row],[Transaktionen]],BTT[Verwendete Transaktion (Pflichtauswahl)],1,FALSE)),"nein","ja")</f>
        <v>nein</v>
      </c>
      <c r="G2365" t="s">
        <v>9063</v>
      </c>
    </row>
    <row r="2366" spans="1:7" hidden="1" x14ac:dyDescent="0.25">
      <c r="A2366" t="s">
        <v>3058</v>
      </c>
      <c r="B2366" t="s">
        <v>3059</v>
      </c>
      <c r="C2366" t="s">
        <v>6041</v>
      </c>
      <c r="D2366" s="13">
        <v>28</v>
      </c>
      <c r="E2366" t="s">
        <v>9102</v>
      </c>
      <c r="F2366" t="str">
        <f>IF(ISERROR(VLOOKUP(Transaktionen[[#This Row],[Transaktionen]],BTT[Verwendete Transaktion (Pflichtauswahl)],1,FALSE)),"nein","ja")</f>
        <v>nein</v>
      </c>
      <c r="G2366" t="s">
        <v>9063</v>
      </c>
    </row>
    <row r="2367" spans="1:7" hidden="1" x14ac:dyDescent="0.25">
      <c r="A2367" t="s">
        <v>3060</v>
      </c>
      <c r="B2367" t="s">
        <v>3061</v>
      </c>
      <c r="C2367" t="s">
        <v>6041</v>
      </c>
      <c r="D2367" s="13">
        <v>31</v>
      </c>
      <c r="E2367" t="s">
        <v>9102</v>
      </c>
      <c r="F2367" t="str">
        <f>IF(ISERROR(VLOOKUP(Transaktionen[[#This Row],[Transaktionen]],BTT[Verwendete Transaktion (Pflichtauswahl)],1,FALSE)),"nein","ja")</f>
        <v>nein</v>
      </c>
      <c r="G2367" t="s">
        <v>9063</v>
      </c>
    </row>
    <row r="2368" spans="1:7" hidden="1" x14ac:dyDescent="0.25">
      <c r="A2368" t="s">
        <v>7100</v>
      </c>
      <c r="B2368" t="s">
        <v>8121</v>
      </c>
      <c r="C2368" t="s">
        <v>6038</v>
      </c>
      <c r="D2368" s="13" t="s">
        <v>576</v>
      </c>
      <c r="E2368" t="s">
        <v>576</v>
      </c>
      <c r="F2368" t="str">
        <f>IF(ISERROR(VLOOKUP(Transaktionen[[#This Row],[Transaktionen]],BTT[Verwendete Transaktion (Pflichtauswahl)],1,FALSE)),"nein","ja")</f>
        <v>nein</v>
      </c>
      <c r="G2368" t="s">
        <v>9344</v>
      </c>
    </row>
    <row r="2369" spans="1:7" hidden="1" x14ac:dyDescent="0.25">
      <c r="A2369" t="s">
        <v>7101</v>
      </c>
      <c r="B2369" t="s">
        <v>8122</v>
      </c>
      <c r="C2369" t="s">
        <v>6038</v>
      </c>
      <c r="D2369" s="13" t="s">
        <v>576</v>
      </c>
      <c r="E2369" t="s">
        <v>576</v>
      </c>
      <c r="F2369" t="str">
        <f>IF(ISERROR(VLOOKUP(Transaktionen[[#This Row],[Transaktionen]],BTT[Verwendete Transaktion (Pflichtauswahl)],1,FALSE)),"nein","ja")</f>
        <v>nein</v>
      </c>
      <c r="G2369" t="s">
        <v>9344</v>
      </c>
    </row>
    <row r="2370" spans="1:7" hidden="1" x14ac:dyDescent="0.25">
      <c r="A2370" t="s">
        <v>7102</v>
      </c>
      <c r="B2370" t="s">
        <v>8123</v>
      </c>
      <c r="C2370" t="s">
        <v>6092</v>
      </c>
      <c r="D2370" s="13" t="s">
        <v>576</v>
      </c>
      <c r="E2370" t="s">
        <v>576</v>
      </c>
      <c r="F2370" t="str">
        <f>IF(ISERROR(VLOOKUP(Transaktionen[[#This Row],[Transaktionen]],BTT[Verwendete Transaktion (Pflichtauswahl)],1,FALSE)),"nein","ja")</f>
        <v>nein</v>
      </c>
      <c r="G2370" t="s">
        <v>9345</v>
      </c>
    </row>
    <row r="2371" spans="1:7" hidden="1" x14ac:dyDescent="0.25">
      <c r="A2371" t="s">
        <v>7103</v>
      </c>
      <c r="B2371" t="s">
        <v>8124</v>
      </c>
      <c r="C2371" t="s">
        <v>6090</v>
      </c>
      <c r="D2371" s="13" t="s">
        <v>576</v>
      </c>
      <c r="E2371" t="s">
        <v>576</v>
      </c>
      <c r="F2371" t="str">
        <f>IF(ISERROR(VLOOKUP(Transaktionen[[#This Row],[Transaktionen]],BTT[Verwendete Transaktion (Pflichtauswahl)],1,FALSE)),"nein","ja")</f>
        <v>nein</v>
      </c>
      <c r="G2371" t="s">
        <v>9345</v>
      </c>
    </row>
    <row r="2372" spans="1:7" hidden="1" x14ac:dyDescent="0.25">
      <c r="A2372" t="s">
        <v>3062</v>
      </c>
      <c r="B2372" t="s">
        <v>3063</v>
      </c>
      <c r="C2372" t="s">
        <v>6096</v>
      </c>
      <c r="D2372" s="13">
        <v>14</v>
      </c>
      <c r="E2372" t="s">
        <v>9102</v>
      </c>
      <c r="F2372" t="str">
        <f>IF(ISERROR(VLOOKUP(Transaktionen[[#This Row],[Transaktionen]],BTT[Verwendete Transaktion (Pflichtauswahl)],1,FALSE)),"nein","ja")</f>
        <v>ja</v>
      </c>
    </row>
    <row r="2373" spans="1:7" hidden="1" x14ac:dyDescent="0.25">
      <c r="A2373" t="s">
        <v>7104</v>
      </c>
      <c r="B2373" t="s">
        <v>8125</v>
      </c>
      <c r="C2373" t="s">
        <v>6096</v>
      </c>
      <c r="D2373" s="13">
        <v>4</v>
      </c>
      <c r="E2373" t="s">
        <v>576</v>
      </c>
      <c r="F2373" t="str">
        <f>IF(ISERROR(VLOOKUP(Transaktionen[[#This Row],[Transaktionen]],BTT[Verwendete Transaktion (Pflichtauswahl)],1,FALSE)),"nein","ja")</f>
        <v>nein</v>
      </c>
    </row>
    <row r="2374" spans="1:7" hidden="1" x14ac:dyDescent="0.25">
      <c r="A2374" t="s">
        <v>3064</v>
      </c>
      <c r="B2374" t="s">
        <v>3065</v>
      </c>
      <c r="C2374" t="s">
        <v>6096</v>
      </c>
      <c r="D2374" s="13">
        <v>4843</v>
      </c>
      <c r="E2374" t="s">
        <v>9102</v>
      </c>
      <c r="F2374" t="str">
        <f>IF(ISERROR(VLOOKUP(Transaktionen[[#This Row],[Transaktionen]],BTT[Verwendete Transaktion (Pflichtauswahl)],1,FALSE)),"nein","ja")</f>
        <v>ja</v>
      </c>
    </row>
    <row r="2375" spans="1:7" hidden="1" x14ac:dyDescent="0.25">
      <c r="A2375" t="s">
        <v>3066</v>
      </c>
      <c r="B2375" t="s">
        <v>3067</v>
      </c>
      <c r="C2375" t="s">
        <v>6096</v>
      </c>
      <c r="D2375" s="13">
        <v>1948566</v>
      </c>
      <c r="E2375" t="s">
        <v>9102</v>
      </c>
      <c r="F2375" t="str">
        <f>IF(ISERROR(VLOOKUP(Transaktionen[[#This Row],[Transaktionen]],BTT[Verwendete Transaktion (Pflichtauswahl)],1,FALSE)),"nein","ja")</f>
        <v>ja</v>
      </c>
    </row>
    <row r="2376" spans="1:7" hidden="1" x14ac:dyDescent="0.25">
      <c r="A2376" t="s">
        <v>3068</v>
      </c>
      <c r="B2376" t="s">
        <v>3069</v>
      </c>
      <c r="C2376" t="s">
        <v>6096</v>
      </c>
      <c r="D2376" s="13">
        <v>519</v>
      </c>
      <c r="E2376" t="s">
        <v>9102</v>
      </c>
      <c r="F2376" t="str">
        <f>IF(ISERROR(VLOOKUP(Transaktionen[[#This Row],[Transaktionen]],BTT[Verwendete Transaktion (Pflichtauswahl)],1,FALSE)),"nein","ja")</f>
        <v>ja</v>
      </c>
    </row>
    <row r="2377" spans="1:7" hidden="1" x14ac:dyDescent="0.25">
      <c r="A2377" t="s">
        <v>3070</v>
      </c>
      <c r="B2377" t="s">
        <v>3071</v>
      </c>
      <c r="C2377" t="s">
        <v>6096</v>
      </c>
      <c r="D2377" s="13">
        <v>36</v>
      </c>
      <c r="E2377" t="s">
        <v>576</v>
      </c>
      <c r="F2377" t="str">
        <f>IF(ISERROR(VLOOKUP(Transaktionen[[#This Row],[Transaktionen]],BTT[Verwendete Transaktion (Pflichtauswahl)],1,FALSE)),"nein","ja")</f>
        <v>ja</v>
      </c>
    </row>
    <row r="2378" spans="1:7" hidden="1" x14ac:dyDescent="0.25">
      <c r="A2378" t="s">
        <v>3072</v>
      </c>
      <c r="B2378" t="s">
        <v>3073</v>
      </c>
      <c r="C2378" t="s">
        <v>6096</v>
      </c>
      <c r="D2378" s="13">
        <v>78</v>
      </c>
      <c r="E2378" t="s">
        <v>576</v>
      </c>
      <c r="F2378" t="str">
        <f>IF(ISERROR(VLOOKUP(Transaktionen[[#This Row],[Transaktionen]],BTT[Verwendete Transaktion (Pflichtauswahl)],1,FALSE)),"nein","ja")</f>
        <v>ja</v>
      </c>
    </row>
    <row r="2379" spans="1:7" hidden="1" x14ac:dyDescent="0.25">
      <c r="A2379" t="s">
        <v>3074</v>
      </c>
      <c r="B2379" t="s">
        <v>3075</v>
      </c>
      <c r="C2379" t="s">
        <v>6096</v>
      </c>
      <c r="D2379" s="13">
        <v>34</v>
      </c>
      <c r="E2379" t="s">
        <v>576</v>
      </c>
      <c r="F2379" t="str">
        <f>IF(ISERROR(VLOOKUP(Transaktionen[[#This Row],[Transaktionen]],BTT[Verwendete Transaktion (Pflichtauswahl)],1,FALSE)),"nein","ja")</f>
        <v>ja</v>
      </c>
    </row>
    <row r="2380" spans="1:7" hidden="1" x14ac:dyDescent="0.25">
      <c r="A2380" t="s">
        <v>3076</v>
      </c>
      <c r="B2380" t="s">
        <v>3077</v>
      </c>
      <c r="C2380" t="s">
        <v>6096</v>
      </c>
      <c r="D2380" s="13">
        <v>5170</v>
      </c>
      <c r="E2380" t="s">
        <v>9102</v>
      </c>
      <c r="F2380" t="str">
        <f>IF(ISERROR(VLOOKUP(Transaktionen[[#This Row],[Transaktionen]],BTT[Verwendete Transaktion (Pflichtauswahl)],1,FALSE)),"nein","ja")</f>
        <v>ja</v>
      </c>
    </row>
    <row r="2381" spans="1:7" hidden="1" x14ac:dyDescent="0.25">
      <c r="A2381" t="s">
        <v>3078</v>
      </c>
      <c r="B2381" t="s">
        <v>3079</v>
      </c>
      <c r="C2381" t="s">
        <v>6096</v>
      </c>
      <c r="D2381" s="13">
        <v>10664</v>
      </c>
      <c r="E2381" t="s">
        <v>9102</v>
      </c>
      <c r="F2381" t="str">
        <f>IF(ISERROR(VLOOKUP(Transaktionen[[#This Row],[Transaktionen]],BTT[Verwendete Transaktion (Pflichtauswahl)],1,FALSE)),"nein","ja")</f>
        <v>ja</v>
      </c>
    </row>
    <row r="2382" spans="1:7" hidden="1" x14ac:dyDescent="0.25">
      <c r="A2382" t="s">
        <v>3080</v>
      </c>
      <c r="B2382" t="s">
        <v>3081</v>
      </c>
      <c r="C2382" t="s">
        <v>6096</v>
      </c>
      <c r="D2382" s="13">
        <v>921</v>
      </c>
      <c r="E2382" t="s">
        <v>9102</v>
      </c>
      <c r="F2382" t="str">
        <f>IF(ISERROR(VLOOKUP(Transaktionen[[#This Row],[Transaktionen]],BTT[Verwendete Transaktion (Pflichtauswahl)],1,FALSE)),"nein","ja")</f>
        <v>ja</v>
      </c>
    </row>
    <row r="2383" spans="1:7" hidden="1" x14ac:dyDescent="0.25">
      <c r="A2383" t="s">
        <v>3082</v>
      </c>
      <c r="B2383" t="s">
        <v>3083</v>
      </c>
      <c r="C2383" t="s">
        <v>6096</v>
      </c>
      <c r="D2383" s="13">
        <v>34346</v>
      </c>
      <c r="E2383" t="s">
        <v>9102</v>
      </c>
      <c r="F2383" t="str">
        <f>IF(ISERROR(VLOOKUP(Transaktionen[[#This Row],[Transaktionen]],BTT[Verwendete Transaktion (Pflichtauswahl)],1,FALSE)),"nein","ja")</f>
        <v>ja</v>
      </c>
    </row>
    <row r="2384" spans="1:7" hidden="1" x14ac:dyDescent="0.25">
      <c r="A2384" t="s">
        <v>3084</v>
      </c>
      <c r="B2384" t="s">
        <v>3085</v>
      </c>
      <c r="C2384" t="s">
        <v>6096</v>
      </c>
      <c r="D2384" s="13">
        <v>20</v>
      </c>
      <c r="E2384" t="s">
        <v>9102</v>
      </c>
      <c r="F2384" t="str">
        <f>IF(ISERROR(VLOOKUP(Transaktionen[[#This Row],[Transaktionen]],BTT[Verwendete Transaktion (Pflichtauswahl)],1,FALSE)),"nein","ja")</f>
        <v>ja</v>
      </c>
    </row>
    <row r="2385" spans="1:6" hidden="1" x14ac:dyDescent="0.25">
      <c r="A2385" t="s">
        <v>3086</v>
      </c>
      <c r="B2385" t="s">
        <v>3087</v>
      </c>
      <c r="C2385" t="s">
        <v>6096</v>
      </c>
      <c r="D2385" s="13">
        <v>448</v>
      </c>
      <c r="E2385" t="s">
        <v>9102</v>
      </c>
      <c r="F2385" t="str">
        <f>IF(ISERROR(VLOOKUP(Transaktionen[[#This Row],[Transaktionen]],BTT[Verwendete Transaktion (Pflichtauswahl)],1,FALSE)),"nein","ja")</f>
        <v>ja</v>
      </c>
    </row>
    <row r="2386" spans="1:6" hidden="1" x14ac:dyDescent="0.25">
      <c r="A2386" t="s">
        <v>7105</v>
      </c>
      <c r="B2386" t="s">
        <v>8126</v>
      </c>
      <c r="C2386" t="s">
        <v>6096</v>
      </c>
      <c r="D2386" s="13">
        <v>14</v>
      </c>
      <c r="E2386" t="s">
        <v>9102</v>
      </c>
      <c r="F2386" t="str">
        <f>IF(ISERROR(VLOOKUP(Transaktionen[[#This Row],[Transaktionen]],BTT[Verwendete Transaktion (Pflichtauswahl)],1,FALSE)),"nein","ja")</f>
        <v>nein</v>
      </c>
    </row>
    <row r="2387" spans="1:6" hidden="1" x14ac:dyDescent="0.25">
      <c r="A2387" t="s">
        <v>3088</v>
      </c>
      <c r="B2387" t="s">
        <v>3089</v>
      </c>
      <c r="C2387" t="s">
        <v>6096</v>
      </c>
      <c r="D2387" s="13">
        <v>18</v>
      </c>
      <c r="E2387" t="s">
        <v>9102</v>
      </c>
      <c r="F2387" t="str">
        <f>IF(ISERROR(VLOOKUP(Transaktionen[[#This Row],[Transaktionen]],BTT[Verwendete Transaktion (Pflichtauswahl)],1,FALSE)),"nein","ja")</f>
        <v>ja</v>
      </c>
    </row>
    <row r="2388" spans="1:6" hidden="1" x14ac:dyDescent="0.25">
      <c r="A2388" t="s">
        <v>3090</v>
      </c>
      <c r="B2388" t="s">
        <v>3091</v>
      </c>
      <c r="C2388" t="s">
        <v>6096</v>
      </c>
      <c r="D2388" s="13">
        <v>5372</v>
      </c>
      <c r="E2388" t="s">
        <v>9102</v>
      </c>
      <c r="F2388" t="str">
        <f>IF(ISERROR(VLOOKUP(Transaktionen[[#This Row],[Transaktionen]],BTT[Verwendete Transaktion (Pflichtauswahl)],1,FALSE)),"nein","ja")</f>
        <v>ja</v>
      </c>
    </row>
    <row r="2389" spans="1:6" hidden="1" x14ac:dyDescent="0.25">
      <c r="A2389" t="s">
        <v>3092</v>
      </c>
      <c r="B2389" t="s">
        <v>3093</v>
      </c>
      <c r="C2389" t="s">
        <v>6096</v>
      </c>
      <c r="D2389" s="13">
        <v>112787</v>
      </c>
      <c r="E2389" t="s">
        <v>9102</v>
      </c>
      <c r="F2389" t="str">
        <f>IF(ISERROR(VLOOKUP(Transaktionen[[#This Row],[Transaktionen]],BTT[Verwendete Transaktion (Pflichtauswahl)],1,FALSE)),"nein","ja")</f>
        <v>ja</v>
      </c>
    </row>
    <row r="2390" spans="1:6" hidden="1" x14ac:dyDescent="0.25">
      <c r="A2390" t="s">
        <v>3094</v>
      </c>
      <c r="B2390" t="s">
        <v>3095</v>
      </c>
      <c r="C2390" t="s">
        <v>6096</v>
      </c>
      <c r="D2390" s="13">
        <v>6</v>
      </c>
      <c r="E2390" t="s">
        <v>9102</v>
      </c>
      <c r="F2390" s="10" t="str">
        <f>IF(ISERROR(VLOOKUP(Transaktionen[[#This Row],[Transaktionen]],BTT[Verwendete Transaktion (Pflichtauswahl)],1,FALSE)),"nein","ja")</f>
        <v>ja</v>
      </c>
    </row>
    <row r="2391" spans="1:6" hidden="1" x14ac:dyDescent="0.25">
      <c r="A2391" t="s">
        <v>3096</v>
      </c>
      <c r="B2391" t="s">
        <v>3097</v>
      </c>
      <c r="C2391" t="s">
        <v>6096</v>
      </c>
      <c r="D2391" s="13">
        <v>9</v>
      </c>
      <c r="E2391" t="s">
        <v>9102</v>
      </c>
      <c r="F2391" t="str">
        <f>IF(ISERROR(VLOOKUP(Transaktionen[[#This Row],[Transaktionen]],BTT[Verwendete Transaktion (Pflichtauswahl)],1,FALSE)),"nein","ja")</f>
        <v>ja</v>
      </c>
    </row>
    <row r="2392" spans="1:6" hidden="1" x14ac:dyDescent="0.25">
      <c r="A2392" t="s">
        <v>3098</v>
      </c>
      <c r="B2392" t="s">
        <v>3099</v>
      </c>
      <c r="C2392" t="s">
        <v>6038</v>
      </c>
      <c r="D2392" s="13">
        <v>9364</v>
      </c>
      <c r="E2392" t="s">
        <v>9102</v>
      </c>
      <c r="F2392" t="str">
        <f>IF(ISERROR(VLOOKUP(Transaktionen[[#This Row],[Transaktionen]],BTT[Verwendete Transaktion (Pflichtauswahl)],1,FALSE)),"nein","ja")</f>
        <v>ja</v>
      </c>
    </row>
    <row r="2393" spans="1:6" hidden="1" x14ac:dyDescent="0.25">
      <c r="A2393" t="s">
        <v>3100</v>
      </c>
      <c r="B2393" t="s">
        <v>3101</v>
      </c>
      <c r="C2393" t="s">
        <v>6038</v>
      </c>
      <c r="D2393" s="13">
        <v>1646</v>
      </c>
      <c r="E2393" t="s">
        <v>9102</v>
      </c>
      <c r="F2393" t="str">
        <f>IF(ISERROR(VLOOKUP(Transaktionen[[#This Row],[Transaktionen]],BTT[Verwendete Transaktion (Pflichtauswahl)],1,FALSE)),"nein","ja")</f>
        <v>ja</v>
      </c>
    </row>
    <row r="2394" spans="1:6" hidden="1" x14ac:dyDescent="0.25">
      <c r="A2394" t="s">
        <v>3102</v>
      </c>
      <c r="B2394" t="s">
        <v>3103</v>
      </c>
      <c r="C2394" t="s">
        <v>6038</v>
      </c>
      <c r="D2394" s="13">
        <v>33</v>
      </c>
      <c r="E2394" t="s">
        <v>9102</v>
      </c>
      <c r="F2394" t="str">
        <f>IF(ISERROR(VLOOKUP(Transaktionen[[#This Row],[Transaktionen]],BTT[Verwendete Transaktion (Pflichtauswahl)],1,FALSE)),"nein","ja")</f>
        <v>ja</v>
      </c>
    </row>
    <row r="2395" spans="1:6" hidden="1" x14ac:dyDescent="0.25">
      <c r="A2395" t="s">
        <v>3104</v>
      </c>
      <c r="B2395" t="s">
        <v>3105</v>
      </c>
      <c r="C2395" t="s">
        <v>6038</v>
      </c>
      <c r="D2395" s="13">
        <v>226</v>
      </c>
      <c r="E2395" t="s">
        <v>9102</v>
      </c>
      <c r="F2395" t="str">
        <f>IF(ISERROR(VLOOKUP(Transaktionen[[#This Row],[Transaktionen]],BTT[Verwendete Transaktion (Pflichtauswahl)],1,FALSE)),"nein","ja")</f>
        <v>ja</v>
      </c>
    </row>
    <row r="2396" spans="1:6" hidden="1" x14ac:dyDescent="0.25">
      <c r="A2396" t="s">
        <v>3106</v>
      </c>
      <c r="B2396" t="s">
        <v>3107</v>
      </c>
      <c r="C2396" t="s">
        <v>6038</v>
      </c>
      <c r="D2396" s="13">
        <v>10</v>
      </c>
      <c r="E2396" t="s">
        <v>9102</v>
      </c>
      <c r="F2396" t="str">
        <f>IF(ISERROR(VLOOKUP(Transaktionen[[#This Row],[Transaktionen]],BTT[Verwendete Transaktion (Pflichtauswahl)],1,FALSE)),"nein","ja")</f>
        <v>ja</v>
      </c>
    </row>
    <row r="2397" spans="1:6" hidden="1" x14ac:dyDescent="0.25">
      <c r="A2397" t="s">
        <v>3108</v>
      </c>
      <c r="B2397" t="s">
        <v>3109</v>
      </c>
      <c r="C2397" t="s">
        <v>6038</v>
      </c>
      <c r="D2397" s="13">
        <v>405</v>
      </c>
      <c r="E2397" t="s">
        <v>9102</v>
      </c>
      <c r="F2397" t="str">
        <f>IF(ISERROR(VLOOKUP(Transaktionen[[#This Row],[Transaktionen]],BTT[Verwendete Transaktion (Pflichtauswahl)],1,FALSE)),"nein","ja")</f>
        <v>ja</v>
      </c>
    </row>
    <row r="2398" spans="1:6" hidden="1" x14ac:dyDescent="0.25">
      <c r="A2398" t="s">
        <v>3110</v>
      </c>
      <c r="B2398" t="s">
        <v>3111</v>
      </c>
      <c r="C2398" t="s">
        <v>6038</v>
      </c>
      <c r="D2398" s="13">
        <v>80</v>
      </c>
      <c r="E2398" t="s">
        <v>9102</v>
      </c>
      <c r="F2398" t="str">
        <f>IF(ISERROR(VLOOKUP(Transaktionen[[#This Row],[Transaktionen]],BTT[Verwendete Transaktion (Pflichtauswahl)],1,FALSE)),"nein","ja")</f>
        <v>ja</v>
      </c>
    </row>
    <row r="2399" spans="1:6" hidden="1" x14ac:dyDescent="0.25">
      <c r="A2399" t="s">
        <v>3112</v>
      </c>
      <c r="B2399" t="s">
        <v>3113</v>
      </c>
      <c r="C2399" t="s">
        <v>6038</v>
      </c>
      <c r="D2399" s="13">
        <v>882</v>
      </c>
      <c r="E2399" t="s">
        <v>9102</v>
      </c>
      <c r="F2399" t="str">
        <f>IF(ISERROR(VLOOKUP(Transaktionen[[#This Row],[Transaktionen]],BTT[Verwendete Transaktion (Pflichtauswahl)],1,FALSE)),"nein","ja")</f>
        <v>ja</v>
      </c>
    </row>
    <row r="2400" spans="1:6" hidden="1" x14ac:dyDescent="0.25">
      <c r="A2400" t="s">
        <v>3114</v>
      </c>
      <c r="B2400" t="s">
        <v>3115</v>
      </c>
      <c r="C2400" t="s">
        <v>6038</v>
      </c>
      <c r="D2400" s="13">
        <v>272</v>
      </c>
      <c r="E2400" t="s">
        <v>9102</v>
      </c>
      <c r="F2400" t="str">
        <f>IF(ISERROR(VLOOKUP(Transaktionen[[#This Row],[Transaktionen]],BTT[Verwendete Transaktion (Pflichtauswahl)],1,FALSE)),"nein","ja")</f>
        <v>ja</v>
      </c>
    </row>
    <row r="2401" spans="1:7" hidden="1" x14ac:dyDescent="0.25">
      <c r="A2401" t="s">
        <v>9216</v>
      </c>
      <c r="B2401" t="s">
        <v>9217</v>
      </c>
      <c r="C2401" t="s">
        <v>6038</v>
      </c>
      <c r="D2401" s="13">
        <v>99</v>
      </c>
      <c r="E2401" t="s">
        <v>9102</v>
      </c>
      <c r="F2401" t="str">
        <f>IF(ISERROR(VLOOKUP(Transaktionen[[#This Row],[Transaktionen]],BTT[Verwendete Transaktion (Pflichtauswahl)],1,FALSE)),"nein","ja")</f>
        <v>nein</v>
      </c>
    </row>
    <row r="2402" spans="1:7" hidden="1" x14ac:dyDescent="0.25">
      <c r="A2402" t="s">
        <v>7106</v>
      </c>
      <c r="B2402" t="s">
        <v>8127</v>
      </c>
      <c r="C2402" t="s">
        <v>6038</v>
      </c>
      <c r="D2402" s="13" t="s">
        <v>576</v>
      </c>
      <c r="E2402" t="s">
        <v>576</v>
      </c>
      <c r="F2402" t="str">
        <f>IF(ISERROR(VLOOKUP(Transaktionen[[#This Row],[Transaktionen]],BTT[Verwendete Transaktion (Pflichtauswahl)],1,FALSE)),"nein","ja")</f>
        <v>nein</v>
      </c>
      <c r="G2402" t="s">
        <v>9340</v>
      </c>
    </row>
    <row r="2403" spans="1:7" hidden="1" x14ac:dyDescent="0.25">
      <c r="A2403" t="s">
        <v>3116</v>
      </c>
      <c r="B2403" t="s">
        <v>3117</v>
      </c>
      <c r="C2403" t="s">
        <v>6038</v>
      </c>
      <c r="D2403" s="13">
        <v>33</v>
      </c>
      <c r="E2403" t="s">
        <v>9102</v>
      </c>
      <c r="F2403" t="str">
        <f>IF(ISERROR(VLOOKUP(Transaktionen[[#This Row],[Transaktionen]],BTT[Verwendete Transaktion (Pflichtauswahl)],1,FALSE)),"nein","ja")</f>
        <v>ja</v>
      </c>
    </row>
    <row r="2404" spans="1:7" hidden="1" x14ac:dyDescent="0.25">
      <c r="A2404" t="s">
        <v>3118</v>
      </c>
      <c r="B2404" t="s">
        <v>3119</v>
      </c>
      <c r="C2404" t="s">
        <v>6038</v>
      </c>
      <c r="D2404" s="13">
        <v>1050</v>
      </c>
      <c r="E2404" t="s">
        <v>9102</v>
      </c>
      <c r="F2404" t="str">
        <f>IF(ISERROR(VLOOKUP(Transaktionen[[#This Row],[Transaktionen]],BTT[Verwendete Transaktion (Pflichtauswahl)],1,FALSE)),"nein","ja")</f>
        <v>ja</v>
      </c>
    </row>
    <row r="2405" spans="1:7" hidden="1" x14ac:dyDescent="0.25">
      <c r="A2405" t="s">
        <v>3120</v>
      </c>
      <c r="B2405" t="s">
        <v>3121</v>
      </c>
      <c r="C2405" t="s">
        <v>6038</v>
      </c>
      <c r="D2405" s="13">
        <v>18</v>
      </c>
      <c r="E2405" t="s">
        <v>9102</v>
      </c>
      <c r="F2405" t="str">
        <f>IF(ISERROR(VLOOKUP(Transaktionen[[#This Row],[Transaktionen]],BTT[Verwendete Transaktion (Pflichtauswahl)],1,FALSE)),"nein","ja")</f>
        <v>nein</v>
      </c>
      <c r="G2405" t="s">
        <v>9340</v>
      </c>
    </row>
    <row r="2406" spans="1:7" hidden="1" x14ac:dyDescent="0.25">
      <c r="A2406" t="s">
        <v>3122</v>
      </c>
      <c r="B2406" t="s">
        <v>3123</v>
      </c>
      <c r="C2406" t="s">
        <v>6038</v>
      </c>
      <c r="D2406" s="13">
        <v>8</v>
      </c>
      <c r="E2406" t="s">
        <v>9102</v>
      </c>
      <c r="F2406" t="str">
        <f>IF(ISERROR(VLOOKUP(Transaktionen[[#This Row],[Transaktionen]],BTT[Verwendete Transaktion (Pflichtauswahl)],1,FALSE)),"nein","ja")</f>
        <v>nein</v>
      </c>
      <c r="G2406" t="s">
        <v>9340</v>
      </c>
    </row>
    <row r="2407" spans="1:7" hidden="1" x14ac:dyDescent="0.25">
      <c r="A2407" t="s">
        <v>3124</v>
      </c>
      <c r="B2407" t="s">
        <v>3125</v>
      </c>
      <c r="C2407" t="s">
        <v>6038</v>
      </c>
      <c r="D2407" s="13">
        <v>5124</v>
      </c>
      <c r="E2407" t="s">
        <v>9102</v>
      </c>
      <c r="F2407" t="str">
        <f>IF(ISERROR(VLOOKUP(Transaktionen[[#This Row],[Transaktionen]],BTT[Verwendete Transaktion (Pflichtauswahl)],1,FALSE)),"nein","ja")</f>
        <v>ja</v>
      </c>
    </row>
    <row r="2408" spans="1:7" hidden="1" x14ac:dyDescent="0.25">
      <c r="A2408" t="s">
        <v>3126</v>
      </c>
      <c r="B2408" t="s">
        <v>3127</v>
      </c>
      <c r="C2408" t="s">
        <v>6038</v>
      </c>
      <c r="D2408" s="13">
        <v>3472436</v>
      </c>
      <c r="E2408" t="s">
        <v>9102</v>
      </c>
      <c r="F2408" t="str">
        <f>IF(ISERROR(VLOOKUP(Transaktionen[[#This Row],[Transaktionen]],BTT[Verwendete Transaktion (Pflichtauswahl)],1,FALSE)),"nein","ja")</f>
        <v>ja</v>
      </c>
    </row>
    <row r="2409" spans="1:7" hidden="1" x14ac:dyDescent="0.25">
      <c r="A2409" t="s">
        <v>3128</v>
      </c>
      <c r="B2409" t="s">
        <v>3129</v>
      </c>
      <c r="C2409" t="s">
        <v>6038</v>
      </c>
      <c r="D2409" s="13">
        <v>4259</v>
      </c>
      <c r="E2409" t="s">
        <v>9102</v>
      </c>
      <c r="F2409" t="str">
        <f>IF(ISERROR(VLOOKUP(Transaktionen[[#This Row],[Transaktionen]],BTT[Verwendete Transaktion (Pflichtauswahl)],1,FALSE)),"nein","ja")</f>
        <v>ja</v>
      </c>
    </row>
    <row r="2410" spans="1:7" hidden="1" x14ac:dyDescent="0.25">
      <c r="A2410" t="s">
        <v>3130</v>
      </c>
      <c r="B2410" t="s">
        <v>3129</v>
      </c>
      <c r="C2410" t="s">
        <v>6038</v>
      </c>
      <c r="D2410" s="13">
        <v>3370677</v>
      </c>
      <c r="E2410" t="s">
        <v>9102</v>
      </c>
      <c r="F2410" t="str">
        <f>IF(ISERROR(VLOOKUP(Transaktionen[[#This Row],[Transaktionen]],BTT[Verwendete Transaktion (Pflichtauswahl)],1,FALSE)),"nein","ja")</f>
        <v>ja</v>
      </c>
    </row>
    <row r="2411" spans="1:7" hidden="1" x14ac:dyDescent="0.25">
      <c r="A2411" t="s">
        <v>3131</v>
      </c>
      <c r="B2411" t="s">
        <v>3132</v>
      </c>
      <c r="C2411" t="s">
        <v>6038</v>
      </c>
      <c r="D2411" s="13">
        <v>30639</v>
      </c>
      <c r="E2411" t="s">
        <v>9102</v>
      </c>
      <c r="F2411" t="str">
        <f>IF(ISERROR(VLOOKUP(Transaktionen[[#This Row],[Transaktionen]],BTT[Verwendete Transaktion (Pflichtauswahl)],1,FALSE)),"nein","ja")</f>
        <v>ja</v>
      </c>
    </row>
    <row r="2412" spans="1:7" hidden="1" x14ac:dyDescent="0.25">
      <c r="A2412" t="s">
        <v>3133</v>
      </c>
      <c r="B2412" t="s">
        <v>3132</v>
      </c>
      <c r="C2412" t="s">
        <v>6038</v>
      </c>
      <c r="D2412" s="13">
        <v>67553431</v>
      </c>
      <c r="E2412" t="s">
        <v>9102</v>
      </c>
      <c r="F2412" t="str">
        <f>IF(ISERROR(VLOOKUP(Transaktionen[[#This Row],[Transaktionen]],BTT[Verwendete Transaktion (Pflichtauswahl)],1,FALSE)),"nein","ja")</f>
        <v>ja</v>
      </c>
    </row>
    <row r="2413" spans="1:7" hidden="1" x14ac:dyDescent="0.25">
      <c r="A2413" t="s">
        <v>3134</v>
      </c>
      <c r="B2413" t="s">
        <v>3135</v>
      </c>
      <c r="C2413" t="s">
        <v>6038</v>
      </c>
      <c r="D2413" s="13">
        <v>290</v>
      </c>
      <c r="E2413" t="s">
        <v>9102</v>
      </c>
      <c r="F2413" t="str">
        <f>IF(ISERROR(VLOOKUP(Transaktionen[[#This Row],[Transaktionen]],BTT[Verwendete Transaktion (Pflichtauswahl)],1,FALSE)),"nein","ja")</f>
        <v>ja</v>
      </c>
    </row>
    <row r="2414" spans="1:7" hidden="1" x14ac:dyDescent="0.25">
      <c r="A2414" t="s">
        <v>3136</v>
      </c>
      <c r="B2414" t="s">
        <v>3137</v>
      </c>
      <c r="C2414" t="s">
        <v>6038</v>
      </c>
      <c r="D2414" s="13">
        <v>415</v>
      </c>
      <c r="E2414" t="s">
        <v>9102</v>
      </c>
      <c r="F2414" t="str">
        <f>IF(ISERROR(VLOOKUP(Transaktionen[[#This Row],[Transaktionen]],BTT[Verwendete Transaktion (Pflichtauswahl)],1,FALSE)),"nein","ja")</f>
        <v>nein</v>
      </c>
      <c r="G2414" t="s">
        <v>9340</v>
      </c>
    </row>
    <row r="2415" spans="1:7" hidden="1" x14ac:dyDescent="0.25">
      <c r="A2415" t="s">
        <v>3138</v>
      </c>
      <c r="B2415" t="s">
        <v>3139</v>
      </c>
      <c r="C2415" t="s">
        <v>6038</v>
      </c>
      <c r="D2415" s="13">
        <v>3654</v>
      </c>
      <c r="E2415" t="s">
        <v>9102</v>
      </c>
      <c r="F2415" t="str">
        <f>IF(ISERROR(VLOOKUP(Transaktionen[[#This Row],[Transaktionen]],BTT[Verwendete Transaktion (Pflichtauswahl)],1,FALSE)),"nein","ja")</f>
        <v>nein</v>
      </c>
      <c r="G2415" t="s">
        <v>9340</v>
      </c>
    </row>
    <row r="2416" spans="1:7" hidden="1" x14ac:dyDescent="0.25">
      <c r="A2416" t="s">
        <v>3140</v>
      </c>
      <c r="B2416" t="s">
        <v>3141</v>
      </c>
      <c r="C2416" t="s">
        <v>6038</v>
      </c>
      <c r="D2416" s="13">
        <v>23</v>
      </c>
      <c r="E2416" t="s">
        <v>576</v>
      </c>
      <c r="F2416" t="str">
        <f>IF(ISERROR(VLOOKUP(Transaktionen[[#This Row],[Transaktionen]],BTT[Verwendete Transaktion (Pflichtauswahl)],1,FALSE)),"nein","ja")</f>
        <v>nein</v>
      </c>
      <c r="G2416" t="s">
        <v>9340</v>
      </c>
    </row>
    <row r="2417" spans="1:7" hidden="1" x14ac:dyDescent="0.25">
      <c r="A2417" t="s">
        <v>3142</v>
      </c>
      <c r="B2417" t="s">
        <v>3143</v>
      </c>
      <c r="C2417" t="s">
        <v>6038</v>
      </c>
      <c r="D2417" s="13">
        <v>1524</v>
      </c>
      <c r="E2417" t="s">
        <v>9102</v>
      </c>
      <c r="F2417" t="str">
        <f>IF(ISERROR(VLOOKUP(Transaktionen[[#This Row],[Transaktionen]],BTT[Verwendete Transaktion (Pflichtauswahl)],1,FALSE)),"nein","ja")</f>
        <v>ja</v>
      </c>
    </row>
    <row r="2418" spans="1:7" hidden="1" x14ac:dyDescent="0.25">
      <c r="A2418" t="s">
        <v>3144</v>
      </c>
      <c r="B2418" t="s">
        <v>676</v>
      </c>
      <c r="C2418" t="s">
        <v>6038</v>
      </c>
      <c r="D2418" s="13">
        <v>18176</v>
      </c>
      <c r="E2418" t="s">
        <v>9102</v>
      </c>
      <c r="F2418" t="str">
        <f>IF(ISERROR(VLOOKUP(Transaktionen[[#This Row],[Transaktionen]],BTT[Verwendete Transaktion (Pflichtauswahl)],1,FALSE)),"nein","ja")</f>
        <v>ja</v>
      </c>
    </row>
    <row r="2419" spans="1:7" hidden="1" x14ac:dyDescent="0.25">
      <c r="A2419" t="s">
        <v>3145</v>
      </c>
      <c r="B2419" t="s">
        <v>1283</v>
      </c>
      <c r="C2419" t="s">
        <v>6038</v>
      </c>
      <c r="D2419" s="13">
        <v>6681</v>
      </c>
      <c r="E2419" t="s">
        <v>9102</v>
      </c>
      <c r="F2419" t="str">
        <f>IF(ISERROR(VLOOKUP(Transaktionen[[#This Row],[Transaktionen]],BTT[Verwendete Transaktion (Pflichtauswahl)],1,FALSE)),"nein","ja")</f>
        <v>ja</v>
      </c>
    </row>
    <row r="2420" spans="1:7" hidden="1" x14ac:dyDescent="0.25">
      <c r="A2420" t="s">
        <v>3146</v>
      </c>
      <c r="B2420" t="s">
        <v>3147</v>
      </c>
      <c r="C2420" t="s">
        <v>6038</v>
      </c>
      <c r="D2420" s="13">
        <v>978671</v>
      </c>
      <c r="E2420" t="s">
        <v>9102</v>
      </c>
      <c r="F2420" t="str">
        <f>IF(ISERROR(VLOOKUP(Transaktionen[[#This Row],[Transaktionen]],BTT[Verwendete Transaktion (Pflichtauswahl)],1,FALSE)),"nein","ja")</f>
        <v>ja</v>
      </c>
    </row>
    <row r="2421" spans="1:7" hidden="1" x14ac:dyDescent="0.25">
      <c r="A2421" t="s">
        <v>3148</v>
      </c>
      <c r="B2421" t="s">
        <v>678</v>
      </c>
      <c r="C2421" t="s">
        <v>6038</v>
      </c>
      <c r="D2421" s="13">
        <v>2986151</v>
      </c>
      <c r="E2421" t="s">
        <v>9102</v>
      </c>
      <c r="F2421" t="str">
        <f>IF(ISERROR(VLOOKUP(Transaktionen[[#This Row],[Transaktionen]],BTT[Verwendete Transaktion (Pflichtauswahl)],1,FALSE)),"nein","ja")</f>
        <v>ja</v>
      </c>
    </row>
    <row r="2422" spans="1:7" hidden="1" x14ac:dyDescent="0.25">
      <c r="A2422" t="s">
        <v>3149</v>
      </c>
      <c r="B2422" t="s">
        <v>680</v>
      </c>
      <c r="C2422" t="s">
        <v>6038</v>
      </c>
      <c r="D2422" s="13">
        <v>226182</v>
      </c>
      <c r="E2422" t="s">
        <v>9102</v>
      </c>
      <c r="F2422" t="str">
        <f>IF(ISERROR(VLOOKUP(Transaktionen[[#This Row],[Transaktionen]],BTT[Verwendete Transaktion (Pflichtauswahl)],1,FALSE)),"nein","ja")</f>
        <v>ja</v>
      </c>
    </row>
    <row r="2423" spans="1:7" hidden="1" x14ac:dyDescent="0.25">
      <c r="A2423" t="s">
        <v>3150</v>
      </c>
      <c r="B2423" t="s">
        <v>682</v>
      </c>
      <c r="C2423" t="s">
        <v>6038</v>
      </c>
      <c r="D2423" s="13">
        <v>185705</v>
      </c>
      <c r="E2423" t="s">
        <v>9102</v>
      </c>
      <c r="F2423" t="str">
        <f>IF(ISERROR(VLOOKUP(Transaktionen[[#This Row],[Transaktionen]],BTT[Verwendete Transaktion (Pflichtauswahl)],1,FALSE)),"nein","ja")</f>
        <v>ja</v>
      </c>
    </row>
    <row r="2424" spans="1:7" hidden="1" x14ac:dyDescent="0.25">
      <c r="A2424" t="s">
        <v>3151</v>
      </c>
      <c r="B2424" t="s">
        <v>3152</v>
      </c>
      <c r="C2424" t="s">
        <v>6038</v>
      </c>
      <c r="D2424" s="13">
        <v>138</v>
      </c>
      <c r="E2424" t="s">
        <v>576</v>
      </c>
      <c r="F2424" t="str">
        <f>IF(ISERROR(VLOOKUP(Transaktionen[[#This Row],[Transaktionen]],BTT[Verwendete Transaktion (Pflichtauswahl)],1,FALSE)),"nein","ja")</f>
        <v>nein</v>
      </c>
      <c r="G2424" t="s">
        <v>9340</v>
      </c>
    </row>
    <row r="2425" spans="1:7" hidden="1" x14ac:dyDescent="0.25">
      <c r="A2425" t="s">
        <v>3153</v>
      </c>
      <c r="B2425" t="s">
        <v>3154</v>
      </c>
      <c r="C2425" t="s">
        <v>6038</v>
      </c>
      <c r="D2425" s="13">
        <v>196445</v>
      </c>
      <c r="E2425" t="s">
        <v>9102</v>
      </c>
      <c r="F2425" t="str">
        <f>IF(ISERROR(VLOOKUP(Transaktionen[[#This Row],[Transaktionen]],BTT[Verwendete Transaktion (Pflichtauswahl)],1,FALSE)),"nein","ja")</f>
        <v>ja</v>
      </c>
    </row>
    <row r="2426" spans="1:7" hidden="1" x14ac:dyDescent="0.25">
      <c r="A2426" t="s">
        <v>3155</v>
      </c>
      <c r="B2426" t="s">
        <v>29</v>
      </c>
      <c r="C2426" t="s">
        <v>6038</v>
      </c>
      <c r="D2426" s="13">
        <v>24</v>
      </c>
      <c r="E2426" t="s">
        <v>576</v>
      </c>
      <c r="F2426" t="str">
        <f>IF(ISERROR(VLOOKUP(Transaktionen[[#This Row],[Transaktionen]],BTT[Verwendete Transaktion (Pflichtauswahl)],1,FALSE)),"nein","ja")</f>
        <v>ja</v>
      </c>
    </row>
    <row r="2427" spans="1:7" hidden="1" x14ac:dyDescent="0.25">
      <c r="A2427" t="s">
        <v>3156</v>
      </c>
      <c r="B2427" t="s">
        <v>3157</v>
      </c>
      <c r="C2427" t="s">
        <v>6038</v>
      </c>
      <c r="D2427" s="13">
        <v>727379</v>
      </c>
      <c r="E2427" t="s">
        <v>9102</v>
      </c>
      <c r="F2427" t="str">
        <f>IF(ISERROR(VLOOKUP(Transaktionen[[#This Row],[Transaktionen]],BTT[Verwendete Transaktion (Pflichtauswahl)],1,FALSE)),"nein","ja")</f>
        <v>ja</v>
      </c>
    </row>
    <row r="2428" spans="1:7" hidden="1" x14ac:dyDescent="0.25">
      <c r="A2428" t="s">
        <v>3158</v>
      </c>
      <c r="B2428" t="s">
        <v>3159</v>
      </c>
      <c r="C2428" t="s">
        <v>6038</v>
      </c>
      <c r="D2428" s="13">
        <v>9196</v>
      </c>
      <c r="E2428" t="s">
        <v>9102</v>
      </c>
      <c r="F2428" t="str">
        <f>IF(ISERROR(VLOOKUP(Transaktionen[[#This Row],[Transaktionen]],BTT[Verwendete Transaktion (Pflichtauswahl)],1,FALSE)),"nein","ja")</f>
        <v>ja</v>
      </c>
    </row>
    <row r="2429" spans="1:7" hidden="1" x14ac:dyDescent="0.25">
      <c r="A2429" t="s">
        <v>3160</v>
      </c>
      <c r="B2429" t="s">
        <v>3161</v>
      </c>
      <c r="C2429" t="s">
        <v>6038</v>
      </c>
      <c r="D2429" s="13">
        <v>1709688</v>
      </c>
      <c r="E2429" t="s">
        <v>9102</v>
      </c>
      <c r="F2429" t="str">
        <f>IF(ISERROR(VLOOKUP(Transaktionen[[#This Row],[Transaktionen]],BTT[Verwendete Transaktion (Pflichtauswahl)],1,FALSE)),"nein","ja")</f>
        <v>ja</v>
      </c>
    </row>
    <row r="2430" spans="1:7" hidden="1" x14ac:dyDescent="0.25">
      <c r="A2430" t="s">
        <v>3162</v>
      </c>
      <c r="B2430" t="s">
        <v>3163</v>
      </c>
      <c r="C2430" t="s">
        <v>6038</v>
      </c>
      <c r="D2430" s="13">
        <v>16</v>
      </c>
      <c r="E2430" t="s">
        <v>9102</v>
      </c>
      <c r="F2430" t="str">
        <f>IF(ISERROR(VLOOKUP(Transaktionen[[#This Row],[Transaktionen]],BTT[Verwendete Transaktion (Pflichtauswahl)],1,FALSE)),"nein","ja")</f>
        <v>ja</v>
      </c>
    </row>
    <row r="2431" spans="1:7" hidden="1" x14ac:dyDescent="0.25">
      <c r="A2431" t="s">
        <v>3164</v>
      </c>
      <c r="B2431" t="s">
        <v>3165</v>
      </c>
      <c r="C2431" t="s">
        <v>6038</v>
      </c>
      <c r="D2431" s="13">
        <v>25</v>
      </c>
      <c r="E2431" t="s">
        <v>9102</v>
      </c>
      <c r="F2431" t="str">
        <f>IF(ISERROR(VLOOKUP(Transaktionen[[#This Row],[Transaktionen]],BTT[Verwendete Transaktion (Pflichtauswahl)],1,FALSE)),"nein","ja")</f>
        <v>ja</v>
      </c>
    </row>
    <row r="2432" spans="1:7" hidden="1" x14ac:dyDescent="0.25">
      <c r="A2432" t="s">
        <v>3166</v>
      </c>
      <c r="B2432" t="s">
        <v>3167</v>
      </c>
      <c r="C2432" t="s">
        <v>6038</v>
      </c>
      <c r="D2432" s="13">
        <v>32</v>
      </c>
      <c r="E2432" t="s">
        <v>9102</v>
      </c>
      <c r="F2432" t="str">
        <f>IF(ISERROR(VLOOKUP(Transaktionen[[#This Row],[Transaktionen]],BTT[Verwendete Transaktion (Pflichtauswahl)],1,FALSE)),"nein","ja")</f>
        <v>ja</v>
      </c>
    </row>
    <row r="2433" spans="1:7" hidden="1" x14ac:dyDescent="0.25">
      <c r="A2433" t="s">
        <v>3168</v>
      </c>
      <c r="B2433" t="s">
        <v>3169</v>
      </c>
      <c r="C2433" t="s">
        <v>6038</v>
      </c>
      <c r="D2433" s="13">
        <v>3940</v>
      </c>
      <c r="E2433" t="s">
        <v>9102</v>
      </c>
      <c r="F2433" t="str">
        <f>IF(ISERROR(VLOOKUP(Transaktionen[[#This Row],[Transaktionen]],BTT[Verwendete Transaktion (Pflichtauswahl)],1,FALSE)),"nein","ja")</f>
        <v>ja</v>
      </c>
    </row>
    <row r="2434" spans="1:7" hidden="1" x14ac:dyDescent="0.25">
      <c r="A2434" t="s">
        <v>3170</v>
      </c>
      <c r="B2434" t="s">
        <v>3171</v>
      </c>
      <c r="C2434" t="s">
        <v>6038</v>
      </c>
      <c r="D2434" s="13">
        <v>14</v>
      </c>
      <c r="E2434" t="s">
        <v>9102</v>
      </c>
      <c r="F2434" t="str">
        <f>IF(ISERROR(VLOOKUP(Transaktionen[[#This Row],[Transaktionen]],BTT[Verwendete Transaktion (Pflichtauswahl)],1,FALSE)),"nein","ja")</f>
        <v>ja</v>
      </c>
    </row>
    <row r="2435" spans="1:7" hidden="1" x14ac:dyDescent="0.25">
      <c r="A2435" t="s">
        <v>3172</v>
      </c>
      <c r="B2435" t="s">
        <v>3173</v>
      </c>
      <c r="C2435" t="s">
        <v>6038</v>
      </c>
      <c r="D2435" s="13">
        <v>3013</v>
      </c>
      <c r="E2435" t="s">
        <v>9102</v>
      </c>
      <c r="F2435" t="str">
        <f>IF(ISERROR(VLOOKUP(Transaktionen[[#This Row],[Transaktionen]],BTT[Verwendete Transaktion (Pflichtauswahl)],1,FALSE)),"nein","ja")</f>
        <v>ja</v>
      </c>
    </row>
    <row r="2436" spans="1:7" hidden="1" x14ac:dyDescent="0.25">
      <c r="A2436" t="s">
        <v>3174</v>
      </c>
      <c r="B2436" t="s">
        <v>686</v>
      </c>
      <c r="C2436" t="s">
        <v>6038</v>
      </c>
      <c r="D2436" s="13">
        <v>612804</v>
      </c>
      <c r="E2436" t="s">
        <v>9102</v>
      </c>
      <c r="F2436" t="str">
        <f>IF(ISERROR(VLOOKUP(Transaktionen[[#This Row],[Transaktionen]],BTT[Verwendete Transaktion (Pflichtauswahl)],1,FALSE)),"nein","ja")</f>
        <v>ja</v>
      </c>
    </row>
    <row r="2437" spans="1:7" hidden="1" x14ac:dyDescent="0.25">
      <c r="A2437" t="s">
        <v>3175</v>
      </c>
      <c r="B2437" t="s">
        <v>3176</v>
      </c>
      <c r="C2437" t="s">
        <v>6038</v>
      </c>
      <c r="D2437" s="13">
        <v>327843</v>
      </c>
      <c r="E2437" t="s">
        <v>9102</v>
      </c>
      <c r="F2437" t="str">
        <f>IF(ISERROR(VLOOKUP(Transaktionen[[#This Row],[Transaktionen]],BTT[Verwendete Transaktion (Pflichtauswahl)],1,FALSE)),"nein","ja")</f>
        <v>ja</v>
      </c>
    </row>
    <row r="2438" spans="1:7" hidden="1" x14ac:dyDescent="0.25">
      <c r="A2438" t="s">
        <v>3177</v>
      </c>
      <c r="B2438" t="s">
        <v>688</v>
      </c>
      <c r="C2438" t="s">
        <v>6038</v>
      </c>
      <c r="D2438" s="13">
        <v>8607</v>
      </c>
      <c r="E2438" t="s">
        <v>9102</v>
      </c>
      <c r="F2438" t="str">
        <f>IF(ISERROR(VLOOKUP(Transaktionen[[#This Row],[Transaktionen]],BTT[Verwendete Transaktion (Pflichtauswahl)],1,FALSE)),"nein","ja")</f>
        <v>ja</v>
      </c>
    </row>
    <row r="2439" spans="1:7" hidden="1" x14ac:dyDescent="0.25">
      <c r="A2439" t="s">
        <v>3178</v>
      </c>
      <c r="B2439" t="s">
        <v>3179</v>
      </c>
      <c r="C2439" t="s">
        <v>6038</v>
      </c>
      <c r="D2439" s="13">
        <v>858786</v>
      </c>
      <c r="E2439" t="s">
        <v>9102</v>
      </c>
      <c r="F2439" t="str">
        <f>IF(ISERROR(VLOOKUP(Transaktionen[[#This Row],[Transaktionen]],BTT[Verwendete Transaktion (Pflichtauswahl)],1,FALSE)),"nein","ja")</f>
        <v>ja</v>
      </c>
    </row>
    <row r="2440" spans="1:7" hidden="1" x14ac:dyDescent="0.25">
      <c r="A2440" t="s">
        <v>3180</v>
      </c>
      <c r="B2440" t="s">
        <v>3181</v>
      </c>
      <c r="C2440" t="s">
        <v>6038</v>
      </c>
      <c r="D2440" s="13">
        <v>237622</v>
      </c>
      <c r="E2440" t="s">
        <v>9102</v>
      </c>
      <c r="F2440" t="str">
        <f>IF(ISERROR(VLOOKUP(Transaktionen[[#This Row],[Transaktionen]],BTT[Verwendete Transaktion (Pflichtauswahl)],1,FALSE)),"nein","ja")</f>
        <v>ja</v>
      </c>
    </row>
    <row r="2441" spans="1:7" hidden="1" x14ac:dyDescent="0.25">
      <c r="A2441" t="s">
        <v>3182</v>
      </c>
      <c r="B2441" t="s">
        <v>3183</v>
      </c>
      <c r="C2441" t="s">
        <v>6038</v>
      </c>
      <c r="D2441" s="13">
        <v>209055</v>
      </c>
      <c r="E2441" t="s">
        <v>9102</v>
      </c>
      <c r="F2441" t="str">
        <f>IF(ISERROR(VLOOKUP(Transaktionen[[#This Row],[Transaktionen]],BTT[Verwendete Transaktion (Pflichtauswahl)],1,FALSE)),"nein","ja")</f>
        <v>ja</v>
      </c>
    </row>
    <row r="2442" spans="1:7" hidden="1" x14ac:dyDescent="0.25">
      <c r="A2442" t="s">
        <v>7107</v>
      </c>
      <c r="B2442" t="s">
        <v>8128</v>
      </c>
      <c r="C2442" t="s">
        <v>6038</v>
      </c>
      <c r="D2442" s="13">
        <v>26</v>
      </c>
      <c r="E2442" t="s">
        <v>576</v>
      </c>
      <c r="F2442" t="str">
        <f>IF(ISERROR(VLOOKUP(Transaktionen[[#This Row],[Transaktionen]],BTT[Verwendete Transaktion (Pflichtauswahl)],1,FALSE)),"nein","ja")</f>
        <v>nein</v>
      </c>
      <c r="G2442" t="s">
        <v>9340</v>
      </c>
    </row>
    <row r="2443" spans="1:7" hidden="1" x14ac:dyDescent="0.25">
      <c r="A2443" t="s">
        <v>3184</v>
      </c>
      <c r="B2443" t="s">
        <v>3185</v>
      </c>
      <c r="C2443" t="s">
        <v>6038</v>
      </c>
      <c r="D2443" s="13">
        <v>140508</v>
      </c>
      <c r="E2443" t="s">
        <v>9102</v>
      </c>
      <c r="F2443" t="str">
        <f>IF(ISERROR(VLOOKUP(Transaktionen[[#This Row],[Transaktionen]],BTT[Verwendete Transaktion (Pflichtauswahl)],1,FALSE)),"nein","ja")</f>
        <v>ja</v>
      </c>
    </row>
    <row r="2444" spans="1:7" hidden="1" x14ac:dyDescent="0.25">
      <c r="A2444" t="s">
        <v>3186</v>
      </c>
      <c r="B2444" t="s">
        <v>3187</v>
      </c>
      <c r="C2444" t="s">
        <v>6038</v>
      </c>
      <c r="D2444" s="13">
        <v>24462</v>
      </c>
      <c r="E2444" t="s">
        <v>9102</v>
      </c>
      <c r="F2444" t="str">
        <f>IF(ISERROR(VLOOKUP(Transaktionen[[#This Row],[Transaktionen]],BTT[Verwendete Transaktion (Pflichtauswahl)],1,FALSE)),"nein","ja")</f>
        <v>ja</v>
      </c>
    </row>
    <row r="2445" spans="1:7" hidden="1" x14ac:dyDescent="0.25">
      <c r="A2445" t="s">
        <v>3188</v>
      </c>
      <c r="B2445" t="s">
        <v>3189</v>
      </c>
      <c r="C2445" t="s">
        <v>6038</v>
      </c>
      <c r="D2445" s="13">
        <v>46234</v>
      </c>
      <c r="E2445" t="s">
        <v>9102</v>
      </c>
      <c r="F2445" t="str">
        <f>IF(ISERROR(VLOOKUP(Transaktionen[[#This Row],[Transaktionen]],BTT[Verwendete Transaktion (Pflichtauswahl)],1,FALSE)),"nein","ja")</f>
        <v>ja</v>
      </c>
    </row>
    <row r="2446" spans="1:7" hidden="1" x14ac:dyDescent="0.25">
      <c r="A2446" t="s">
        <v>7108</v>
      </c>
      <c r="B2446" t="s">
        <v>8129</v>
      </c>
      <c r="C2446" t="s">
        <v>6038</v>
      </c>
      <c r="D2446" s="13" t="s">
        <v>576</v>
      </c>
      <c r="E2446" t="s">
        <v>576</v>
      </c>
      <c r="F2446" t="str">
        <f>IF(ISERROR(VLOOKUP(Transaktionen[[#This Row],[Transaktionen]],BTT[Verwendete Transaktion (Pflichtauswahl)],1,FALSE)),"nein","ja")</f>
        <v>nein</v>
      </c>
      <c r="G2446" t="s">
        <v>9340</v>
      </c>
    </row>
    <row r="2447" spans="1:7" hidden="1" x14ac:dyDescent="0.25">
      <c r="A2447" t="s">
        <v>3190</v>
      </c>
      <c r="B2447" t="s">
        <v>3191</v>
      </c>
      <c r="C2447" t="s">
        <v>6038</v>
      </c>
      <c r="D2447" s="13">
        <v>30</v>
      </c>
      <c r="E2447" t="s">
        <v>9102</v>
      </c>
      <c r="F2447" t="str">
        <f>IF(ISERROR(VLOOKUP(Transaktionen[[#This Row],[Transaktionen]],BTT[Verwendete Transaktion (Pflichtauswahl)],1,FALSE)),"nein","ja")</f>
        <v>ja</v>
      </c>
    </row>
    <row r="2448" spans="1:7" hidden="1" x14ac:dyDescent="0.25">
      <c r="A2448" t="s">
        <v>3192</v>
      </c>
      <c r="B2448" t="s">
        <v>3193</v>
      </c>
      <c r="C2448" t="s">
        <v>6038</v>
      </c>
      <c r="D2448" s="13">
        <v>87433</v>
      </c>
      <c r="E2448" t="s">
        <v>9102</v>
      </c>
      <c r="F2448" t="str">
        <f>IF(ISERROR(VLOOKUP(Transaktionen[[#This Row],[Transaktionen]],BTT[Verwendete Transaktion (Pflichtauswahl)],1,FALSE)),"nein","ja")</f>
        <v>ja</v>
      </c>
    </row>
    <row r="2449" spans="1:6" hidden="1" x14ac:dyDescent="0.25">
      <c r="A2449" t="s">
        <v>3194</v>
      </c>
      <c r="B2449" t="s">
        <v>3195</v>
      </c>
      <c r="C2449" t="s">
        <v>6038</v>
      </c>
      <c r="D2449" s="13">
        <v>35121</v>
      </c>
      <c r="E2449" t="s">
        <v>9102</v>
      </c>
      <c r="F2449" t="str">
        <f>IF(ISERROR(VLOOKUP(Transaktionen[[#This Row],[Transaktionen]],BTT[Verwendete Transaktion (Pflichtauswahl)],1,FALSE)),"nein","ja")</f>
        <v>ja</v>
      </c>
    </row>
    <row r="2450" spans="1:6" hidden="1" x14ac:dyDescent="0.25">
      <c r="A2450" t="s">
        <v>3196</v>
      </c>
      <c r="B2450" t="s">
        <v>3197</v>
      </c>
      <c r="C2450" t="s">
        <v>6038</v>
      </c>
      <c r="D2450" s="13">
        <v>3</v>
      </c>
      <c r="E2450" t="s">
        <v>9102</v>
      </c>
      <c r="F2450" t="str">
        <f>IF(ISERROR(VLOOKUP(Transaktionen[[#This Row],[Transaktionen]],BTT[Verwendete Transaktion (Pflichtauswahl)],1,FALSE)),"nein","ja")</f>
        <v>ja</v>
      </c>
    </row>
    <row r="2451" spans="1:6" hidden="1" x14ac:dyDescent="0.25">
      <c r="A2451" t="s">
        <v>3198</v>
      </c>
      <c r="B2451" t="s">
        <v>3199</v>
      </c>
      <c r="C2451" t="s">
        <v>6038</v>
      </c>
      <c r="D2451" s="13">
        <v>1341</v>
      </c>
      <c r="E2451" t="s">
        <v>9102</v>
      </c>
      <c r="F2451" t="str">
        <f>IF(ISERROR(VLOOKUP(Transaktionen[[#This Row],[Transaktionen]],BTT[Verwendete Transaktion (Pflichtauswahl)],1,FALSE)),"nein","ja")</f>
        <v>ja</v>
      </c>
    </row>
    <row r="2452" spans="1:6" hidden="1" x14ac:dyDescent="0.25">
      <c r="A2452" t="s">
        <v>3200</v>
      </c>
      <c r="B2452" t="s">
        <v>3201</v>
      </c>
      <c r="C2452" t="s">
        <v>6038</v>
      </c>
      <c r="D2452" s="13">
        <v>333186</v>
      </c>
      <c r="E2452" t="s">
        <v>9102</v>
      </c>
      <c r="F2452" t="str">
        <f>IF(ISERROR(VLOOKUP(Transaktionen[[#This Row],[Transaktionen]],BTT[Verwendete Transaktion (Pflichtauswahl)],1,FALSE)),"nein","ja")</f>
        <v>ja</v>
      </c>
    </row>
    <row r="2453" spans="1:6" hidden="1" x14ac:dyDescent="0.25">
      <c r="A2453" t="s">
        <v>3202</v>
      </c>
      <c r="B2453" t="s">
        <v>3203</v>
      </c>
      <c r="C2453" t="s">
        <v>6038</v>
      </c>
      <c r="D2453" s="13">
        <v>13291</v>
      </c>
      <c r="E2453" t="s">
        <v>9102</v>
      </c>
      <c r="F2453" t="str">
        <f>IF(ISERROR(VLOOKUP(Transaktionen[[#This Row],[Transaktionen]],BTT[Verwendete Transaktion (Pflichtauswahl)],1,FALSE)),"nein","ja")</f>
        <v>ja</v>
      </c>
    </row>
    <row r="2454" spans="1:6" hidden="1" x14ac:dyDescent="0.25">
      <c r="A2454" t="s">
        <v>3204</v>
      </c>
      <c r="B2454" t="s">
        <v>3203</v>
      </c>
      <c r="C2454" t="s">
        <v>6038</v>
      </c>
      <c r="D2454" s="13">
        <v>155467</v>
      </c>
      <c r="E2454" t="s">
        <v>9102</v>
      </c>
      <c r="F2454" t="str">
        <f>IF(ISERROR(VLOOKUP(Transaktionen[[#This Row],[Transaktionen]],BTT[Verwendete Transaktion (Pflichtauswahl)],1,FALSE)),"nein","ja")</f>
        <v>ja</v>
      </c>
    </row>
    <row r="2455" spans="1:6" hidden="1" x14ac:dyDescent="0.25">
      <c r="A2455" t="s">
        <v>3205</v>
      </c>
      <c r="B2455" t="s">
        <v>690</v>
      </c>
      <c r="C2455" t="s">
        <v>6038</v>
      </c>
      <c r="D2455" s="13">
        <v>18930</v>
      </c>
      <c r="E2455" t="s">
        <v>9102</v>
      </c>
      <c r="F2455" t="str">
        <f>IF(ISERROR(VLOOKUP(Transaktionen[[#This Row],[Transaktionen]],BTT[Verwendete Transaktion (Pflichtauswahl)],1,FALSE)),"nein","ja")</f>
        <v>ja</v>
      </c>
    </row>
    <row r="2456" spans="1:6" hidden="1" x14ac:dyDescent="0.25">
      <c r="A2456" t="s">
        <v>3206</v>
      </c>
      <c r="B2456" t="s">
        <v>690</v>
      </c>
      <c r="C2456" t="s">
        <v>6038</v>
      </c>
      <c r="D2456" s="13">
        <v>1423659</v>
      </c>
      <c r="E2456" t="s">
        <v>9102</v>
      </c>
      <c r="F2456" t="str">
        <f>IF(ISERROR(VLOOKUP(Transaktionen[[#This Row],[Transaktionen]],BTT[Verwendete Transaktion (Pflichtauswahl)],1,FALSE)),"nein","ja")</f>
        <v>ja</v>
      </c>
    </row>
    <row r="2457" spans="1:6" hidden="1" x14ac:dyDescent="0.25">
      <c r="A2457" t="s">
        <v>3207</v>
      </c>
      <c r="B2457" t="s">
        <v>3208</v>
      </c>
      <c r="C2457" t="s">
        <v>6038</v>
      </c>
      <c r="D2457" s="13">
        <v>53</v>
      </c>
      <c r="E2457" t="s">
        <v>9102</v>
      </c>
      <c r="F2457" t="str">
        <f>IF(ISERROR(VLOOKUP(Transaktionen[[#This Row],[Transaktionen]],BTT[Verwendete Transaktion (Pflichtauswahl)],1,FALSE)),"nein","ja")</f>
        <v>ja</v>
      </c>
    </row>
    <row r="2458" spans="1:6" hidden="1" x14ac:dyDescent="0.25">
      <c r="A2458" t="s">
        <v>3209</v>
      </c>
      <c r="B2458" t="s">
        <v>3208</v>
      </c>
      <c r="C2458" t="s">
        <v>6038</v>
      </c>
      <c r="D2458" s="13">
        <v>3170</v>
      </c>
      <c r="E2458" t="s">
        <v>9102</v>
      </c>
      <c r="F2458" t="str">
        <f>IF(ISERROR(VLOOKUP(Transaktionen[[#This Row],[Transaktionen]],BTT[Verwendete Transaktion (Pflichtauswahl)],1,FALSE)),"nein","ja")</f>
        <v>ja</v>
      </c>
    </row>
    <row r="2459" spans="1:6" hidden="1" x14ac:dyDescent="0.25">
      <c r="A2459" t="s">
        <v>3210</v>
      </c>
      <c r="B2459" t="s">
        <v>3211</v>
      </c>
      <c r="C2459" t="s">
        <v>6038</v>
      </c>
      <c r="D2459" s="13">
        <v>45</v>
      </c>
      <c r="E2459" t="s">
        <v>9102</v>
      </c>
      <c r="F2459" t="str">
        <f>IF(ISERROR(VLOOKUP(Transaktionen[[#This Row],[Transaktionen]],BTT[Verwendete Transaktion (Pflichtauswahl)],1,FALSE)),"nein","ja")</f>
        <v>ja</v>
      </c>
    </row>
    <row r="2460" spans="1:6" hidden="1" x14ac:dyDescent="0.25">
      <c r="A2460" t="s">
        <v>3212</v>
      </c>
      <c r="B2460" t="s">
        <v>3213</v>
      </c>
      <c r="C2460" t="s">
        <v>6038</v>
      </c>
      <c r="D2460" s="13">
        <v>509</v>
      </c>
      <c r="E2460" t="s">
        <v>9102</v>
      </c>
      <c r="F2460" t="str">
        <f>IF(ISERROR(VLOOKUP(Transaktionen[[#This Row],[Transaktionen]],BTT[Verwendete Transaktion (Pflichtauswahl)],1,FALSE)),"nein","ja")</f>
        <v>ja</v>
      </c>
    </row>
    <row r="2461" spans="1:6" hidden="1" x14ac:dyDescent="0.25">
      <c r="A2461" t="s">
        <v>3214</v>
      </c>
      <c r="B2461" t="s">
        <v>3215</v>
      </c>
      <c r="C2461" t="s">
        <v>6038</v>
      </c>
      <c r="D2461" s="13">
        <v>38638</v>
      </c>
      <c r="E2461" t="s">
        <v>9102</v>
      </c>
      <c r="F2461" t="str">
        <f>IF(ISERROR(VLOOKUP(Transaktionen[[#This Row],[Transaktionen]],BTT[Verwendete Transaktion (Pflichtauswahl)],1,FALSE)),"nein","ja")</f>
        <v>ja</v>
      </c>
    </row>
    <row r="2462" spans="1:6" hidden="1" x14ac:dyDescent="0.25">
      <c r="A2462" t="s">
        <v>3216</v>
      </c>
      <c r="B2462" t="s">
        <v>3217</v>
      </c>
      <c r="C2462" t="s">
        <v>6038</v>
      </c>
      <c r="D2462" s="13">
        <v>77874</v>
      </c>
      <c r="E2462" t="s">
        <v>9102</v>
      </c>
      <c r="F2462" t="str">
        <f>IF(ISERROR(VLOOKUP(Transaktionen[[#This Row],[Transaktionen]],BTT[Verwendete Transaktion (Pflichtauswahl)],1,FALSE)),"nein","ja")</f>
        <v>ja</v>
      </c>
    </row>
    <row r="2463" spans="1:6" hidden="1" x14ac:dyDescent="0.25">
      <c r="A2463" t="s">
        <v>3218</v>
      </c>
      <c r="B2463" t="s">
        <v>3219</v>
      </c>
      <c r="C2463" t="s">
        <v>6038</v>
      </c>
      <c r="D2463" s="13">
        <v>3574</v>
      </c>
      <c r="E2463" t="s">
        <v>9102</v>
      </c>
      <c r="F2463" t="str">
        <f>IF(ISERROR(VLOOKUP(Transaktionen[[#This Row],[Transaktionen]],BTT[Verwendete Transaktion (Pflichtauswahl)],1,FALSE)),"nein","ja")</f>
        <v>ja</v>
      </c>
    </row>
    <row r="2464" spans="1:6" hidden="1" x14ac:dyDescent="0.25">
      <c r="A2464" t="s">
        <v>3220</v>
      </c>
      <c r="B2464" t="s">
        <v>3219</v>
      </c>
      <c r="C2464" t="s">
        <v>6038</v>
      </c>
      <c r="D2464" s="13">
        <v>12066</v>
      </c>
      <c r="E2464" t="s">
        <v>9102</v>
      </c>
      <c r="F2464" t="str">
        <f>IF(ISERROR(VLOOKUP(Transaktionen[[#This Row],[Transaktionen]],BTT[Verwendete Transaktion (Pflichtauswahl)],1,FALSE)),"nein","ja")</f>
        <v>ja</v>
      </c>
    </row>
    <row r="2465" spans="1:7" hidden="1" x14ac:dyDescent="0.25">
      <c r="A2465" t="s">
        <v>3221</v>
      </c>
      <c r="B2465" t="s">
        <v>692</v>
      </c>
      <c r="C2465" t="s">
        <v>6038</v>
      </c>
      <c r="D2465" s="13">
        <v>1898453</v>
      </c>
      <c r="E2465" t="s">
        <v>9102</v>
      </c>
      <c r="F2465" t="str">
        <f>IF(ISERROR(VLOOKUP(Transaktionen[[#This Row],[Transaktionen]],BTT[Verwendete Transaktion (Pflichtauswahl)],1,FALSE)),"nein","ja")</f>
        <v>ja</v>
      </c>
    </row>
    <row r="2466" spans="1:7" hidden="1" x14ac:dyDescent="0.25">
      <c r="A2466" t="s">
        <v>7109</v>
      </c>
      <c r="B2466" t="s">
        <v>8130</v>
      </c>
      <c r="C2466" t="s">
        <v>6038</v>
      </c>
      <c r="D2466" s="13" t="s">
        <v>576</v>
      </c>
      <c r="E2466" t="s">
        <v>576</v>
      </c>
      <c r="F2466" t="str">
        <f>IF(ISERROR(VLOOKUP(Transaktionen[[#This Row],[Transaktionen]],BTT[Verwendete Transaktion (Pflichtauswahl)],1,FALSE)),"nein","ja")</f>
        <v>nein</v>
      </c>
      <c r="G2466" t="s">
        <v>9340</v>
      </c>
    </row>
    <row r="2467" spans="1:7" hidden="1" x14ac:dyDescent="0.25">
      <c r="A2467" t="s">
        <v>3222</v>
      </c>
      <c r="B2467" t="s">
        <v>3223</v>
      </c>
      <c r="C2467" t="s">
        <v>6038</v>
      </c>
      <c r="D2467" s="13">
        <v>127</v>
      </c>
      <c r="E2467" t="s">
        <v>9102</v>
      </c>
      <c r="F2467" t="str">
        <f>IF(ISERROR(VLOOKUP(Transaktionen[[#This Row],[Transaktionen]],BTT[Verwendete Transaktion (Pflichtauswahl)],1,FALSE)),"nein","ja")</f>
        <v>ja</v>
      </c>
    </row>
    <row r="2468" spans="1:7" hidden="1" x14ac:dyDescent="0.25">
      <c r="A2468" t="s">
        <v>3224</v>
      </c>
      <c r="B2468" t="s">
        <v>3225</v>
      </c>
      <c r="C2468" t="s">
        <v>6038</v>
      </c>
      <c r="D2468" s="13">
        <v>3823</v>
      </c>
      <c r="E2468" t="s">
        <v>9102</v>
      </c>
      <c r="F2468" t="str">
        <f>IF(ISERROR(VLOOKUP(Transaktionen[[#This Row],[Transaktionen]],BTT[Verwendete Transaktion (Pflichtauswahl)],1,FALSE)),"nein","ja")</f>
        <v>ja</v>
      </c>
    </row>
    <row r="2469" spans="1:7" hidden="1" x14ac:dyDescent="0.25">
      <c r="A2469" t="s">
        <v>7110</v>
      </c>
      <c r="B2469" t="s">
        <v>8131</v>
      </c>
      <c r="C2469" t="s">
        <v>6038</v>
      </c>
      <c r="D2469" s="13">
        <v>7</v>
      </c>
      <c r="E2469" t="s">
        <v>9102</v>
      </c>
      <c r="F2469" t="str">
        <f>IF(ISERROR(VLOOKUP(Transaktionen[[#This Row],[Transaktionen]],BTT[Verwendete Transaktion (Pflichtauswahl)],1,FALSE)),"nein","ja")</f>
        <v>nein</v>
      </c>
      <c r="G2469" t="s">
        <v>9340</v>
      </c>
    </row>
    <row r="2470" spans="1:7" hidden="1" x14ac:dyDescent="0.25">
      <c r="A2470" t="s">
        <v>3226</v>
      </c>
      <c r="B2470" t="s">
        <v>3227</v>
      </c>
      <c r="C2470" t="s">
        <v>6038</v>
      </c>
      <c r="D2470" s="13">
        <v>50</v>
      </c>
      <c r="E2470" t="s">
        <v>9102</v>
      </c>
      <c r="F2470" t="str">
        <f>IF(ISERROR(VLOOKUP(Transaktionen[[#This Row],[Transaktionen]],BTT[Verwendete Transaktion (Pflichtauswahl)],1,FALSE)),"nein","ja")</f>
        <v>ja</v>
      </c>
    </row>
    <row r="2471" spans="1:7" hidden="1" x14ac:dyDescent="0.25">
      <c r="A2471" t="s">
        <v>7111</v>
      </c>
      <c r="B2471" t="s">
        <v>8132</v>
      </c>
      <c r="C2471" t="s">
        <v>6038</v>
      </c>
      <c r="D2471" s="13" t="s">
        <v>576</v>
      </c>
      <c r="E2471" t="s">
        <v>576</v>
      </c>
      <c r="F2471" t="str">
        <f>IF(ISERROR(VLOOKUP(Transaktionen[[#This Row],[Transaktionen]],BTT[Verwendete Transaktion (Pflichtauswahl)],1,FALSE)),"nein","ja")</f>
        <v>nein</v>
      </c>
      <c r="G2471" t="s">
        <v>9340</v>
      </c>
    </row>
    <row r="2472" spans="1:7" hidden="1" x14ac:dyDescent="0.25">
      <c r="A2472" t="s">
        <v>3228</v>
      </c>
      <c r="B2472" t="s">
        <v>3229</v>
      </c>
      <c r="C2472" t="s">
        <v>6038</v>
      </c>
      <c r="D2472" s="13">
        <v>5</v>
      </c>
      <c r="E2472" t="s">
        <v>576</v>
      </c>
      <c r="F2472" t="str">
        <f>IF(ISERROR(VLOOKUP(Transaktionen[[#This Row],[Transaktionen]],BTT[Verwendete Transaktion (Pflichtauswahl)],1,FALSE)),"nein","ja")</f>
        <v>nein</v>
      </c>
      <c r="G2472" t="s">
        <v>9340</v>
      </c>
    </row>
    <row r="2473" spans="1:7" hidden="1" x14ac:dyDescent="0.25">
      <c r="A2473" t="s">
        <v>3230</v>
      </c>
      <c r="B2473" t="s">
        <v>3231</v>
      </c>
      <c r="C2473" t="s">
        <v>6038</v>
      </c>
      <c r="D2473" s="13">
        <v>60</v>
      </c>
      <c r="E2473" t="s">
        <v>9102</v>
      </c>
      <c r="F2473" t="str">
        <f>IF(ISERROR(VLOOKUP(Transaktionen[[#This Row],[Transaktionen]],BTT[Verwendete Transaktion (Pflichtauswahl)],1,FALSE)),"nein","ja")</f>
        <v>ja</v>
      </c>
    </row>
    <row r="2474" spans="1:7" hidden="1" x14ac:dyDescent="0.25">
      <c r="A2474" t="s">
        <v>7112</v>
      </c>
      <c r="B2474" t="s">
        <v>8133</v>
      </c>
      <c r="C2474" t="s">
        <v>6038</v>
      </c>
      <c r="D2474" s="13">
        <v>24</v>
      </c>
      <c r="E2474" t="s">
        <v>576</v>
      </c>
      <c r="F2474" t="str">
        <f>IF(ISERROR(VLOOKUP(Transaktionen[[#This Row],[Transaktionen]],BTT[Verwendete Transaktion (Pflichtauswahl)],1,FALSE)),"nein","ja")</f>
        <v>nein</v>
      </c>
      <c r="G2474" t="s">
        <v>9340</v>
      </c>
    </row>
    <row r="2475" spans="1:7" hidden="1" x14ac:dyDescent="0.25">
      <c r="A2475" t="s">
        <v>3232</v>
      </c>
      <c r="B2475" t="s">
        <v>694</v>
      </c>
      <c r="C2475" t="s">
        <v>6038</v>
      </c>
      <c r="D2475" s="13">
        <v>146143</v>
      </c>
      <c r="E2475" t="s">
        <v>9102</v>
      </c>
      <c r="F2475" t="str">
        <f>IF(ISERROR(VLOOKUP(Transaktionen[[#This Row],[Transaktionen]],BTT[Verwendete Transaktion (Pflichtauswahl)],1,FALSE)),"nein","ja")</f>
        <v>ja</v>
      </c>
    </row>
    <row r="2476" spans="1:7" hidden="1" x14ac:dyDescent="0.25">
      <c r="A2476" t="s">
        <v>3233</v>
      </c>
      <c r="B2476" t="s">
        <v>3234</v>
      </c>
      <c r="C2476" t="s">
        <v>6038</v>
      </c>
      <c r="D2476" s="13">
        <v>303</v>
      </c>
      <c r="E2476" t="s">
        <v>9102</v>
      </c>
      <c r="F2476" t="str">
        <f>IF(ISERROR(VLOOKUP(Transaktionen[[#This Row],[Transaktionen]],BTT[Verwendete Transaktion (Pflichtauswahl)],1,FALSE)),"nein","ja")</f>
        <v>ja</v>
      </c>
    </row>
    <row r="2477" spans="1:7" hidden="1" x14ac:dyDescent="0.25">
      <c r="A2477" t="s">
        <v>7113</v>
      </c>
      <c r="B2477" t="s">
        <v>3236</v>
      </c>
      <c r="C2477" t="s">
        <v>6038</v>
      </c>
      <c r="D2477" s="13">
        <v>6</v>
      </c>
      <c r="E2477" t="s">
        <v>9102</v>
      </c>
      <c r="F2477" s="10" t="str">
        <f>IF(ISERROR(VLOOKUP(Transaktionen[[#This Row],[Transaktionen]],BTT[Verwendete Transaktion (Pflichtauswahl)],1,FALSE)),"nein","ja")</f>
        <v>nein</v>
      </c>
      <c r="G2477" t="s">
        <v>9340</v>
      </c>
    </row>
    <row r="2478" spans="1:7" hidden="1" x14ac:dyDescent="0.25">
      <c r="A2478" t="s">
        <v>3235</v>
      </c>
      <c r="B2478" t="s">
        <v>3236</v>
      </c>
      <c r="C2478" t="s">
        <v>6038</v>
      </c>
      <c r="D2478" s="13">
        <v>173</v>
      </c>
      <c r="E2478" t="s">
        <v>9102</v>
      </c>
      <c r="F2478" t="str">
        <f>IF(ISERROR(VLOOKUP(Transaktionen[[#This Row],[Transaktionen]],BTT[Verwendete Transaktion (Pflichtauswahl)],1,FALSE)),"nein","ja")</f>
        <v>ja</v>
      </c>
    </row>
    <row r="2479" spans="1:7" hidden="1" x14ac:dyDescent="0.25">
      <c r="A2479" t="s">
        <v>3237</v>
      </c>
      <c r="B2479" t="s">
        <v>3238</v>
      </c>
      <c r="C2479" t="s">
        <v>6038</v>
      </c>
      <c r="D2479" s="13">
        <v>2</v>
      </c>
      <c r="E2479" t="s">
        <v>9102</v>
      </c>
      <c r="F2479" t="str">
        <f>IF(ISERROR(VLOOKUP(Transaktionen[[#This Row],[Transaktionen]],BTT[Verwendete Transaktion (Pflichtauswahl)],1,FALSE)),"nein","ja")</f>
        <v>ja</v>
      </c>
    </row>
    <row r="2480" spans="1:7" hidden="1" x14ac:dyDescent="0.25">
      <c r="A2480" t="s">
        <v>3239</v>
      </c>
      <c r="B2480" t="s">
        <v>3240</v>
      </c>
      <c r="C2480" t="s">
        <v>6038</v>
      </c>
      <c r="D2480" s="13">
        <v>25611</v>
      </c>
      <c r="E2480" t="s">
        <v>9102</v>
      </c>
      <c r="F2480" t="str">
        <f>IF(ISERROR(VLOOKUP(Transaktionen[[#This Row],[Transaktionen]],BTT[Verwendete Transaktion (Pflichtauswahl)],1,FALSE)),"nein","ja")</f>
        <v>ja</v>
      </c>
    </row>
    <row r="2481" spans="1:7" hidden="1" x14ac:dyDescent="0.25">
      <c r="A2481" t="s">
        <v>3241</v>
      </c>
      <c r="B2481" t="s">
        <v>3242</v>
      </c>
      <c r="C2481" t="s">
        <v>6038</v>
      </c>
      <c r="D2481" s="13">
        <v>2</v>
      </c>
      <c r="E2481" t="s">
        <v>9102</v>
      </c>
      <c r="F2481" t="str">
        <f>IF(ISERROR(VLOOKUP(Transaktionen[[#This Row],[Transaktionen]],BTT[Verwendete Transaktion (Pflichtauswahl)],1,FALSE)),"nein","ja")</f>
        <v>ja</v>
      </c>
    </row>
    <row r="2482" spans="1:7" hidden="1" x14ac:dyDescent="0.25">
      <c r="A2482" t="s">
        <v>3243</v>
      </c>
      <c r="B2482" t="s">
        <v>3244</v>
      </c>
      <c r="C2482" t="s">
        <v>6038</v>
      </c>
      <c r="D2482" s="13">
        <v>13</v>
      </c>
      <c r="E2482" t="s">
        <v>9102</v>
      </c>
      <c r="F2482" t="str">
        <f>IF(ISERROR(VLOOKUP(Transaktionen[[#This Row],[Transaktionen]],BTT[Verwendete Transaktion (Pflichtauswahl)],1,FALSE)),"nein","ja")</f>
        <v>nein</v>
      </c>
      <c r="G2482" t="s">
        <v>9340</v>
      </c>
    </row>
    <row r="2483" spans="1:7" hidden="1" x14ac:dyDescent="0.25">
      <c r="A2483" t="s">
        <v>3245</v>
      </c>
      <c r="B2483" t="s">
        <v>3246</v>
      </c>
      <c r="C2483" t="s">
        <v>6038</v>
      </c>
      <c r="D2483" s="13">
        <v>296</v>
      </c>
      <c r="E2483" t="s">
        <v>9102</v>
      </c>
      <c r="F2483" t="str">
        <f>IF(ISERROR(VLOOKUP(Transaktionen[[#This Row],[Transaktionen]],BTT[Verwendete Transaktion (Pflichtauswahl)],1,FALSE)),"nein","ja")</f>
        <v>nein</v>
      </c>
      <c r="G2483" t="s">
        <v>9340</v>
      </c>
    </row>
    <row r="2484" spans="1:7" hidden="1" x14ac:dyDescent="0.25">
      <c r="A2484" t="s">
        <v>7114</v>
      </c>
      <c r="B2484" t="s">
        <v>8134</v>
      </c>
      <c r="C2484" t="s">
        <v>6038</v>
      </c>
      <c r="D2484" s="13">
        <v>2</v>
      </c>
      <c r="E2484" t="s">
        <v>9102</v>
      </c>
      <c r="F2484" t="str">
        <f>IF(ISERROR(VLOOKUP(Transaktionen[[#This Row],[Transaktionen]],BTT[Verwendete Transaktion (Pflichtauswahl)],1,FALSE)),"nein","ja")</f>
        <v>nein</v>
      </c>
      <c r="G2484" t="s">
        <v>9340</v>
      </c>
    </row>
    <row r="2485" spans="1:7" hidden="1" x14ac:dyDescent="0.25">
      <c r="A2485" t="s">
        <v>3247</v>
      </c>
      <c r="B2485" t="s">
        <v>3248</v>
      </c>
      <c r="C2485" t="s">
        <v>6038</v>
      </c>
      <c r="D2485" s="13">
        <v>902</v>
      </c>
      <c r="E2485" t="s">
        <v>9102</v>
      </c>
      <c r="F2485" t="str">
        <f>IF(ISERROR(VLOOKUP(Transaktionen[[#This Row],[Transaktionen]],BTT[Verwendete Transaktion (Pflichtauswahl)],1,FALSE)),"nein","ja")</f>
        <v>nein</v>
      </c>
      <c r="G2485" t="s">
        <v>9340</v>
      </c>
    </row>
    <row r="2486" spans="1:7" hidden="1" x14ac:dyDescent="0.25">
      <c r="A2486" t="s">
        <v>3249</v>
      </c>
      <c r="B2486" t="s">
        <v>3250</v>
      </c>
      <c r="C2486" t="s">
        <v>6038</v>
      </c>
      <c r="D2486" s="13">
        <v>83655</v>
      </c>
      <c r="E2486" t="s">
        <v>9102</v>
      </c>
      <c r="F2486" t="str">
        <f>IF(ISERROR(VLOOKUP(Transaktionen[[#This Row],[Transaktionen]],BTT[Verwendete Transaktion (Pflichtauswahl)],1,FALSE)),"nein","ja")</f>
        <v>ja</v>
      </c>
    </row>
    <row r="2487" spans="1:7" hidden="1" x14ac:dyDescent="0.25">
      <c r="A2487" t="s">
        <v>3251</v>
      </c>
      <c r="B2487" t="s">
        <v>3252</v>
      </c>
      <c r="C2487" t="s">
        <v>6038</v>
      </c>
      <c r="D2487" s="13">
        <v>370</v>
      </c>
      <c r="E2487" t="s">
        <v>9102</v>
      </c>
      <c r="F2487" t="str">
        <f>IF(ISERROR(VLOOKUP(Transaktionen[[#This Row],[Transaktionen]],BTT[Verwendete Transaktion (Pflichtauswahl)],1,FALSE)),"nein","ja")</f>
        <v>ja</v>
      </c>
    </row>
    <row r="2488" spans="1:7" hidden="1" x14ac:dyDescent="0.25">
      <c r="A2488" t="s">
        <v>8582</v>
      </c>
      <c r="C2488" t="s">
        <v>6038</v>
      </c>
      <c r="D2488" s="13" t="s">
        <v>576</v>
      </c>
      <c r="E2488" t="s">
        <v>576</v>
      </c>
      <c r="F2488" t="str">
        <f>IF(ISERROR(VLOOKUP(Transaktionen[[#This Row],[Transaktionen]],BTT[Verwendete Transaktion (Pflichtauswahl)],1,FALSE)),"nein","ja")</f>
        <v>ja</v>
      </c>
    </row>
    <row r="2489" spans="1:7" hidden="1" x14ac:dyDescent="0.25">
      <c r="A2489" t="s">
        <v>3253</v>
      </c>
      <c r="B2489" t="s">
        <v>3254</v>
      </c>
      <c r="C2489" t="s">
        <v>6038</v>
      </c>
      <c r="D2489" s="13">
        <v>1</v>
      </c>
      <c r="E2489" t="s">
        <v>9102</v>
      </c>
      <c r="F2489" t="str">
        <f>IF(ISERROR(VLOOKUP(Transaktionen[[#This Row],[Transaktionen]],BTT[Verwendete Transaktion (Pflichtauswahl)],1,FALSE)),"nein","ja")</f>
        <v>ja</v>
      </c>
    </row>
    <row r="2490" spans="1:7" hidden="1" x14ac:dyDescent="0.25">
      <c r="A2490" t="s">
        <v>3255</v>
      </c>
      <c r="B2490" t="s">
        <v>3256</v>
      </c>
      <c r="C2490" t="s">
        <v>6038</v>
      </c>
      <c r="D2490" s="13">
        <v>3053</v>
      </c>
      <c r="E2490" t="s">
        <v>9102</v>
      </c>
      <c r="F2490" t="str">
        <f>IF(ISERROR(VLOOKUP(Transaktionen[[#This Row],[Transaktionen]],BTT[Verwendete Transaktion (Pflichtauswahl)],1,FALSE)),"nein","ja")</f>
        <v>ja</v>
      </c>
    </row>
    <row r="2491" spans="1:7" hidden="1" x14ac:dyDescent="0.25">
      <c r="A2491" t="s">
        <v>3257</v>
      </c>
      <c r="B2491" t="s">
        <v>3258</v>
      </c>
      <c r="C2491" t="s">
        <v>6038</v>
      </c>
      <c r="D2491" s="13">
        <v>19432</v>
      </c>
      <c r="E2491" t="s">
        <v>9102</v>
      </c>
      <c r="F2491" t="str">
        <f>IF(ISERROR(VLOOKUP(Transaktionen[[#This Row],[Transaktionen]],BTT[Verwendete Transaktion (Pflichtauswahl)],1,FALSE)),"nein","ja")</f>
        <v>ja</v>
      </c>
    </row>
    <row r="2492" spans="1:7" hidden="1" x14ac:dyDescent="0.25">
      <c r="A2492" t="s">
        <v>3259</v>
      </c>
      <c r="B2492" t="s">
        <v>3260</v>
      </c>
      <c r="C2492" t="s">
        <v>6038</v>
      </c>
      <c r="D2492" s="13">
        <v>1645</v>
      </c>
      <c r="E2492" t="s">
        <v>9102</v>
      </c>
      <c r="F2492" t="str">
        <f>IF(ISERROR(VLOOKUP(Transaktionen[[#This Row],[Transaktionen]],BTT[Verwendete Transaktion (Pflichtauswahl)],1,FALSE)),"nein","ja")</f>
        <v>ja</v>
      </c>
    </row>
    <row r="2493" spans="1:7" hidden="1" x14ac:dyDescent="0.25">
      <c r="A2493" t="s">
        <v>3261</v>
      </c>
      <c r="B2493" t="s">
        <v>3262</v>
      </c>
      <c r="C2493" t="s">
        <v>6038</v>
      </c>
      <c r="D2493" s="13">
        <v>23249</v>
      </c>
      <c r="E2493" t="s">
        <v>9102</v>
      </c>
      <c r="F2493" t="str">
        <f>IF(ISERROR(VLOOKUP(Transaktionen[[#This Row],[Transaktionen]],BTT[Verwendete Transaktion (Pflichtauswahl)],1,FALSE)),"nein","ja")</f>
        <v>ja</v>
      </c>
    </row>
    <row r="2494" spans="1:7" hidden="1" x14ac:dyDescent="0.25">
      <c r="A2494" t="s">
        <v>3263</v>
      </c>
      <c r="B2494" t="s">
        <v>3264</v>
      </c>
      <c r="C2494" t="s">
        <v>6038</v>
      </c>
      <c r="D2494" s="13">
        <v>2417</v>
      </c>
      <c r="E2494" t="s">
        <v>9102</v>
      </c>
      <c r="F2494" t="str">
        <f>IF(ISERROR(VLOOKUP(Transaktionen[[#This Row],[Transaktionen]],BTT[Verwendete Transaktion (Pflichtauswahl)],1,FALSE)),"nein","ja")</f>
        <v>ja</v>
      </c>
    </row>
    <row r="2495" spans="1:7" hidden="1" x14ac:dyDescent="0.25">
      <c r="A2495" t="s">
        <v>3265</v>
      </c>
      <c r="B2495" t="s">
        <v>3266</v>
      </c>
      <c r="C2495" t="s">
        <v>6038</v>
      </c>
      <c r="D2495" s="13">
        <v>133</v>
      </c>
      <c r="E2495" t="s">
        <v>9102</v>
      </c>
      <c r="F2495" t="str">
        <f>IF(ISERROR(VLOOKUP(Transaktionen[[#This Row],[Transaktionen]],BTT[Verwendete Transaktion (Pflichtauswahl)],1,FALSE)),"nein","ja")</f>
        <v>ja</v>
      </c>
    </row>
    <row r="2496" spans="1:7" hidden="1" x14ac:dyDescent="0.25">
      <c r="A2496" t="s">
        <v>3267</v>
      </c>
      <c r="B2496" t="s">
        <v>3268</v>
      </c>
      <c r="C2496" t="s">
        <v>6038</v>
      </c>
      <c r="D2496" s="13">
        <v>13469</v>
      </c>
      <c r="E2496" t="s">
        <v>9102</v>
      </c>
      <c r="F2496" t="str">
        <f>IF(ISERROR(VLOOKUP(Transaktionen[[#This Row],[Transaktionen]],BTT[Verwendete Transaktion (Pflichtauswahl)],1,FALSE)),"nein","ja")</f>
        <v>ja</v>
      </c>
    </row>
    <row r="2497" spans="1:7" hidden="1" x14ac:dyDescent="0.25">
      <c r="A2497" t="s">
        <v>3269</v>
      </c>
      <c r="B2497" t="s">
        <v>3270</v>
      </c>
      <c r="C2497" t="s">
        <v>6038</v>
      </c>
      <c r="D2497" s="13">
        <v>4980</v>
      </c>
      <c r="E2497" t="s">
        <v>9102</v>
      </c>
      <c r="F2497" t="str">
        <f>IF(ISERROR(VLOOKUP(Transaktionen[[#This Row],[Transaktionen]],BTT[Verwendete Transaktion (Pflichtauswahl)],1,FALSE)),"nein","ja")</f>
        <v>ja</v>
      </c>
    </row>
    <row r="2498" spans="1:7" hidden="1" x14ac:dyDescent="0.25">
      <c r="A2498" t="s">
        <v>3271</v>
      </c>
      <c r="B2498" t="s">
        <v>3272</v>
      </c>
      <c r="C2498" t="s">
        <v>6038</v>
      </c>
      <c r="D2498" s="13">
        <v>72</v>
      </c>
      <c r="E2498" t="s">
        <v>9102</v>
      </c>
      <c r="F2498" t="str">
        <f>IF(ISERROR(VLOOKUP(Transaktionen[[#This Row],[Transaktionen]],BTT[Verwendete Transaktion (Pflichtauswahl)],1,FALSE)),"nein","ja")</f>
        <v>ja</v>
      </c>
    </row>
    <row r="2499" spans="1:7" hidden="1" x14ac:dyDescent="0.25">
      <c r="A2499" t="s">
        <v>3273</v>
      </c>
      <c r="B2499" t="s">
        <v>3274</v>
      </c>
      <c r="C2499" t="s">
        <v>6038</v>
      </c>
      <c r="D2499" s="13">
        <v>34927</v>
      </c>
      <c r="E2499" t="s">
        <v>9102</v>
      </c>
      <c r="F2499" t="str">
        <f>IF(ISERROR(VLOOKUP(Transaktionen[[#This Row],[Transaktionen]],BTT[Verwendete Transaktion (Pflichtauswahl)],1,FALSE)),"nein","ja")</f>
        <v>ja</v>
      </c>
    </row>
    <row r="2500" spans="1:7" hidden="1" x14ac:dyDescent="0.25">
      <c r="A2500" t="s">
        <v>3275</v>
      </c>
      <c r="B2500" t="s">
        <v>3276</v>
      </c>
      <c r="C2500" t="s">
        <v>6038</v>
      </c>
      <c r="D2500" s="13">
        <v>22191</v>
      </c>
      <c r="E2500" t="s">
        <v>9102</v>
      </c>
      <c r="F2500" t="str">
        <f>IF(ISERROR(VLOOKUP(Transaktionen[[#This Row],[Transaktionen]],BTT[Verwendete Transaktion (Pflichtauswahl)],1,FALSE)),"nein","ja")</f>
        <v>ja</v>
      </c>
    </row>
    <row r="2501" spans="1:7" hidden="1" x14ac:dyDescent="0.25">
      <c r="A2501" t="s">
        <v>3277</v>
      </c>
      <c r="B2501" t="s">
        <v>3278</v>
      </c>
      <c r="C2501" t="s">
        <v>6038</v>
      </c>
      <c r="D2501" s="13">
        <v>486</v>
      </c>
      <c r="E2501" t="s">
        <v>9102</v>
      </c>
      <c r="F2501" t="str">
        <f>IF(ISERROR(VLOOKUP(Transaktionen[[#This Row],[Transaktionen]],BTT[Verwendete Transaktion (Pflichtauswahl)],1,FALSE)),"nein","ja")</f>
        <v>ja</v>
      </c>
    </row>
    <row r="2502" spans="1:7" hidden="1" x14ac:dyDescent="0.25">
      <c r="A2502" t="s">
        <v>3279</v>
      </c>
      <c r="B2502" t="s">
        <v>3280</v>
      </c>
      <c r="C2502" t="s">
        <v>6038</v>
      </c>
      <c r="D2502" s="13">
        <v>119</v>
      </c>
      <c r="E2502" t="s">
        <v>9102</v>
      </c>
      <c r="F2502" t="str">
        <f>IF(ISERROR(VLOOKUP(Transaktionen[[#This Row],[Transaktionen]],BTT[Verwendete Transaktion (Pflichtauswahl)],1,FALSE)),"nein","ja")</f>
        <v>ja</v>
      </c>
    </row>
    <row r="2503" spans="1:7" hidden="1" x14ac:dyDescent="0.25">
      <c r="A2503" t="s">
        <v>3281</v>
      </c>
      <c r="B2503" t="s">
        <v>3282</v>
      </c>
      <c r="C2503" t="s">
        <v>6038</v>
      </c>
      <c r="D2503" s="13">
        <v>43378</v>
      </c>
      <c r="E2503" t="s">
        <v>9102</v>
      </c>
      <c r="F2503" t="str">
        <f>IF(ISERROR(VLOOKUP(Transaktionen[[#This Row],[Transaktionen]],BTT[Verwendete Transaktion (Pflichtauswahl)],1,FALSE)),"nein","ja")</f>
        <v>ja</v>
      </c>
    </row>
    <row r="2504" spans="1:7" hidden="1" x14ac:dyDescent="0.25">
      <c r="A2504" t="s">
        <v>3283</v>
      </c>
      <c r="B2504" t="s">
        <v>3284</v>
      </c>
      <c r="C2504" t="s">
        <v>6038</v>
      </c>
      <c r="D2504" s="13">
        <v>17741</v>
      </c>
      <c r="E2504" t="s">
        <v>9102</v>
      </c>
      <c r="F2504" t="str">
        <f>IF(ISERROR(VLOOKUP(Transaktionen[[#This Row],[Transaktionen]],BTT[Verwendete Transaktion (Pflichtauswahl)],1,FALSE)),"nein","ja")</f>
        <v>ja</v>
      </c>
    </row>
    <row r="2505" spans="1:7" hidden="1" x14ac:dyDescent="0.25">
      <c r="A2505" t="s">
        <v>3285</v>
      </c>
      <c r="B2505" t="s">
        <v>3286</v>
      </c>
      <c r="C2505" t="s">
        <v>6038</v>
      </c>
      <c r="D2505" s="13" t="s">
        <v>576</v>
      </c>
      <c r="E2505" t="s">
        <v>576</v>
      </c>
      <c r="F2505" t="str">
        <f>IF(ISERROR(VLOOKUP(Transaktionen[[#This Row],[Transaktionen]],BTT[Verwendete Transaktion (Pflichtauswahl)],1,FALSE)),"nein","ja")</f>
        <v>ja</v>
      </c>
    </row>
    <row r="2506" spans="1:7" hidden="1" x14ac:dyDescent="0.25">
      <c r="A2506" t="s">
        <v>3287</v>
      </c>
      <c r="B2506" t="s">
        <v>3288</v>
      </c>
      <c r="C2506" t="s">
        <v>6038</v>
      </c>
      <c r="D2506" s="13">
        <v>2</v>
      </c>
      <c r="E2506" t="s">
        <v>576</v>
      </c>
      <c r="F2506" t="str">
        <f>IF(ISERROR(VLOOKUP(Transaktionen[[#This Row],[Transaktionen]],BTT[Verwendete Transaktion (Pflichtauswahl)],1,FALSE)),"nein","ja")</f>
        <v>ja</v>
      </c>
    </row>
    <row r="2507" spans="1:7" hidden="1" x14ac:dyDescent="0.25">
      <c r="A2507" t="s">
        <v>7115</v>
      </c>
      <c r="B2507" t="s">
        <v>8135</v>
      </c>
      <c r="C2507" t="s">
        <v>6038</v>
      </c>
      <c r="D2507" s="13" t="s">
        <v>576</v>
      </c>
      <c r="E2507" t="s">
        <v>576</v>
      </c>
      <c r="F2507" t="str">
        <f>IF(ISERROR(VLOOKUP(Transaktionen[[#This Row],[Transaktionen]],BTT[Verwendete Transaktion (Pflichtauswahl)],1,FALSE)),"nein","ja")</f>
        <v>nein</v>
      </c>
      <c r="G2507" t="s">
        <v>9340</v>
      </c>
    </row>
    <row r="2508" spans="1:7" hidden="1" x14ac:dyDescent="0.25">
      <c r="A2508" t="s">
        <v>7116</v>
      </c>
      <c r="B2508" t="s">
        <v>8136</v>
      </c>
      <c r="C2508" t="s">
        <v>6038</v>
      </c>
      <c r="D2508" s="13">
        <v>2</v>
      </c>
      <c r="E2508" t="s">
        <v>9102</v>
      </c>
      <c r="F2508" t="str">
        <f>IF(ISERROR(VLOOKUP(Transaktionen[[#This Row],[Transaktionen]],BTT[Verwendete Transaktion (Pflichtauswahl)],1,FALSE)),"nein","ja")</f>
        <v>nein</v>
      </c>
      <c r="G2508" t="s">
        <v>9340</v>
      </c>
    </row>
    <row r="2509" spans="1:7" hidden="1" x14ac:dyDescent="0.25">
      <c r="A2509" t="s">
        <v>3289</v>
      </c>
      <c r="B2509" t="s">
        <v>3290</v>
      </c>
      <c r="C2509" t="s">
        <v>6038</v>
      </c>
      <c r="D2509" s="13">
        <v>8</v>
      </c>
      <c r="E2509" t="s">
        <v>576</v>
      </c>
      <c r="F2509" t="str">
        <f>IF(ISERROR(VLOOKUP(Transaktionen[[#This Row],[Transaktionen]],BTT[Verwendete Transaktion (Pflichtauswahl)],1,FALSE)),"nein","ja")</f>
        <v>ja</v>
      </c>
    </row>
    <row r="2510" spans="1:7" hidden="1" x14ac:dyDescent="0.25">
      <c r="A2510" t="s">
        <v>3291</v>
      </c>
      <c r="B2510" t="s">
        <v>3292</v>
      </c>
      <c r="C2510" t="s">
        <v>6038</v>
      </c>
      <c r="D2510" s="13">
        <v>4</v>
      </c>
      <c r="E2510" t="s">
        <v>576</v>
      </c>
      <c r="F2510" t="str">
        <f>IF(ISERROR(VLOOKUP(Transaktionen[[#This Row],[Transaktionen]],BTT[Verwendete Transaktion (Pflichtauswahl)],1,FALSE)),"nein","ja")</f>
        <v>ja</v>
      </c>
    </row>
    <row r="2511" spans="1:7" hidden="1" x14ac:dyDescent="0.25">
      <c r="A2511" t="s">
        <v>3293</v>
      </c>
      <c r="B2511" t="s">
        <v>3294</v>
      </c>
      <c r="C2511" t="s">
        <v>6038</v>
      </c>
      <c r="D2511" s="13">
        <v>30310</v>
      </c>
      <c r="E2511" t="s">
        <v>9102</v>
      </c>
      <c r="F2511" t="str">
        <f>IF(ISERROR(VLOOKUP(Transaktionen[[#This Row],[Transaktionen]],BTT[Verwendete Transaktion (Pflichtauswahl)],1,FALSE)),"nein","ja")</f>
        <v>ja</v>
      </c>
    </row>
    <row r="2512" spans="1:7" hidden="1" x14ac:dyDescent="0.25">
      <c r="A2512" t="s">
        <v>3295</v>
      </c>
      <c r="B2512" t="s">
        <v>3296</v>
      </c>
      <c r="C2512" t="s">
        <v>6038</v>
      </c>
      <c r="D2512" s="13">
        <v>4408458</v>
      </c>
      <c r="E2512" t="s">
        <v>9102</v>
      </c>
      <c r="F2512" t="str">
        <f>IF(ISERROR(VLOOKUP(Transaktionen[[#This Row],[Transaktionen]],BTT[Verwendete Transaktion (Pflichtauswahl)],1,FALSE)),"nein","ja")</f>
        <v>ja</v>
      </c>
    </row>
    <row r="2513" spans="1:7" hidden="1" x14ac:dyDescent="0.25">
      <c r="A2513" t="s">
        <v>3297</v>
      </c>
      <c r="B2513" t="s">
        <v>3296</v>
      </c>
      <c r="C2513" t="s">
        <v>6038</v>
      </c>
      <c r="D2513" s="13">
        <v>9063</v>
      </c>
      <c r="E2513" t="s">
        <v>9102</v>
      </c>
      <c r="F2513" t="str">
        <f>IF(ISERROR(VLOOKUP(Transaktionen[[#This Row],[Transaktionen]],BTT[Verwendete Transaktion (Pflichtauswahl)],1,FALSE)),"nein","ja")</f>
        <v>ja</v>
      </c>
    </row>
    <row r="2514" spans="1:7" hidden="1" x14ac:dyDescent="0.25">
      <c r="A2514" t="s">
        <v>3298</v>
      </c>
      <c r="B2514" t="s">
        <v>3296</v>
      </c>
      <c r="C2514" t="s">
        <v>6038</v>
      </c>
      <c r="D2514" s="13">
        <v>17491</v>
      </c>
      <c r="E2514" t="s">
        <v>9102</v>
      </c>
      <c r="F2514" t="str">
        <f>IF(ISERROR(VLOOKUP(Transaktionen[[#This Row],[Transaktionen]],BTT[Verwendete Transaktion (Pflichtauswahl)],1,FALSE)),"nein","ja")</f>
        <v>ja</v>
      </c>
    </row>
    <row r="2515" spans="1:7" hidden="1" x14ac:dyDescent="0.25">
      <c r="A2515" t="s">
        <v>3299</v>
      </c>
      <c r="B2515" t="s">
        <v>696</v>
      </c>
      <c r="C2515" t="s">
        <v>6038</v>
      </c>
      <c r="D2515" s="13">
        <v>5105405</v>
      </c>
      <c r="E2515" t="s">
        <v>9102</v>
      </c>
      <c r="F2515" t="str">
        <f>IF(ISERROR(VLOOKUP(Transaktionen[[#This Row],[Transaktionen]],BTT[Verwendete Transaktion (Pflichtauswahl)],1,FALSE)),"nein","ja")</f>
        <v>ja</v>
      </c>
    </row>
    <row r="2516" spans="1:7" hidden="1" x14ac:dyDescent="0.25">
      <c r="A2516" t="s">
        <v>3300</v>
      </c>
      <c r="B2516" t="s">
        <v>3301</v>
      </c>
      <c r="C2516" t="s">
        <v>6038</v>
      </c>
      <c r="D2516" s="13">
        <v>2</v>
      </c>
      <c r="E2516" t="s">
        <v>576</v>
      </c>
      <c r="F2516" t="str">
        <f>IF(ISERROR(VLOOKUP(Transaktionen[[#This Row],[Transaktionen]],BTT[Verwendete Transaktion (Pflichtauswahl)],1,FALSE)),"nein","ja")</f>
        <v>ja</v>
      </c>
    </row>
    <row r="2517" spans="1:7" hidden="1" x14ac:dyDescent="0.25">
      <c r="A2517" t="s">
        <v>3302</v>
      </c>
      <c r="B2517" t="s">
        <v>3303</v>
      </c>
      <c r="C2517" t="s">
        <v>6038</v>
      </c>
      <c r="D2517" s="13" t="s">
        <v>576</v>
      </c>
      <c r="E2517" t="s">
        <v>576</v>
      </c>
      <c r="F2517" t="str">
        <f>IF(ISERROR(VLOOKUP(Transaktionen[[#This Row],[Transaktionen]],BTT[Verwendete Transaktion (Pflichtauswahl)],1,FALSE)),"nein","ja")</f>
        <v>ja</v>
      </c>
    </row>
    <row r="2518" spans="1:7" hidden="1" x14ac:dyDescent="0.25">
      <c r="A2518" t="s">
        <v>3304</v>
      </c>
      <c r="B2518" t="s">
        <v>3305</v>
      </c>
      <c r="C2518" t="s">
        <v>6038</v>
      </c>
      <c r="D2518" s="13">
        <v>3217</v>
      </c>
      <c r="E2518" t="s">
        <v>9102</v>
      </c>
      <c r="F2518" t="str">
        <f>IF(ISERROR(VLOOKUP(Transaktionen[[#This Row],[Transaktionen]],BTT[Verwendete Transaktion (Pflichtauswahl)],1,FALSE)),"nein","ja")</f>
        <v>ja</v>
      </c>
    </row>
    <row r="2519" spans="1:7" hidden="1" x14ac:dyDescent="0.25">
      <c r="A2519" t="s">
        <v>3306</v>
      </c>
      <c r="B2519" t="s">
        <v>3307</v>
      </c>
      <c r="C2519" t="s">
        <v>6038</v>
      </c>
      <c r="D2519" s="13">
        <v>4123471</v>
      </c>
      <c r="E2519" t="s">
        <v>9102</v>
      </c>
      <c r="F2519" t="str">
        <f>IF(ISERROR(VLOOKUP(Transaktionen[[#This Row],[Transaktionen]],BTT[Verwendete Transaktion (Pflichtauswahl)],1,FALSE)),"nein","ja")</f>
        <v>ja</v>
      </c>
    </row>
    <row r="2520" spans="1:7" hidden="1" x14ac:dyDescent="0.25">
      <c r="A2520" t="s">
        <v>3308</v>
      </c>
      <c r="B2520" t="s">
        <v>3309</v>
      </c>
      <c r="C2520" t="s">
        <v>6092</v>
      </c>
      <c r="D2520" s="13">
        <v>233</v>
      </c>
      <c r="E2520" t="s">
        <v>9102</v>
      </c>
      <c r="F2520" t="str">
        <f>IF(ISERROR(VLOOKUP(Transaktionen[[#This Row],[Transaktionen]],BTT[Verwendete Transaktion (Pflichtauswahl)],1,FALSE)),"nein","ja")</f>
        <v>ja</v>
      </c>
    </row>
    <row r="2521" spans="1:7" hidden="1" x14ac:dyDescent="0.25">
      <c r="A2521" t="s">
        <v>3310</v>
      </c>
      <c r="B2521" t="s">
        <v>3311</v>
      </c>
      <c r="C2521" t="s">
        <v>6092</v>
      </c>
      <c r="D2521" s="13">
        <v>15735</v>
      </c>
      <c r="E2521" t="s">
        <v>9102</v>
      </c>
      <c r="F2521" t="str">
        <f>IF(ISERROR(VLOOKUP(Transaktionen[[#This Row],[Transaktionen]],BTT[Verwendete Transaktion (Pflichtauswahl)],1,FALSE)),"nein","ja")</f>
        <v>ja</v>
      </c>
    </row>
    <row r="2522" spans="1:7" hidden="1" x14ac:dyDescent="0.25">
      <c r="A2522" t="s">
        <v>3312</v>
      </c>
      <c r="B2522" t="s">
        <v>3313</v>
      </c>
      <c r="C2522" t="s">
        <v>6092</v>
      </c>
      <c r="D2522" s="13">
        <v>176823</v>
      </c>
      <c r="E2522" t="s">
        <v>9102</v>
      </c>
      <c r="F2522" t="str">
        <f>IF(ISERROR(VLOOKUP(Transaktionen[[#This Row],[Transaktionen]],BTT[Verwendete Transaktion (Pflichtauswahl)],1,FALSE)),"nein","ja")</f>
        <v>ja</v>
      </c>
    </row>
    <row r="2523" spans="1:7" hidden="1" x14ac:dyDescent="0.25">
      <c r="A2523" t="s">
        <v>3314</v>
      </c>
      <c r="B2523" t="s">
        <v>3315</v>
      </c>
      <c r="C2523" t="s">
        <v>6092</v>
      </c>
      <c r="D2523" s="13">
        <v>1754</v>
      </c>
      <c r="E2523" t="s">
        <v>9102</v>
      </c>
      <c r="F2523" t="str">
        <f>IF(ISERROR(VLOOKUP(Transaktionen[[#This Row],[Transaktionen]],BTT[Verwendete Transaktion (Pflichtauswahl)],1,FALSE)),"nein","ja")</f>
        <v>ja</v>
      </c>
    </row>
    <row r="2524" spans="1:7" hidden="1" x14ac:dyDescent="0.25">
      <c r="A2524" t="s">
        <v>7117</v>
      </c>
      <c r="B2524" t="s">
        <v>8137</v>
      </c>
      <c r="C2524" t="s">
        <v>6092</v>
      </c>
      <c r="D2524" s="13" t="s">
        <v>576</v>
      </c>
      <c r="E2524" t="s">
        <v>576</v>
      </c>
      <c r="F2524" t="str">
        <f>IF(ISERROR(VLOOKUP(Transaktionen[[#This Row],[Transaktionen]],BTT[Verwendete Transaktion (Pflichtauswahl)],1,FALSE)),"nein","ja")</f>
        <v>nein</v>
      </c>
      <c r="G2524" t="s">
        <v>61</v>
      </c>
    </row>
    <row r="2525" spans="1:7" hidden="1" x14ac:dyDescent="0.25">
      <c r="A2525" t="s">
        <v>7118</v>
      </c>
      <c r="B2525" t="s">
        <v>8138</v>
      </c>
      <c r="C2525" t="s">
        <v>6092</v>
      </c>
      <c r="D2525" s="13">
        <v>18</v>
      </c>
      <c r="E2525" t="s">
        <v>576</v>
      </c>
      <c r="F2525" t="str">
        <f>IF(ISERROR(VLOOKUP(Transaktionen[[#This Row],[Transaktionen]],BTT[Verwendete Transaktion (Pflichtauswahl)],1,FALSE)),"nein","ja")</f>
        <v>nein</v>
      </c>
      <c r="G2525" t="s">
        <v>61</v>
      </c>
    </row>
    <row r="2526" spans="1:7" hidden="1" x14ac:dyDescent="0.25">
      <c r="A2526" t="s">
        <v>7119</v>
      </c>
      <c r="B2526" t="s">
        <v>8139</v>
      </c>
      <c r="C2526" t="s">
        <v>6092</v>
      </c>
      <c r="D2526" s="13">
        <v>3</v>
      </c>
      <c r="E2526" t="s">
        <v>576</v>
      </c>
      <c r="F2526" t="str">
        <f>IF(ISERROR(VLOOKUP(Transaktionen[[#This Row],[Transaktionen]],BTT[Verwendete Transaktion (Pflichtauswahl)],1,FALSE)),"nein","ja")</f>
        <v>nein</v>
      </c>
      <c r="G2526" t="s">
        <v>61</v>
      </c>
    </row>
    <row r="2527" spans="1:7" hidden="1" x14ac:dyDescent="0.25">
      <c r="A2527" t="s">
        <v>3316</v>
      </c>
      <c r="B2527" t="s">
        <v>3317</v>
      </c>
      <c r="C2527" t="s">
        <v>6092</v>
      </c>
      <c r="D2527" s="13">
        <v>5</v>
      </c>
      <c r="E2527" t="s">
        <v>576</v>
      </c>
      <c r="F2527" t="str">
        <f>IF(ISERROR(VLOOKUP(Transaktionen[[#This Row],[Transaktionen]],BTT[Verwendete Transaktion (Pflichtauswahl)],1,FALSE)),"nein","ja")</f>
        <v>ja</v>
      </c>
    </row>
    <row r="2528" spans="1:7" hidden="1" x14ac:dyDescent="0.25">
      <c r="A2528" t="s">
        <v>7120</v>
      </c>
      <c r="B2528" t="s">
        <v>8140</v>
      </c>
      <c r="C2528" t="s">
        <v>6038</v>
      </c>
      <c r="D2528" s="13">
        <v>5</v>
      </c>
      <c r="E2528" t="s">
        <v>576</v>
      </c>
      <c r="F2528" t="str">
        <f>IF(ISERROR(VLOOKUP(Transaktionen[[#This Row],[Transaktionen]],BTT[Verwendete Transaktion (Pflichtauswahl)],1,FALSE)),"nein","ja")</f>
        <v>nein</v>
      </c>
      <c r="G2528" t="s">
        <v>9342</v>
      </c>
    </row>
    <row r="2529" spans="1:7" hidden="1" x14ac:dyDescent="0.25">
      <c r="A2529" t="s">
        <v>3318</v>
      </c>
      <c r="B2529" t="s">
        <v>3319</v>
      </c>
      <c r="C2529" t="s">
        <v>6038</v>
      </c>
      <c r="D2529" s="13">
        <v>1834</v>
      </c>
      <c r="E2529" t="s">
        <v>9102</v>
      </c>
      <c r="F2529" t="str">
        <f>IF(ISERROR(VLOOKUP(Transaktionen[[#This Row],[Transaktionen]],BTT[Verwendete Transaktion (Pflichtauswahl)],1,FALSE)),"nein","ja")</f>
        <v>ja</v>
      </c>
    </row>
    <row r="2530" spans="1:7" hidden="1" x14ac:dyDescent="0.25">
      <c r="A2530" t="s">
        <v>7121</v>
      </c>
      <c r="B2530" t="s">
        <v>8141</v>
      </c>
      <c r="C2530" t="s">
        <v>6038</v>
      </c>
      <c r="D2530" s="13" t="s">
        <v>576</v>
      </c>
      <c r="E2530" t="s">
        <v>576</v>
      </c>
      <c r="F2530" t="str">
        <f>IF(ISERROR(VLOOKUP(Transaktionen[[#This Row],[Transaktionen]],BTT[Verwendete Transaktion (Pflichtauswahl)],1,FALSE)),"nein","ja")</f>
        <v>nein</v>
      </c>
      <c r="G2530" t="s">
        <v>9340</v>
      </c>
    </row>
    <row r="2531" spans="1:7" hidden="1" x14ac:dyDescent="0.25">
      <c r="A2531" t="s">
        <v>3320</v>
      </c>
      <c r="B2531" t="s">
        <v>3321</v>
      </c>
      <c r="C2531" t="s">
        <v>6092</v>
      </c>
      <c r="D2531" s="13">
        <v>39882</v>
      </c>
      <c r="E2531" t="s">
        <v>9102</v>
      </c>
      <c r="F2531" t="str">
        <f>IF(ISERROR(VLOOKUP(Transaktionen[[#This Row],[Transaktionen]],BTT[Verwendete Transaktion (Pflichtauswahl)],1,FALSE)),"nein","ja")</f>
        <v>ja</v>
      </c>
    </row>
    <row r="2532" spans="1:7" hidden="1" x14ac:dyDescent="0.25">
      <c r="A2532" t="s">
        <v>3322</v>
      </c>
      <c r="B2532" t="s">
        <v>3323</v>
      </c>
      <c r="C2532" t="s">
        <v>6092</v>
      </c>
      <c r="D2532" s="13">
        <v>217632</v>
      </c>
      <c r="E2532" t="s">
        <v>9102</v>
      </c>
      <c r="F2532" t="str">
        <f>IF(ISERROR(VLOOKUP(Transaktionen[[#This Row],[Transaktionen]],BTT[Verwendete Transaktion (Pflichtauswahl)],1,FALSE)),"nein","ja")</f>
        <v>ja</v>
      </c>
    </row>
    <row r="2533" spans="1:7" hidden="1" x14ac:dyDescent="0.25">
      <c r="A2533" t="s">
        <v>3324</v>
      </c>
      <c r="B2533" t="s">
        <v>698</v>
      </c>
      <c r="C2533" t="s">
        <v>6092</v>
      </c>
      <c r="D2533" s="13">
        <v>430249</v>
      </c>
      <c r="E2533" t="s">
        <v>9102</v>
      </c>
      <c r="F2533" t="str">
        <f>IF(ISERROR(VLOOKUP(Transaktionen[[#This Row],[Transaktionen]],BTT[Verwendete Transaktion (Pflichtauswahl)],1,FALSE)),"nein","ja")</f>
        <v>ja</v>
      </c>
    </row>
    <row r="2534" spans="1:7" hidden="1" x14ac:dyDescent="0.25">
      <c r="A2534" t="s">
        <v>3325</v>
      </c>
      <c r="B2534" t="s">
        <v>3326</v>
      </c>
      <c r="C2534" t="s">
        <v>6092</v>
      </c>
      <c r="D2534" s="13">
        <v>4605</v>
      </c>
      <c r="E2534" t="s">
        <v>9102</v>
      </c>
      <c r="F2534" t="str">
        <f>IF(ISERROR(VLOOKUP(Transaktionen[[#This Row],[Transaktionen]],BTT[Verwendete Transaktion (Pflichtauswahl)],1,FALSE)),"nein","ja")</f>
        <v>ja</v>
      </c>
    </row>
    <row r="2535" spans="1:7" hidden="1" x14ac:dyDescent="0.25">
      <c r="A2535" t="s">
        <v>3327</v>
      </c>
      <c r="B2535" t="s">
        <v>3328</v>
      </c>
      <c r="C2535" t="s">
        <v>6092</v>
      </c>
      <c r="D2535" s="13">
        <v>7464</v>
      </c>
      <c r="E2535" t="s">
        <v>9102</v>
      </c>
      <c r="F2535" t="str">
        <f>IF(ISERROR(VLOOKUP(Transaktionen[[#This Row],[Transaktionen]],BTT[Verwendete Transaktion (Pflichtauswahl)],1,FALSE)),"nein","ja")</f>
        <v>ja</v>
      </c>
    </row>
    <row r="2536" spans="1:7" hidden="1" x14ac:dyDescent="0.25">
      <c r="A2536" t="s">
        <v>7122</v>
      </c>
      <c r="B2536" t="s">
        <v>8142</v>
      </c>
      <c r="C2536" t="s">
        <v>6092</v>
      </c>
      <c r="D2536" s="13" t="s">
        <v>576</v>
      </c>
      <c r="E2536" t="s">
        <v>576</v>
      </c>
      <c r="F2536" t="str">
        <f>IF(ISERROR(VLOOKUP(Transaktionen[[#This Row],[Transaktionen]],BTT[Verwendete Transaktion (Pflichtauswahl)],1,FALSE)),"nein","ja")</f>
        <v>nein</v>
      </c>
      <c r="G2536" t="s">
        <v>61</v>
      </c>
    </row>
    <row r="2537" spans="1:7" hidden="1" x14ac:dyDescent="0.25">
      <c r="A2537" t="s">
        <v>7123</v>
      </c>
      <c r="B2537" t="s">
        <v>8143</v>
      </c>
      <c r="C2537" t="s">
        <v>6092</v>
      </c>
      <c r="D2537" s="13">
        <v>3</v>
      </c>
      <c r="E2537" t="s">
        <v>9102</v>
      </c>
      <c r="F2537" t="str">
        <f>IF(ISERROR(VLOOKUP(Transaktionen[[#This Row],[Transaktionen]],BTT[Verwendete Transaktion (Pflichtauswahl)],1,FALSE)),"nein","ja")</f>
        <v>nein</v>
      </c>
      <c r="G2537" t="s">
        <v>61</v>
      </c>
    </row>
    <row r="2538" spans="1:7" hidden="1" x14ac:dyDescent="0.25">
      <c r="A2538" t="s">
        <v>3329</v>
      </c>
      <c r="B2538" t="s">
        <v>3330</v>
      </c>
      <c r="C2538" t="s">
        <v>6092</v>
      </c>
      <c r="D2538" s="13">
        <v>17</v>
      </c>
      <c r="E2538" t="s">
        <v>9102</v>
      </c>
      <c r="F2538" t="str">
        <f>IF(ISERROR(VLOOKUP(Transaktionen[[#This Row],[Transaktionen]],BTT[Verwendete Transaktion (Pflichtauswahl)],1,FALSE)),"nein","ja")</f>
        <v>ja</v>
      </c>
    </row>
    <row r="2539" spans="1:7" hidden="1" x14ac:dyDescent="0.25">
      <c r="A2539" t="s">
        <v>7124</v>
      </c>
      <c r="B2539" t="s">
        <v>8144</v>
      </c>
      <c r="C2539" t="s">
        <v>6092</v>
      </c>
      <c r="D2539" s="13" t="s">
        <v>576</v>
      </c>
      <c r="E2539" t="s">
        <v>576</v>
      </c>
      <c r="F2539" t="str">
        <f>IF(ISERROR(VLOOKUP(Transaktionen[[#This Row],[Transaktionen]],BTT[Verwendete Transaktion (Pflichtauswahl)],1,FALSE)),"nein","ja")</f>
        <v>nein</v>
      </c>
      <c r="G2539" t="s">
        <v>61</v>
      </c>
    </row>
    <row r="2540" spans="1:7" hidden="1" x14ac:dyDescent="0.25">
      <c r="A2540" t="s">
        <v>3331</v>
      </c>
      <c r="B2540" t="s">
        <v>3332</v>
      </c>
      <c r="C2540" t="s">
        <v>6092</v>
      </c>
      <c r="D2540" s="13">
        <v>464</v>
      </c>
      <c r="E2540" t="s">
        <v>9102</v>
      </c>
      <c r="F2540" s="10" t="str">
        <f>IF(ISERROR(VLOOKUP(Transaktionen[[#This Row],[Transaktionen]],BTT[Verwendete Transaktion (Pflichtauswahl)],1,FALSE)),"nein","ja")</f>
        <v>ja</v>
      </c>
    </row>
    <row r="2541" spans="1:7" hidden="1" x14ac:dyDescent="0.25">
      <c r="A2541" t="s">
        <v>3333</v>
      </c>
      <c r="B2541" t="s">
        <v>3334</v>
      </c>
      <c r="C2541" t="s">
        <v>6092</v>
      </c>
      <c r="D2541" s="13">
        <v>248</v>
      </c>
      <c r="E2541" t="s">
        <v>9102</v>
      </c>
      <c r="F2541" t="str">
        <f>IF(ISERROR(VLOOKUP(Transaktionen[[#This Row],[Transaktionen]],BTT[Verwendete Transaktion (Pflichtauswahl)],1,FALSE)),"nein","ja")</f>
        <v>ja</v>
      </c>
    </row>
    <row r="2542" spans="1:7" hidden="1" x14ac:dyDescent="0.25">
      <c r="A2542" t="s">
        <v>3335</v>
      </c>
      <c r="B2542" t="s">
        <v>3336</v>
      </c>
      <c r="C2542" t="s">
        <v>6092</v>
      </c>
      <c r="D2542" s="13">
        <v>4174</v>
      </c>
      <c r="E2542" t="s">
        <v>9102</v>
      </c>
      <c r="F2542" t="str">
        <f>IF(ISERROR(VLOOKUP(Transaktionen[[#This Row],[Transaktionen]],BTT[Verwendete Transaktion (Pflichtauswahl)],1,FALSE)),"nein","ja")</f>
        <v>ja</v>
      </c>
    </row>
    <row r="2543" spans="1:7" hidden="1" x14ac:dyDescent="0.25">
      <c r="A2543" t="s">
        <v>7125</v>
      </c>
      <c r="B2543" t="s">
        <v>8145</v>
      </c>
      <c r="C2543" t="s">
        <v>6092</v>
      </c>
      <c r="D2543" s="13">
        <v>1</v>
      </c>
      <c r="E2543" t="s">
        <v>576</v>
      </c>
      <c r="F2543" t="str">
        <f>IF(ISERROR(VLOOKUP(Transaktionen[[#This Row],[Transaktionen]],BTT[Verwendete Transaktion (Pflichtauswahl)],1,FALSE)),"nein","ja")</f>
        <v>nein</v>
      </c>
      <c r="G2543" t="s">
        <v>61</v>
      </c>
    </row>
    <row r="2544" spans="1:7" hidden="1" x14ac:dyDescent="0.25">
      <c r="A2544" t="s">
        <v>7126</v>
      </c>
      <c r="B2544" t="s">
        <v>8146</v>
      </c>
      <c r="C2544" t="s">
        <v>6092</v>
      </c>
      <c r="D2544" s="13">
        <v>2</v>
      </c>
      <c r="E2544" t="s">
        <v>576</v>
      </c>
      <c r="F2544" t="str">
        <f>IF(ISERROR(VLOOKUP(Transaktionen[[#This Row],[Transaktionen]],BTT[Verwendete Transaktion (Pflichtauswahl)],1,FALSE)),"nein","ja")</f>
        <v>nein</v>
      </c>
      <c r="G2544" t="s">
        <v>61</v>
      </c>
    </row>
    <row r="2545" spans="1:7" hidden="1" x14ac:dyDescent="0.25">
      <c r="A2545" t="s">
        <v>7127</v>
      </c>
      <c r="B2545" t="s">
        <v>8147</v>
      </c>
      <c r="C2545" t="s">
        <v>6092</v>
      </c>
      <c r="D2545" s="13" t="s">
        <v>576</v>
      </c>
      <c r="E2545" t="s">
        <v>576</v>
      </c>
      <c r="F2545" t="str">
        <f>IF(ISERROR(VLOOKUP(Transaktionen[[#This Row],[Transaktionen]],BTT[Verwendete Transaktion (Pflichtauswahl)],1,FALSE)),"nein","ja")</f>
        <v>nein</v>
      </c>
      <c r="G2545" t="s">
        <v>61</v>
      </c>
    </row>
    <row r="2546" spans="1:7" hidden="1" x14ac:dyDescent="0.25">
      <c r="A2546" t="s">
        <v>7128</v>
      </c>
      <c r="B2546" t="s">
        <v>8148</v>
      </c>
      <c r="C2546" t="s">
        <v>6092</v>
      </c>
      <c r="D2546" s="13">
        <v>18</v>
      </c>
      <c r="E2546" t="s">
        <v>576</v>
      </c>
      <c r="F2546" t="str">
        <f>IF(ISERROR(VLOOKUP(Transaktionen[[#This Row],[Transaktionen]],BTT[Verwendete Transaktion (Pflichtauswahl)],1,FALSE)),"nein","ja")</f>
        <v>nein</v>
      </c>
      <c r="G2546" t="s">
        <v>61</v>
      </c>
    </row>
    <row r="2547" spans="1:7" hidden="1" x14ac:dyDescent="0.25">
      <c r="A2547" t="s">
        <v>3337</v>
      </c>
      <c r="B2547" t="s">
        <v>700</v>
      </c>
      <c r="C2547" t="s">
        <v>6092</v>
      </c>
      <c r="D2547" s="13">
        <v>330433</v>
      </c>
      <c r="E2547" t="s">
        <v>9102</v>
      </c>
      <c r="F2547" t="str">
        <f>IF(ISERROR(VLOOKUP(Transaktionen[[#This Row],[Transaktionen]],BTT[Verwendete Transaktion (Pflichtauswahl)],1,FALSE)),"nein","ja")</f>
        <v>ja</v>
      </c>
    </row>
    <row r="2548" spans="1:7" hidden="1" x14ac:dyDescent="0.25">
      <c r="A2548" t="s">
        <v>3338</v>
      </c>
      <c r="B2548" t="s">
        <v>3339</v>
      </c>
      <c r="C2548" t="s">
        <v>6092</v>
      </c>
      <c r="D2548" s="13">
        <v>2</v>
      </c>
      <c r="E2548" t="s">
        <v>576</v>
      </c>
      <c r="F2548" t="str">
        <f>IF(ISERROR(VLOOKUP(Transaktionen[[#This Row],[Transaktionen]],BTT[Verwendete Transaktion (Pflichtauswahl)],1,FALSE)),"nein","ja")</f>
        <v>ja</v>
      </c>
    </row>
    <row r="2549" spans="1:7" hidden="1" x14ac:dyDescent="0.25">
      <c r="A2549" t="s">
        <v>7129</v>
      </c>
      <c r="B2549" t="s">
        <v>8149</v>
      </c>
      <c r="C2549" t="s">
        <v>6092</v>
      </c>
      <c r="D2549" s="13" t="s">
        <v>576</v>
      </c>
      <c r="E2549" t="s">
        <v>576</v>
      </c>
      <c r="F2549" t="str">
        <f>IF(ISERROR(VLOOKUP(Transaktionen[[#This Row],[Transaktionen]],BTT[Verwendete Transaktion (Pflichtauswahl)],1,FALSE)),"nein","ja")</f>
        <v>nein</v>
      </c>
      <c r="G2549" t="s">
        <v>61</v>
      </c>
    </row>
    <row r="2550" spans="1:7" hidden="1" x14ac:dyDescent="0.25">
      <c r="A2550" t="s">
        <v>7130</v>
      </c>
      <c r="B2550" t="s">
        <v>8150</v>
      </c>
      <c r="C2550" t="s">
        <v>6092</v>
      </c>
      <c r="D2550" s="13" t="s">
        <v>576</v>
      </c>
      <c r="E2550" t="s">
        <v>576</v>
      </c>
      <c r="F2550" t="str">
        <f>IF(ISERROR(VLOOKUP(Transaktionen[[#This Row],[Transaktionen]],BTT[Verwendete Transaktion (Pflichtauswahl)],1,FALSE)),"nein","ja")</f>
        <v>nein</v>
      </c>
      <c r="G2550" t="s">
        <v>61</v>
      </c>
    </row>
    <row r="2551" spans="1:7" hidden="1" x14ac:dyDescent="0.25">
      <c r="A2551" t="s">
        <v>9218</v>
      </c>
      <c r="B2551" t="s">
        <v>9219</v>
      </c>
      <c r="C2551" t="s">
        <v>6092</v>
      </c>
      <c r="D2551" s="13">
        <v>672</v>
      </c>
      <c r="E2551" t="s">
        <v>9102</v>
      </c>
      <c r="F2551" t="str">
        <f>IF(ISERROR(VLOOKUP(Transaktionen[[#This Row],[Transaktionen]],BTT[Verwendete Transaktion (Pflichtauswahl)],1,FALSE)),"nein","ja")</f>
        <v>nein</v>
      </c>
    </row>
    <row r="2552" spans="1:7" hidden="1" x14ac:dyDescent="0.25">
      <c r="A2552" t="s">
        <v>7131</v>
      </c>
      <c r="B2552" t="s">
        <v>8151</v>
      </c>
      <c r="C2552" t="s">
        <v>6092</v>
      </c>
      <c r="D2552" s="13">
        <v>29</v>
      </c>
      <c r="E2552" t="s">
        <v>576</v>
      </c>
      <c r="F2552" t="str">
        <f>IF(ISERROR(VLOOKUP(Transaktionen[[#This Row],[Transaktionen]],BTT[Verwendete Transaktion (Pflichtauswahl)],1,FALSE)),"nein","ja")</f>
        <v>nein</v>
      </c>
      <c r="G2552" t="s">
        <v>61</v>
      </c>
    </row>
    <row r="2553" spans="1:7" hidden="1" x14ac:dyDescent="0.25">
      <c r="A2553" t="s">
        <v>3340</v>
      </c>
      <c r="B2553" t="s">
        <v>3341</v>
      </c>
      <c r="C2553" t="s">
        <v>6092</v>
      </c>
      <c r="D2553" s="13">
        <v>320</v>
      </c>
      <c r="E2553" t="s">
        <v>9102</v>
      </c>
      <c r="F2553" t="str">
        <f>IF(ISERROR(VLOOKUP(Transaktionen[[#This Row],[Transaktionen]],BTT[Verwendete Transaktion (Pflichtauswahl)],1,FALSE)),"nein","ja")</f>
        <v>ja</v>
      </c>
    </row>
    <row r="2554" spans="1:7" hidden="1" x14ac:dyDescent="0.25">
      <c r="A2554" t="s">
        <v>3342</v>
      </c>
      <c r="B2554" t="s">
        <v>3343</v>
      </c>
      <c r="C2554" t="s">
        <v>6092</v>
      </c>
      <c r="D2554" s="13">
        <v>97</v>
      </c>
      <c r="E2554" t="s">
        <v>9102</v>
      </c>
      <c r="F2554" t="str">
        <f>IF(ISERROR(VLOOKUP(Transaktionen[[#This Row],[Transaktionen]],BTT[Verwendete Transaktion (Pflichtauswahl)],1,FALSE)),"nein","ja")</f>
        <v>ja</v>
      </c>
    </row>
    <row r="2555" spans="1:7" x14ac:dyDescent="0.25">
      <c r="A2555" t="s">
        <v>3344</v>
      </c>
      <c r="B2555" t="s">
        <v>3345</v>
      </c>
      <c r="C2555" t="s">
        <v>6092</v>
      </c>
      <c r="D2555" s="13">
        <v>1205</v>
      </c>
      <c r="E2555" t="s">
        <v>9102</v>
      </c>
      <c r="F2555" t="str">
        <f>IF(ISERROR(VLOOKUP(Transaktionen[[#This Row],[Transaktionen]],BTT[Verwendete Transaktion (Pflichtauswahl)],1,FALSE)),"nein","ja")</f>
        <v>ja</v>
      </c>
    </row>
    <row r="2556" spans="1:7" hidden="1" x14ac:dyDescent="0.25">
      <c r="A2556" t="s">
        <v>7132</v>
      </c>
      <c r="B2556" t="s">
        <v>8152</v>
      </c>
      <c r="C2556" t="s">
        <v>6038</v>
      </c>
      <c r="D2556" s="13">
        <v>42</v>
      </c>
      <c r="E2556" t="s">
        <v>576</v>
      </c>
      <c r="F2556" t="str">
        <f>IF(ISERROR(VLOOKUP(Transaktionen[[#This Row],[Transaktionen]],BTT[Verwendete Transaktion (Pflichtauswahl)],1,FALSE)),"nein","ja")</f>
        <v>nein</v>
      </c>
      <c r="G2556" t="s">
        <v>9340</v>
      </c>
    </row>
    <row r="2557" spans="1:7" hidden="1" x14ac:dyDescent="0.25">
      <c r="A2557" t="s">
        <v>3346</v>
      </c>
      <c r="B2557" t="s">
        <v>3347</v>
      </c>
      <c r="C2557" t="s">
        <v>6038</v>
      </c>
      <c r="D2557" s="13">
        <v>245</v>
      </c>
      <c r="E2557" t="s">
        <v>576</v>
      </c>
      <c r="F2557" t="str">
        <f>IF(ISERROR(VLOOKUP(Transaktionen[[#This Row],[Transaktionen]],BTT[Verwendete Transaktion (Pflichtauswahl)],1,FALSE)),"nein","ja")</f>
        <v>ja</v>
      </c>
    </row>
    <row r="2558" spans="1:7" hidden="1" x14ac:dyDescent="0.25">
      <c r="A2558" t="s">
        <v>3348</v>
      </c>
      <c r="B2558" t="s">
        <v>3349</v>
      </c>
      <c r="C2558" t="s">
        <v>6038</v>
      </c>
      <c r="D2558" s="13">
        <v>56721</v>
      </c>
      <c r="E2558" t="s">
        <v>9102</v>
      </c>
      <c r="F2558" t="str">
        <f>IF(ISERROR(VLOOKUP(Transaktionen[[#This Row],[Transaktionen]],BTT[Verwendete Transaktion (Pflichtauswahl)],1,FALSE)),"nein","ja")</f>
        <v>ja</v>
      </c>
    </row>
    <row r="2559" spans="1:7" hidden="1" x14ac:dyDescent="0.25">
      <c r="A2559" t="s">
        <v>3350</v>
      </c>
      <c r="B2559" t="s">
        <v>3351</v>
      </c>
      <c r="C2559" t="s">
        <v>6038</v>
      </c>
      <c r="D2559" s="13">
        <v>356</v>
      </c>
      <c r="E2559" t="s">
        <v>9102</v>
      </c>
      <c r="F2559" t="str">
        <f>IF(ISERROR(VLOOKUP(Transaktionen[[#This Row],[Transaktionen]],BTT[Verwendete Transaktion (Pflichtauswahl)],1,FALSE)),"nein","ja")</f>
        <v>ja</v>
      </c>
    </row>
    <row r="2560" spans="1:7" hidden="1" x14ac:dyDescent="0.25">
      <c r="A2560" t="s">
        <v>7133</v>
      </c>
      <c r="B2560" t="s">
        <v>8153</v>
      </c>
      <c r="C2560" t="s">
        <v>6038</v>
      </c>
      <c r="D2560" s="13" t="s">
        <v>576</v>
      </c>
      <c r="E2560" t="s">
        <v>576</v>
      </c>
      <c r="F2560" t="str">
        <f>IF(ISERROR(VLOOKUP(Transaktionen[[#This Row],[Transaktionen]],BTT[Verwendete Transaktion (Pflichtauswahl)],1,FALSE)),"nein","ja")</f>
        <v>nein</v>
      </c>
      <c r="G2560" t="s">
        <v>9340</v>
      </c>
    </row>
    <row r="2561" spans="1:7" hidden="1" x14ac:dyDescent="0.25">
      <c r="A2561" t="s">
        <v>7134</v>
      </c>
      <c r="B2561" t="s">
        <v>8154</v>
      </c>
      <c r="C2561" t="s">
        <v>6038</v>
      </c>
      <c r="D2561" s="13">
        <v>5</v>
      </c>
      <c r="E2561" t="s">
        <v>576</v>
      </c>
      <c r="F2561" t="str">
        <f>IF(ISERROR(VLOOKUP(Transaktionen[[#This Row],[Transaktionen]],BTT[Verwendete Transaktion (Pflichtauswahl)],1,FALSE)),"nein","ja")</f>
        <v>nein</v>
      </c>
      <c r="G2561" t="s">
        <v>9340</v>
      </c>
    </row>
    <row r="2562" spans="1:7" hidden="1" x14ac:dyDescent="0.25">
      <c r="A2562" t="s">
        <v>3352</v>
      </c>
      <c r="B2562" t="s">
        <v>3353</v>
      </c>
      <c r="C2562" t="s">
        <v>6096</v>
      </c>
      <c r="D2562" s="13">
        <v>107</v>
      </c>
      <c r="E2562" t="s">
        <v>9102</v>
      </c>
      <c r="F2562" t="str">
        <f>IF(ISERROR(VLOOKUP(Transaktionen[[#This Row],[Transaktionen]],BTT[Verwendete Transaktion (Pflichtauswahl)],1,FALSE)),"nein","ja")</f>
        <v>ja</v>
      </c>
    </row>
    <row r="2563" spans="1:7" hidden="1" x14ac:dyDescent="0.25">
      <c r="A2563" t="s">
        <v>3354</v>
      </c>
      <c r="B2563" t="s">
        <v>3355</v>
      </c>
      <c r="C2563" t="s">
        <v>6096</v>
      </c>
      <c r="D2563" s="13">
        <v>44</v>
      </c>
      <c r="E2563" t="s">
        <v>9102</v>
      </c>
      <c r="F2563" t="str">
        <f>IF(ISERROR(VLOOKUP(Transaktionen[[#This Row],[Transaktionen]],BTT[Verwendete Transaktion (Pflichtauswahl)],1,FALSE)),"nein","ja")</f>
        <v>ja</v>
      </c>
    </row>
    <row r="2564" spans="1:7" hidden="1" x14ac:dyDescent="0.25">
      <c r="A2564" t="s">
        <v>3356</v>
      </c>
      <c r="B2564" t="s">
        <v>3357</v>
      </c>
      <c r="C2564" t="s">
        <v>6092</v>
      </c>
      <c r="D2564" s="13">
        <v>20</v>
      </c>
      <c r="E2564" t="s">
        <v>9102</v>
      </c>
      <c r="F2564" t="str">
        <f>IF(ISERROR(VLOOKUP(Transaktionen[[#This Row],[Transaktionen]],BTT[Verwendete Transaktion (Pflichtauswahl)],1,FALSE)),"nein","ja")</f>
        <v>ja</v>
      </c>
    </row>
    <row r="2565" spans="1:7" hidden="1" x14ac:dyDescent="0.25">
      <c r="A2565" t="s">
        <v>3358</v>
      </c>
      <c r="B2565" t="s">
        <v>3359</v>
      </c>
      <c r="C2565" t="s">
        <v>6038</v>
      </c>
      <c r="D2565" s="13">
        <v>6</v>
      </c>
      <c r="E2565" t="s">
        <v>9102</v>
      </c>
      <c r="F2565" t="str">
        <f>IF(ISERROR(VLOOKUP(Transaktionen[[#This Row],[Transaktionen]],BTT[Verwendete Transaktion (Pflichtauswahl)],1,FALSE)),"nein","ja")</f>
        <v>ja</v>
      </c>
    </row>
    <row r="2566" spans="1:7" hidden="1" x14ac:dyDescent="0.25">
      <c r="A2566" t="s">
        <v>3360</v>
      </c>
      <c r="B2566" t="s">
        <v>702</v>
      </c>
      <c r="C2566" t="s">
        <v>6038</v>
      </c>
      <c r="D2566" s="13">
        <v>176</v>
      </c>
      <c r="E2566" t="s">
        <v>9102</v>
      </c>
      <c r="F2566" t="str">
        <f>IF(ISERROR(VLOOKUP(Transaktionen[[#This Row],[Transaktionen]],BTT[Verwendete Transaktion (Pflichtauswahl)],1,FALSE)),"nein","ja")</f>
        <v>ja</v>
      </c>
    </row>
    <row r="2567" spans="1:7" hidden="1" x14ac:dyDescent="0.25">
      <c r="A2567" t="s">
        <v>3361</v>
      </c>
      <c r="B2567" t="s">
        <v>3362</v>
      </c>
      <c r="C2567" t="s">
        <v>6038</v>
      </c>
      <c r="D2567" s="13">
        <v>209</v>
      </c>
      <c r="E2567" t="s">
        <v>9102</v>
      </c>
      <c r="F2567" t="str">
        <f>IF(ISERROR(VLOOKUP(Transaktionen[[#This Row],[Transaktionen]],BTT[Verwendete Transaktion (Pflichtauswahl)],1,FALSE)),"nein","ja")</f>
        <v>ja</v>
      </c>
    </row>
    <row r="2568" spans="1:7" hidden="1" x14ac:dyDescent="0.25">
      <c r="A2568" t="s">
        <v>3363</v>
      </c>
      <c r="B2568" t="s">
        <v>3364</v>
      </c>
      <c r="C2568" t="s">
        <v>6095</v>
      </c>
      <c r="D2568" s="13">
        <v>220</v>
      </c>
      <c r="E2568" t="s">
        <v>9102</v>
      </c>
      <c r="F2568" t="str">
        <f>IF(ISERROR(VLOOKUP(Transaktionen[[#This Row],[Transaktionen]],BTT[Verwendete Transaktion (Pflichtauswahl)],1,FALSE)),"nein","ja")</f>
        <v>ja</v>
      </c>
    </row>
    <row r="2569" spans="1:7" hidden="1" x14ac:dyDescent="0.25">
      <c r="A2569" t="s">
        <v>3365</v>
      </c>
      <c r="B2569" t="s">
        <v>3366</v>
      </c>
      <c r="C2569" t="s">
        <v>6038</v>
      </c>
      <c r="D2569" s="13">
        <v>1374</v>
      </c>
      <c r="E2569" t="s">
        <v>9102</v>
      </c>
      <c r="F2569" t="str">
        <f>IF(ISERROR(VLOOKUP(Transaktionen[[#This Row],[Transaktionen]],BTT[Verwendete Transaktion (Pflichtauswahl)],1,FALSE)),"nein","ja")</f>
        <v>ja</v>
      </c>
    </row>
    <row r="2570" spans="1:7" hidden="1" x14ac:dyDescent="0.25">
      <c r="A2570" t="s">
        <v>3367</v>
      </c>
      <c r="B2570" t="s">
        <v>3368</v>
      </c>
      <c r="C2570" t="s">
        <v>6038</v>
      </c>
      <c r="D2570" s="13">
        <v>1096</v>
      </c>
      <c r="E2570" t="s">
        <v>9102</v>
      </c>
      <c r="F2570" t="str">
        <f>IF(ISERROR(VLOOKUP(Transaktionen[[#This Row],[Transaktionen]],BTT[Verwendete Transaktion (Pflichtauswahl)],1,FALSE)),"nein","ja")</f>
        <v>ja</v>
      </c>
    </row>
    <row r="2571" spans="1:7" hidden="1" x14ac:dyDescent="0.25">
      <c r="A2571" t="s">
        <v>3369</v>
      </c>
      <c r="B2571" t="s">
        <v>3370</v>
      </c>
      <c r="C2571" t="s">
        <v>6038</v>
      </c>
      <c r="D2571" s="13" t="s">
        <v>576</v>
      </c>
      <c r="E2571" t="s">
        <v>576</v>
      </c>
      <c r="F2571" t="str">
        <f>IF(ISERROR(VLOOKUP(Transaktionen[[#This Row],[Transaktionen]],BTT[Verwendete Transaktion (Pflichtauswahl)],1,FALSE)),"nein","ja")</f>
        <v>ja</v>
      </c>
    </row>
    <row r="2572" spans="1:7" hidden="1" x14ac:dyDescent="0.25">
      <c r="A2572" t="s">
        <v>3371</v>
      </c>
      <c r="B2572" t="s">
        <v>3372</v>
      </c>
      <c r="C2572" t="s">
        <v>6038</v>
      </c>
      <c r="D2572" s="13">
        <v>3098</v>
      </c>
      <c r="E2572" t="s">
        <v>9102</v>
      </c>
      <c r="F2572" t="str">
        <f>IF(ISERROR(VLOOKUP(Transaktionen[[#This Row],[Transaktionen]],BTT[Verwendete Transaktion (Pflichtauswahl)],1,FALSE)),"nein","ja")</f>
        <v>ja</v>
      </c>
    </row>
    <row r="2573" spans="1:7" hidden="1" x14ac:dyDescent="0.25">
      <c r="A2573" t="s">
        <v>3373</v>
      </c>
      <c r="B2573" t="s">
        <v>3374</v>
      </c>
      <c r="C2573" t="s">
        <v>6038</v>
      </c>
      <c r="D2573" s="13">
        <v>96289</v>
      </c>
      <c r="E2573" t="s">
        <v>9102</v>
      </c>
      <c r="F2573" t="str">
        <f>IF(ISERROR(VLOOKUP(Transaktionen[[#This Row],[Transaktionen]],BTT[Verwendete Transaktion (Pflichtauswahl)],1,FALSE)),"nein","ja")</f>
        <v>ja</v>
      </c>
    </row>
    <row r="2574" spans="1:7" hidden="1" x14ac:dyDescent="0.25">
      <c r="A2574" t="s">
        <v>3375</v>
      </c>
      <c r="B2574" t="s">
        <v>3376</v>
      </c>
      <c r="C2574" t="s">
        <v>6038</v>
      </c>
      <c r="D2574" s="13">
        <v>1011890</v>
      </c>
      <c r="E2574" t="s">
        <v>9102</v>
      </c>
      <c r="F2574" t="str">
        <f>IF(ISERROR(VLOOKUP(Transaktionen[[#This Row],[Transaktionen]],BTT[Verwendete Transaktion (Pflichtauswahl)],1,FALSE)),"nein","ja")</f>
        <v>ja</v>
      </c>
    </row>
    <row r="2575" spans="1:7" hidden="1" x14ac:dyDescent="0.25">
      <c r="A2575" t="s">
        <v>3377</v>
      </c>
      <c r="B2575" t="s">
        <v>3378</v>
      </c>
      <c r="C2575" t="s">
        <v>6038</v>
      </c>
      <c r="D2575" s="13">
        <v>3</v>
      </c>
      <c r="E2575" t="s">
        <v>9102</v>
      </c>
      <c r="F2575" t="str">
        <f>IF(ISERROR(VLOOKUP(Transaktionen[[#This Row],[Transaktionen]],BTT[Verwendete Transaktion (Pflichtauswahl)],1,FALSE)),"nein","ja")</f>
        <v>ja</v>
      </c>
    </row>
    <row r="2576" spans="1:7" hidden="1" x14ac:dyDescent="0.25">
      <c r="A2576" t="s">
        <v>3379</v>
      </c>
      <c r="B2576" t="s">
        <v>3380</v>
      </c>
      <c r="C2576" t="s">
        <v>6038</v>
      </c>
      <c r="D2576" s="13">
        <v>1636</v>
      </c>
      <c r="E2576" t="s">
        <v>9102</v>
      </c>
      <c r="F2576" t="str">
        <f>IF(ISERROR(VLOOKUP(Transaktionen[[#This Row],[Transaktionen]],BTT[Verwendete Transaktion (Pflichtauswahl)],1,FALSE)),"nein","ja")</f>
        <v>ja</v>
      </c>
    </row>
    <row r="2577" spans="1:7" hidden="1" x14ac:dyDescent="0.25">
      <c r="A2577" t="s">
        <v>3381</v>
      </c>
      <c r="B2577" t="s">
        <v>3382</v>
      </c>
      <c r="C2577" t="s">
        <v>6038</v>
      </c>
      <c r="D2577" s="13">
        <v>372</v>
      </c>
      <c r="E2577" t="s">
        <v>9102</v>
      </c>
      <c r="F2577" t="str">
        <f>IF(ISERROR(VLOOKUP(Transaktionen[[#This Row],[Transaktionen]],BTT[Verwendete Transaktion (Pflichtauswahl)],1,FALSE)),"nein","ja")</f>
        <v>ja</v>
      </c>
    </row>
    <row r="2578" spans="1:7" hidden="1" x14ac:dyDescent="0.25">
      <c r="A2578" t="s">
        <v>7135</v>
      </c>
      <c r="B2578" t="s">
        <v>8155</v>
      </c>
      <c r="C2578" t="s">
        <v>6038</v>
      </c>
      <c r="D2578" s="13">
        <v>10</v>
      </c>
      <c r="E2578" t="s">
        <v>576</v>
      </c>
      <c r="F2578" t="str">
        <f>IF(ISERROR(VLOOKUP(Transaktionen[[#This Row],[Transaktionen]],BTT[Verwendete Transaktion (Pflichtauswahl)],1,FALSE)),"nein","ja")</f>
        <v>nein</v>
      </c>
      <c r="G2578" t="s">
        <v>9340</v>
      </c>
    </row>
    <row r="2579" spans="1:7" hidden="1" x14ac:dyDescent="0.25">
      <c r="A2579" t="s">
        <v>7136</v>
      </c>
      <c r="B2579" t="s">
        <v>8156</v>
      </c>
      <c r="C2579" t="s">
        <v>6038</v>
      </c>
      <c r="D2579" s="13">
        <v>6</v>
      </c>
      <c r="E2579" t="s">
        <v>576</v>
      </c>
      <c r="F2579" t="str">
        <f>IF(ISERROR(VLOOKUP(Transaktionen[[#This Row],[Transaktionen]],BTT[Verwendete Transaktion (Pflichtauswahl)],1,FALSE)),"nein","ja")</f>
        <v>nein</v>
      </c>
      <c r="G2579" t="s">
        <v>9340</v>
      </c>
    </row>
    <row r="2580" spans="1:7" x14ac:dyDescent="0.25">
      <c r="A2580" t="s">
        <v>3383</v>
      </c>
      <c r="B2580" t="s">
        <v>3384</v>
      </c>
      <c r="C2580" t="s">
        <v>6092</v>
      </c>
      <c r="D2580" s="13">
        <v>6</v>
      </c>
      <c r="E2580" t="s">
        <v>9102</v>
      </c>
      <c r="F2580" t="str">
        <f>IF(ISERROR(VLOOKUP(Transaktionen[[#This Row],[Transaktionen]],BTT[Verwendete Transaktion (Pflichtauswahl)],1,FALSE)),"nein","ja")</f>
        <v>ja</v>
      </c>
    </row>
    <row r="2581" spans="1:7" hidden="1" x14ac:dyDescent="0.25">
      <c r="A2581" t="s">
        <v>8522</v>
      </c>
      <c r="B2581" t="s">
        <v>8523</v>
      </c>
      <c r="C2581" t="s">
        <v>8485</v>
      </c>
      <c r="D2581" s="13" t="s">
        <v>576</v>
      </c>
      <c r="E2581" t="s">
        <v>576</v>
      </c>
      <c r="F2581" t="str">
        <f>IF(ISERROR(VLOOKUP(Transaktionen[[#This Row],[Transaktionen]],BTT[Verwendete Transaktion (Pflichtauswahl)],1,FALSE)),"nein","ja")</f>
        <v>nein</v>
      </c>
    </row>
    <row r="2582" spans="1:7" hidden="1" x14ac:dyDescent="0.25">
      <c r="A2582" t="s">
        <v>7137</v>
      </c>
      <c r="B2582" t="s">
        <v>8157</v>
      </c>
      <c r="C2582" t="s">
        <v>6089</v>
      </c>
      <c r="D2582" s="13">
        <v>52</v>
      </c>
      <c r="E2582" t="s">
        <v>9102</v>
      </c>
      <c r="F2582" t="str">
        <f>IF(ISERROR(VLOOKUP(Transaktionen[[#This Row],[Transaktionen]],BTT[Verwendete Transaktion (Pflichtauswahl)],1,FALSE)),"nein","ja")</f>
        <v>nein</v>
      </c>
    </row>
    <row r="2583" spans="1:7" hidden="1" x14ac:dyDescent="0.25">
      <c r="A2583" t="s">
        <v>3385</v>
      </c>
      <c r="B2583" t="s">
        <v>3386</v>
      </c>
      <c r="C2583" t="s">
        <v>6089</v>
      </c>
      <c r="D2583" s="13">
        <v>187</v>
      </c>
      <c r="E2583" t="s">
        <v>9102</v>
      </c>
      <c r="F2583" t="str">
        <f>IF(ISERROR(VLOOKUP(Transaktionen[[#This Row],[Transaktionen]],BTT[Verwendete Transaktion (Pflichtauswahl)],1,FALSE)),"nein","ja")</f>
        <v>nein</v>
      </c>
    </row>
    <row r="2584" spans="1:7" hidden="1" x14ac:dyDescent="0.25">
      <c r="A2584" t="s">
        <v>7138</v>
      </c>
      <c r="B2584" t="s">
        <v>8158</v>
      </c>
      <c r="C2584" t="s">
        <v>6089</v>
      </c>
      <c r="D2584" s="13" t="s">
        <v>576</v>
      </c>
      <c r="E2584" t="s">
        <v>576</v>
      </c>
      <c r="F2584" t="str">
        <f>IF(ISERROR(VLOOKUP(Transaktionen[[#This Row],[Transaktionen]],BTT[Verwendete Transaktion (Pflichtauswahl)],1,FALSE)),"nein","ja")</f>
        <v>nein</v>
      </c>
      <c r="G2584" t="s">
        <v>9516</v>
      </c>
    </row>
    <row r="2585" spans="1:7" hidden="1" x14ac:dyDescent="0.25">
      <c r="A2585" t="s">
        <v>7139</v>
      </c>
      <c r="B2585" t="s">
        <v>8159</v>
      </c>
      <c r="C2585" t="s">
        <v>6089</v>
      </c>
      <c r="D2585" s="13" t="s">
        <v>576</v>
      </c>
      <c r="E2585" t="s">
        <v>576</v>
      </c>
      <c r="F2585" t="str">
        <f>IF(ISERROR(VLOOKUP(Transaktionen[[#This Row],[Transaktionen]],BTT[Verwendete Transaktion (Pflichtauswahl)],1,FALSE)),"nein","ja")</f>
        <v>nein</v>
      </c>
      <c r="G2585" t="s">
        <v>9516</v>
      </c>
    </row>
    <row r="2586" spans="1:7" hidden="1" x14ac:dyDescent="0.25">
      <c r="A2586" t="s">
        <v>7140</v>
      </c>
      <c r="B2586" t="s">
        <v>8160</v>
      </c>
      <c r="C2586" t="s">
        <v>6089</v>
      </c>
      <c r="D2586" s="13" t="s">
        <v>576</v>
      </c>
      <c r="E2586" t="s">
        <v>576</v>
      </c>
      <c r="F2586" t="str">
        <f>IF(ISERROR(VLOOKUP(Transaktionen[[#This Row],[Transaktionen]],BTT[Verwendete Transaktion (Pflichtauswahl)],1,FALSE)),"nein","ja")</f>
        <v>nein</v>
      </c>
      <c r="G2586" t="s">
        <v>9516</v>
      </c>
    </row>
    <row r="2587" spans="1:7" hidden="1" x14ac:dyDescent="0.25">
      <c r="A2587" t="s">
        <v>3387</v>
      </c>
      <c r="B2587" t="s">
        <v>3388</v>
      </c>
      <c r="C2587" t="s">
        <v>6089</v>
      </c>
      <c r="D2587" s="13">
        <v>42</v>
      </c>
      <c r="E2587" t="s">
        <v>9102</v>
      </c>
      <c r="F2587" s="10" t="str">
        <f>IF(ISERROR(VLOOKUP(Transaktionen[[#This Row],[Transaktionen]],BTT[Verwendete Transaktion (Pflichtauswahl)],1,FALSE)),"nein","ja")</f>
        <v>nein</v>
      </c>
    </row>
    <row r="2588" spans="1:7" hidden="1" x14ac:dyDescent="0.25">
      <c r="A2588" t="s">
        <v>3389</v>
      </c>
      <c r="B2588" t="s">
        <v>3390</v>
      </c>
      <c r="C2588" t="s">
        <v>6037</v>
      </c>
      <c r="D2588" s="13">
        <v>5318</v>
      </c>
      <c r="E2588" t="s">
        <v>9102</v>
      </c>
      <c r="F2588" t="str">
        <f>IF(ISERROR(VLOOKUP(Transaktionen[[#This Row],[Transaktionen]],BTT[Verwendete Transaktion (Pflichtauswahl)],1,FALSE)),"nein","ja")</f>
        <v>nein</v>
      </c>
    </row>
    <row r="2589" spans="1:7" hidden="1" x14ac:dyDescent="0.25">
      <c r="A2589" t="s">
        <v>9394</v>
      </c>
      <c r="B2589" t="s">
        <v>9395</v>
      </c>
      <c r="C2589" t="s">
        <v>6037</v>
      </c>
      <c r="D2589" s="13">
        <v>24</v>
      </c>
      <c r="E2589" t="s">
        <v>9102</v>
      </c>
      <c r="F2589" t="str">
        <f>IF(ISERROR(VLOOKUP(Transaktionen[[#This Row],[Transaktionen]],BTT[Verwendete Transaktion (Pflichtauswahl)],1,FALSE)),"nein","ja")</f>
        <v>nein</v>
      </c>
    </row>
    <row r="2590" spans="1:7" hidden="1" x14ac:dyDescent="0.25">
      <c r="A2590" t="s">
        <v>3391</v>
      </c>
      <c r="B2590" t="s">
        <v>3392</v>
      </c>
      <c r="C2590" t="s">
        <v>8454</v>
      </c>
      <c r="D2590" s="13">
        <v>16</v>
      </c>
      <c r="E2590" t="s">
        <v>9102</v>
      </c>
      <c r="F2590" t="str">
        <f>IF(ISERROR(VLOOKUP(Transaktionen[[#This Row],[Transaktionen]],BTT[Verwendete Transaktion (Pflichtauswahl)],1,FALSE)),"nein","ja")</f>
        <v>nein</v>
      </c>
    </row>
    <row r="2591" spans="1:7" hidden="1" x14ac:dyDescent="0.25">
      <c r="A2591" t="s">
        <v>3393</v>
      </c>
      <c r="B2591" t="s">
        <v>3394</v>
      </c>
      <c r="C2591" t="s">
        <v>6037</v>
      </c>
      <c r="D2591" s="13">
        <v>310</v>
      </c>
      <c r="E2591" t="s">
        <v>9102</v>
      </c>
      <c r="F2591" t="str">
        <f>IF(ISERROR(VLOOKUP(Transaktionen[[#This Row],[Transaktionen]],BTT[Verwendete Transaktion (Pflichtauswahl)],1,FALSE)),"nein","ja")</f>
        <v>nein</v>
      </c>
    </row>
    <row r="2592" spans="1:7" hidden="1" x14ac:dyDescent="0.25">
      <c r="A2592" t="s">
        <v>3395</v>
      </c>
      <c r="B2592" t="s">
        <v>3396</v>
      </c>
      <c r="C2592" t="s">
        <v>6037</v>
      </c>
      <c r="D2592" s="13">
        <v>50</v>
      </c>
      <c r="E2592" t="s">
        <v>9102</v>
      </c>
      <c r="F2592" t="str">
        <f>IF(ISERROR(VLOOKUP(Transaktionen[[#This Row],[Transaktionen]],BTT[Verwendete Transaktion (Pflichtauswahl)],1,FALSE)),"nein","ja")</f>
        <v>nein</v>
      </c>
    </row>
    <row r="2593" spans="1:7" hidden="1" x14ac:dyDescent="0.25">
      <c r="A2593" t="s">
        <v>7141</v>
      </c>
      <c r="B2593" t="s">
        <v>8161</v>
      </c>
      <c r="C2593" t="s">
        <v>6037</v>
      </c>
      <c r="D2593" s="13" t="s">
        <v>576</v>
      </c>
      <c r="E2593" t="s">
        <v>576</v>
      </c>
      <c r="F2593" t="str">
        <f>IF(ISERROR(VLOOKUP(Transaktionen[[#This Row],[Transaktionen]],BTT[Verwendete Transaktion (Pflichtauswahl)],1,FALSE)),"nein","ja")</f>
        <v>nein</v>
      </c>
      <c r="G2593" t="s">
        <v>9516</v>
      </c>
    </row>
    <row r="2594" spans="1:7" hidden="1" x14ac:dyDescent="0.25">
      <c r="A2594" t="s">
        <v>7142</v>
      </c>
      <c r="B2594" t="s">
        <v>8162</v>
      </c>
      <c r="C2594" t="s">
        <v>6037</v>
      </c>
      <c r="D2594" s="13">
        <v>14</v>
      </c>
      <c r="E2594" t="s">
        <v>576</v>
      </c>
      <c r="F2594" t="str">
        <f>IF(ISERROR(VLOOKUP(Transaktionen[[#This Row],[Transaktionen]],BTT[Verwendete Transaktion (Pflichtauswahl)],1,FALSE)),"nein","ja")</f>
        <v>nein</v>
      </c>
    </row>
    <row r="2595" spans="1:7" hidden="1" x14ac:dyDescent="0.25">
      <c r="A2595" t="s">
        <v>7143</v>
      </c>
      <c r="B2595" t="s">
        <v>8163</v>
      </c>
      <c r="C2595" t="s">
        <v>6037</v>
      </c>
      <c r="D2595" s="13" t="s">
        <v>576</v>
      </c>
      <c r="E2595" t="s">
        <v>576</v>
      </c>
      <c r="F2595" t="str">
        <f>IF(ISERROR(VLOOKUP(Transaktionen[[#This Row],[Transaktionen]],BTT[Verwendete Transaktion (Pflichtauswahl)],1,FALSE)),"nein","ja")</f>
        <v>nein</v>
      </c>
      <c r="G2595" t="s">
        <v>9516</v>
      </c>
    </row>
    <row r="2596" spans="1:7" hidden="1" x14ac:dyDescent="0.25">
      <c r="A2596" t="s">
        <v>3397</v>
      </c>
      <c r="B2596" t="s">
        <v>3398</v>
      </c>
      <c r="C2596" t="s">
        <v>6037</v>
      </c>
      <c r="D2596" s="13">
        <v>18</v>
      </c>
      <c r="E2596" t="s">
        <v>576</v>
      </c>
      <c r="F2596" t="str">
        <f>IF(ISERROR(VLOOKUP(Transaktionen[[#This Row],[Transaktionen]],BTT[Verwendete Transaktion (Pflichtauswahl)],1,FALSE)),"nein","ja")</f>
        <v>nein</v>
      </c>
    </row>
    <row r="2597" spans="1:7" hidden="1" x14ac:dyDescent="0.25">
      <c r="A2597" t="s">
        <v>7144</v>
      </c>
      <c r="B2597" t="s">
        <v>8164</v>
      </c>
      <c r="C2597" t="s">
        <v>6037</v>
      </c>
      <c r="D2597" s="13">
        <v>20</v>
      </c>
      <c r="E2597" t="s">
        <v>9102</v>
      </c>
      <c r="F2597" t="str">
        <f>IF(ISERROR(VLOOKUP(Transaktionen[[#This Row],[Transaktionen]],BTT[Verwendete Transaktion (Pflichtauswahl)],1,FALSE)),"nein","ja")</f>
        <v>nein</v>
      </c>
    </row>
    <row r="2598" spans="1:7" hidden="1" x14ac:dyDescent="0.25">
      <c r="A2598" t="s">
        <v>3399</v>
      </c>
      <c r="B2598" t="s">
        <v>3400</v>
      </c>
      <c r="C2598" t="s">
        <v>8454</v>
      </c>
      <c r="D2598" s="13">
        <v>9797</v>
      </c>
      <c r="E2598" t="s">
        <v>9102</v>
      </c>
      <c r="F2598" t="str">
        <f>IF(ISERROR(VLOOKUP(Transaktionen[[#This Row],[Transaktionen]],BTT[Verwendete Transaktion (Pflichtauswahl)],1,FALSE)),"nein","ja")</f>
        <v>nein</v>
      </c>
    </row>
    <row r="2599" spans="1:7" hidden="1" x14ac:dyDescent="0.25">
      <c r="A2599" t="s">
        <v>9220</v>
      </c>
      <c r="B2599" t="s">
        <v>9221</v>
      </c>
      <c r="C2599" t="s">
        <v>8454</v>
      </c>
      <c r="D2599" s="13">
        <v>230</v>
      </c>
      <c r="E2599" t="s">
        <v>9102</v>
      </c>
      <c r="F2599" t="str">
        <f>IF(ISERROR(VLOOKUP(Transaktionen[[#This Row],[Transaktionen]],BTT[Verwendete Transaktion (Pflichtauswahl)],1,FALSE)),"nein","ja")</f>
        <v>nein</v>
      </c>
    </row>
    <row r="2600" spans="1:7" hidden="1" x14ac:dyDescent="0.25">
      <c r="A2600" t="s">
        <v>3401</v>
      </c>
      <c r="B2600" t="s">
        <v>3402</v>
      </c>
      <c r="C2600" t="s">
        <v>8454</v>
      </c>
      <c r="D2600" s="13">
        <v>74</v>
      </c>
      <c r="E2600" t="s">
        <v>9102</v>
      </c>
      <c r="F2600" t="str">
        <f>IF(ISERROR(VLOOKUP(Transaktionen[[#This Row],[Transaktionen]],BTT[Verwendete Transaktion (Pflichtauswahl)],1,FALSE)),"nein","ja")</f>
        <v>nein</v>
      </c>
    </row>
    <row r="2601" spans="1:7" hidden="1" x14ac:dyDescent="0.25">
      <c r="A2601" t="s">
        <v>7145</v>
      </c>
      <c r="B2601" t="s">
        <v>8165</v>
      </c>
      <c r="C2601" t="s">
        <v>6037</v>
      </c>
      <c r="D2601" s="13" t="s">
        <v>576</v>
      </c>
      <c r="E2601" t="s">
        <v>576</v>
      </c>
      <c r="F2601" t="str">
        <f>IF(ISERROR(VLOOKUP(Transaktionen[[#This Row],[Transaktionen]],BTT[Verwendete Transaktion (Pflichtauswahl)],1,FALSE)),"nein","ja")</f>
        <v>nein</v>
      </c>
      <c r="G2601" t="s">
        <v>9516</v>
      </c>
    </row>
    <row r="2602" spans="1:7" hidden="1" x14ac:dyDescent="0.25">
      <c r="A2602" t="s">
        <v>7146</v>
      </c>
      <c r="B2602" t="s">
        <v>8166</v>
      </c>
      <c r="C2602" t="s">
        <v>6037</v>
      </c>
      <c r="D2602" s="13" t="s">
        <v>576</v>
      </c>
      <c r="E2602" t="s">
        <v>576</v>
      </c>
      <c r="F2602" t="str">
        <f>IF(ISERROR(VLOOKUP(Transaktionen[[#This Row],[Transaktionen]],BTT[Verwendete Transaktion (Pflichtauswahl)],1,FALSE)),"nein","ja")</f>
        <v>nein</v>
      </c>
      <c r="G2602" t="s">
        <v>9516</v>
      </c>
    </row>
    <row r="2603" spans="1:7" hidden="1" x14ac:dyDescent="0.25">
      <c r="A2603" t="s">
        <v>9396</v>
      </c>
      <c r="B2603" t="s">
        <v>9397</v>
      </c>
      <c r="C2603" t="s">
        <v>6037</v>
      </c>
      <c r="D2603" s="13">
        <v>10</v>
      </c>
      <c r="E2603" t="s">
        <v>9102</v>
      </c>
      <c r="F2603" t="str">
        <f>IF(ISERROR(VLOOKUP(Transaktionen[[#This Row],[Transaktionen]],BTT[Verwendete Transaktion (Pflichtauswahl)],1,FALSE)),"nein","ja")</f>
        <v>nein</v>
      </c>
    </row>
    <row r="2604" spans="1:7" hidden="1" x14ac:dyDescent="0.25">
      <c r="A2604" t="s">
        <v>3403</v>
      </c>
      <c r="B2604" t="s">
        <v>3404</v>
      </c>
      <c r="C2604" t="s">
        <v>8454</v>
      </c>
      <c r="D2604" s="13">
        <v>24</v>
      </c>
      <c r="E2604" t="s">
        <v>576</v>
      </c>
      <c r="F2604" t="str">
        <f>IF(ISERROR(VLOOKUP(Transaktionen[[#This Row],[Transaktionen]],BTT[Verwendete Transaktion (Pflichtauswahl)],1,FALSE)),"nein","ja")</f>
        <v>nein</v>
      </c>
    </row>
    <row r="2605" spans="1:7" hidden="1" x14ac:dyDescent="0.25">
      <c r="A2605" t="s">
        <v>3405</v>
      </c>
      <c r="B2605" t="s">
        <v>3406</v>
      </c>
      <c r="C2605" t="s">
        <v>8454</v>
      </c>
      <c r="D2605" s="13">
        <v>4877</v>
      </c>
      <c r="E2605" t="s">
        <v>9102</v>
      </c>
      <c r="F2605" t="str">
        <f>IF(ISERROR(VLOOKUP(Transaktionen[[#This Row],[Transaktionen]],BTT[Verwendete Transaktion (Pflichtauswahl)],1,FALSE)),"nein","ja")</f>
        <v>nein</v>
      </c>
    </row>
    <row r="2606" spans="1:7" hidden="1" x14ac:dyDescent="0.25">
      <c r="A2606" t="s">
        <v>3407</v>
      </c>
      <c r="B2606" t="s">
        <v>3408</v>
      </c>
      <c r="C2606" t="s">
        <v>6037</v>
      </c>
      <c r="D2606" s="13">
        <v>2510</v>
      </c>
      <c r="E2606" t="s">
        <v>576</v>
      </c>
      <c r="F2606" t="str">
        <f>IF(ISERROR(VLOOKUP(Transaktionen[[#This Row],[Transaktionen]],BTT[Verwendete Transaktion (Pflichtauswahl)],1,FALSE)),"nein","ja")</f>
        <v>nein</v>
      </c>
    </row>
    <row r="2607" spans="1:7" hidden="1" x14ac:dyDescent="0.25">
      <c r="A2607" t="s">
        <v>3409</v>
      </c>
      <c r="B2607" t="s">
        <v>3408</v>
      </c>
      <c r="C2607" t="s">
        <v>6037</v>
      </c>
      <c r="D2607" s="13">
        <v>630</v>
      </c>
      <c r="E2607" t="s">
        <v>576</v>
      </c>
      <c r="F2607" s="10" t="str">
        <f>IF(ISERROR(VLOOKUP(Transaktionen[[#This Row],[Transaktionen]],BTT[Verwendete Transaktion (Pflichtauswahl)],1,FALSE)),"nein","ja")</f>
        <v>nein</v>
      </c>
    </row>
    <row r="2608" spans="1:7" hidden="1" x14ac:dyDescent="0.25">
      <c r="A2608" t="s">
        <v>3410</v>
      </c>
      <c r="B2608" t="s">
        <v>3411</v>
      </c>
      <c r="C2608" t="s">
        <v>6037</v>
      </c>
      <c r="D2608" s="13" t="s">
        <v>576</v>
      </c>
      <c r="E2608" t="s">
        <v>576</v>
      </c>
      <c r="F2608" t="str">
        <f>IF(ISERROR(VLOOKUP(Transaktionen[[#This Row],[Transaktionen]],BTT[Verwendete Transaktion (Pflichtauswahl)],1,FALSE)),"nein","ja")</f>
        <v>nein</v>
      </c>
      <c r="G2608" t="s">
        <v>9516</v>
      </c>
    </row>
    <row r="2609" spans="1:7" hidden="1" x14ac:dyDescent="0.25">
      <c r="A2609" t="s">
        <v>3412</v>
      </c>
      <c r="B2609" t="s">
        <v>3413</v>
      </c>
      <c r="C2609" t="s">
        <v>6038</v>
      </c>
      <c r="D2609" s="13">
        <v>24</v>
      </c>
      <c r="E2609" t="s">
        <v>576</v>
      </c>
      <c r="F2609" t="str">
        <f>IF(ISERROR(VLOOKUP(Transaktionen[[#This Row],[Transaktionen]],BTT[Verwendete Transaktion (Pflichtauswahl)],1,FALSE)),"nein","ja")</f>
        <v>nein</v>
      </c>
      <c r="G2609" t="s">
        <v>9346</v>
      </c>
    </row>
    <row r="2610" spans="1:7" hidden="1" x14ac:dyDescent="0.25">
      <c r="A2610" t="s">
        <v>3414</v>
      </c>
      <c r="B2610" t="s">
        <v>3415</v>
      </c>
      <c r="C2610" t="s">
        <v>8454</v>
      </c>
      <c r="D2610" s="13">
        <v>2036</v>
      </c>
      <c r="E2610" t="s">
        <v>9102</v>
      </c>
      <c r="F2610" t="str">
        <f>IF(ISERROR(VLOOKUP(Transaktionen[[#This Row],[Transaktionen]],BTT[Verwendete Transaktion (Pflichtauswahl)],1,FALSE)),"nein","ja")</f>
        <v>nein</v>
      </c>
    </row>
    <row r="2611" spans="1:7" hidden="1" x14ac:dyDescent="0.25">
      <c r="A2611" t="s">
        <v>7147</v>
      </c>
      <c r="B2611" t="s">
        <v>3415</v>
      </c>
      <c r="C2611" t="s">
        <v>8454</v>
      </c>
      <c r="D2611" s="13" t="s">
        <v>576</v>
      </c>
      <c r="E2611" t="s">
        <v>576</v>
      </c>
      <c r="F2611" t="str">
        <f>IF(ISERROR(VLOOKUP(Transaktionen[[#This Row],[Transaktionen]],BTT[Verwendete Transaktion (Pflichtauswahl)],1,FALSE)),"nein","ja")</f>
        <v>nein</v>
      </c>
      <c r="G2611" t="s">
        <v>9516</v>
      </c>
    </row>
    <row r="2612" spans="1:7" hidden="1" x14ac:dyDescent="0.25">
      <c r="A2612" t="s">
        <v>3416</v>
      </c>
      <c r="B2612" t="s">
        <v>3417</v>
      </c>
      <c r="C2612" t="s">
        <v>6037</v>
      </c>
      <c r="D2612" s="13">
        <v>96</v>
      </c>
      <c r="E2612" t="s">
        <v>9102</v>
      </c>
      <c r="F2612" t="str">
        <f>IF(ISERROR(VLOOKUP(Transaktionen[[#This Row],[Transaktionen]],BTT[Verwendete Transaktion (Pflichtauswahl)],1,FALSE)),"nein","ja")</f>
        <v>nein</v>
      </c>
    </row>
    <row r="2613" spans="1:7" hidden="1" x14ac:dyDescent="0.25">
      <c r="A2613" t="s">
        <v>3418</v>
      </c>
      <c r="B2613" t="s">
        <v>3419</v>
      </c>
      <c r="C2613" t="s">
        <v>6038</v>
      </c>
      <c r="D2613" s="13">
        <v>2</v>
      </c>
      <c r="E2613" t="s">
        <v>9102</v>
      </c>
      <c r="F2613" t="str">
        <f>IF(ISERROR(VLOOKUP(Transaktionen[[#This Row],[Transaktionen]],BTT[Verwendete Transaktion (Pflichtauswahl)],1,FALSE)),"nein","ja")</f>
        <v>nein</v>
      </c>
      <c r="G2613" t="s">
        <v>9346</v>
      </c>
    </row>
    <row r="2614" spans="1:7" hidden="1" x14ac:dyDescent="0.25">
      <c r="A2614" t="s">
        <v>3420</v>
      </c>
      <c r="B2614" t="s">
        <v>3421</v>
      </c>
      <c r="C2614" t="s">
        <v>6037</v>
      </c>
      <c r="D2614" s="13">
        <v>10</v>
      </c>
      <c r="E2614" t="s">
        <v>9102</v>
      </c>
      <c r="F2614" t="str">
        <f>IF(ISERROR(VLOOKUP(Transaktionen[[#This Row],[Transaktionen]],BTT[Verwendete Transaktion (Pflichtauswahl)],1,FALSE)),"nein","ja")</f>
        <v>nein</v>
      </c>
    </row>
    <row r="2615" spans="1:7" hidden="1" x14ac:dyDescent="0.25">
      <c r="A2615" t="s">
        <v>3422</v>
      </c>
      <c r="B2615" t="s">
        <v>3423</v>
      </c>
      <c r="C2615" t="s">
        <v>6037</v>
      </c>
      <c r="D2615" s="13">
        <v>195</v>
      </c>
      <c r="E2615" t="s">
        <v>9102</v>
      </c>
      <c r="F2615" t="str">
        <f>IF(ISERROR(VLOOKUP(Transaktionen[[#This Row],[Transaktionen]],BTT[Verwendete Transaktion (Pflichtauswahl)],1,FALSE)),"nein","ja")</f>
        <v>nein</v>
      </c>
    </row>
    <row r="2616" spans="1:7" hidden="1" x14ac:dyDescent="0.25">
      <c r="A2616" t="s">
        <v>7148</v>
      </c>
      <c r="B2616" t="s">
        <v>8167</v>
      </c>
      <c r="C2616" t="s">
        <v>6037</v>
      </c>
      <c r="D2616" s="13" t="s">
        <v>576</v>
      </c>
      <c r="E2616" t="s">
        <v>576</v>
      </c>
      <c r="F2616" t="str">
        <f>IF(ISERROR(VLOOKUP(Transaktionen[[#This Row],[Transaktionen]],BTT[Verwendete Transaktion (Pflichtauswahl)],1,FALSE)),"nein","ja")</f>
        <v>nein</v>
      </c>
      <c r="G2616" t="s">
        <v>9516</v>
      </c>
    </row>
    <row r="2617" spans="1:7" hidden="1" x14ac:dyDescent="0.25">
      <c r="A2617" t="s">
        <v>7149</v>
      </c>
      <c r="B2617" t="s">
        <v>8168</v>
      </c>
      <c r="C2617" t="s">
        <v>6037</v>
      </c>
      <c r="D2617" s="13" t="s">
        <v>576</v>
      </c>
      <c r="E2617" t="s">
        <v>576</v>
      </c>
      <c r="F2617" t="str">
        <f>IF(ISERROR(VLOOKUP(Transaktionen[[#This Row],[Transaktionen]],BTT[Verwendete Transaktion (Pflichtauswahl)],1,FALSE)),"nein","ja")</f>
        <v>nein</v>
      </c>
      <c r="G2617" t="s">
        <v>9516</v>
      </c>
    </row>
    <row r="2618" spans="1:7" hidden="1" x14ac:dyDescent="0.25">
      <c r="A2618" t="s">
        <v>7150</v>
      </c>
      <c r="B2618" t="s">
        <v>8169</v>
      </c>
      <c r="C2618" t="s">
        <v>8454</v>
      </c>
      <c r="D2618" s="13">
        <v>5</v>
      </c>
      <c r="E2618" t="s">
        <v>576</v>
      </c>
      <c r="F2618" s="10" t="str">
        <f>IF(ISERROR(VLOOKUP(Transaktionen[[#This Row],[Transaktionen]],BTT[Verwendete Transaktion (Pflichtauswahl)],1,FALSE)),"nein","ja")</f>
        <v>nein</v>
      </c>
    </row>
    <row r="2619" spans="1:7" hidden="1" x14ac:dyDescent="0.25">
      <c r="A2619" t="s">
        <v>3424</v>
      </c>
      <c r="B2619" t="s">
        <v>3425</v>
      </c>
      <c r="C2619" t="s">
        <v>6037</v>
      </c>
      <c r="D2619" s="13">
        <v>10</v>
      </c>
      <c r="E2619" t="s">
        <v>9102</v>
      </c>
      <c r="F2619" t="str">
        <f>IF(ISERROR(VLOOKUP(Transaktionen[[#This Row],[Transaktionen]],BTT[Verwendete Transaktion (Pflichtauswahl)],1,FALSE)),"nein","ja")</f>
        <v>nein</v>
      </c>
    </row>
    <row r="2620" spans="1:7" hidden="1" x14ac:dyDescent="0.25">
      <c r="A2620" t="s">
        <v>9222</v>
      </c>
      <c r="B2620" t="s">
        <v>9223</v>
      </c>
      <c r="C2620" t="s">
        <v>6037</v>
      </c>
      <c r="D2620" s="13">
        <v>8</v>
      </c>
      <c r="E2620" t="s">
        <v>9102</v>
      </c>
      <c r="F2620" t="str">
        <f>IF(ISERROR(VLOOKUP(Transaktionen[[#This Row],[Transaktionen]],BTT[Verwendete Transaktion (Pflichtauswahl)],1,FALSE)),"nein","ja")</f>
        <v>nein</v>
      </c>
    </row>
    <row r="2621" spans="1:7" hidden="1" x14ac:dyDescent="0.25">
      <c r="A2621" t="s">
        <v>7151</v>
      </c>
      <c r="B2621" t="s">
        <v>8170</v>
      </c>
      <c r="C2621" t="s">
        <v>6037</v>
      </c>
      <c r="D2621" s="13" t="s">
        <v>576</v>
      </c>
      <c r="E2621" t="s">
        <v>576</v>
      </c>
      <c r="F2621" t="str">
        <f>IF(ISERROR(VLOOKUP(Transaktionen[[#This Row],[Transaktionen]],BTT[Verwendete Transaktion (Pflichtauswahl)],1,FALSE)),"nein","ja")</f>
        <v>nein</v>
      </c>
      <c r="G2621" t="s">
        <v>9516</v>
      </c>
    </row>
    <row r="2622" spans="1:7" hidden="1" x14ac:dyDescent="0.25">
      <c r="A2622" t="s">
        <v>3426</v>
      </c>
      <c r="B2622" t="s">
        <v>1121</v>
      </c>
      <c r="C2622" t="s">
        <v>6037</v>
      </c>
      <c r="D2622" s="13">
        <v>40</v>
      </c>
      <c r="E2622" t="s">
        <v>576</v>
      </c>
      <c r="F2622" t="str">
        <f>IF(ISERROR(VLOOKUP(Transaktionen[[#This Row],[Transaktionen]],BTT[Verwendete Transaktion (Pflichtauswahl)],1,FALSE)),"nein","ja")</f>
        <v>nein</v>
      </c>
    </row>
    <row r="2623" spans="1:7" hidden="1" x14ac:dyDescent="0.25">
      <c r="A2623" t="s">
        <v>3427</v>
      </c>
      <c r="B2623" t="s">
        <v>3428</v>
      </c>
      <c r="C2623" t="s">
        <v>6037</v>
      </c>
      <c r="D2623" s="13">
        <v>50</v>
      </c>
      <c r="E2623" t="s">
        <v>576</v>
      </c>
      <c r="F2623" t="str">
        <f>IF(ISERROR(VLOOKUP(Transaktionen[[#This Row],[Transaktionen]],BTT[Verwendete Transaktion (Pflichtauswahl)],1,FALSE)),"nein","ja")</f>
        <v>nein</v>
      </c>
    </row>
    <row r="2624" spans="1:7" hidden="1" x14ac:dyDescent="0.25">
      <c r="A2624" t="s">
        <v>7152</v>
      </c>
      <c r="B2624" t="s">
        <v>8171</v>
      </c>
      <c r="C2624" t="s">
        <v>6037</v>
      </c>
      <c r="D2624" s="13" t="s">
        <v>576</v>
      </c>
      <c r="E2624" t="s">
        <v>576</v>
      </c>
      <c r="F2624" t="str">
        <f>IF(ISERROR(VLOOKUP(Transaktionen[[#This Row],[Transaktionen]],BTT[Verwendete Transaktion (Pflichtauswahl)],1,FALSE)),"nein","ja")</f>
        <v>nein</v>
      </c>
      <c r="G2624" t="s">
        <v>9516</v>
      </c>
    </row>
    <row r="2625" spans="1:7" hidden="1" x14ac:dyDescent="0.25">
      <c r="A2625" t="s">
        <v>7153</v>
      </c>
      <c r="B2625" t="s">
        <v>8172</v>
      </c>
      <c r="C2625" t="s">
        <v>6037</v>
      </c>
      <c r="D2625" s="13" t="s">
        <v>576</v>
      </c>
      <c r="E2625" t="s">
        <v>576</v>
      </c>
      <c r="F2625" t="str">
        <f>IF(ISERROR(VLOOKUP(Transaktionen[[#This Row],[Transaktionen]],BTT[Verwendete Transaktion (Pflichtauswahl)],1,FALSE)),"nein","ja")</f>
        <v>nein</v>
      </c>
      <c r="G2625" t="s">
        <v>9516</v>
      </c>
    </row>
    <row r="2626" spans="1:7" hidden="1" x14ac:dyDescent="0.25">
      <c r="A2626" t="s">
        <v>7154</v>
      </c>
      <c r="B2626" t="s">
        <v>8173</v>
      </c>
      <c r="C2626" t="s">
        <v>6037</v>
      </c>
      <c r="D2626" s="13" t="s">
        <v>576</v>
      </c>
      <c r="E2626" t="s">
        <v>576</v>
      </c>
      <c r="F2626" t="str">
        <f>IF(ISERROR(VLOOKUP(Transaktionen[[#This Row],[Transaktionen]],BTT[Verwendete Transaktion (Pflichtauswahl)],1,FALSE)),"nein","ja")</f>
        <v>nein</v>
      </c>
      <c r="G2626" t="s">
        <v>9516</v>
      </c>
    </row>
    <row r="2627" spans="1:7" hidden="1" x14ac:dyDescent="0.25">
      <c r="A2627" t="s">
        <v>3429</v>
      </c>
      <c r="B2627" t="s">
        <v>3430</v>
      </c>
      <c r="C2627" t="s">
        <v>6037</v>
      </c>
      <c r="D2627" s="13">
        <v>40</v>
      </c>
      <c r="E2627" t="s">
        <v>576</v>
      </c>
      <c r="F2627" t="str">
        <f>IF(ISERROR(VLOOKUP(Transaktionen[[#This Row],[Transaktionen]],BTT[Verwendete Transaktion (Pflichtauswahl)],1,FALSE)),"nein","ja")</f>
        <v>nein</v>
      </c>
    </row>
    <row r="2628" spans="1:7" hidden="1" x14ac:dyDescent="0.25">
      <c r="A2628" t="s">
        <v>3431</v>
      </c>
      <c r="B2628" t="s">
        <v>3432</v>
      </c>
      <c r="C2628" t="s">
        <v>6089</v>
      </c>
      <c r="D2628" s="13">
        <v>54</v>
      </c>
      <c r="E2628" t="s">
        <v>576</v>
      </c>
      <c r="F2628" t="str">
        <f>IF(ISERROR(VLOOKUP(Transaktionen[[#This Row],[Transaktionen]],BTT[Verwendete Transaktion (Pflichtauswahl)],1,FALSE)),"nein","ja")</f>
        <v>nein</v>
      </c>
    </row>
    <row r="2629" spans="1:7" hidden="1" x14ac:dyDescent="0.25">
      <c r="A2629" t="s">
        <v>3433</v>
      </c>
      <c r="B2629" t="s">
        <v>3434</v>
      </c>
      <c r="C2629" t="s">
        <v>6089</v>
      </c>
      <c r="D2629" s="13">
        <v>674</v>
      </c>
      <c r="E2629" t="s">
        <v>9102</v>
      </c>
      <c r="F2629" t="str">
        <f>IF(ISERROR(VLOOKUP(Transaktionen[[#This Row],[Transaktionen]],BTT[Verwendete Transaktion (Pflichtauswahl)],1,FALSE)),"nein","ja")</f>
        <v>nein</v>
      </c>
    </row>
    <row r="2630" spans="1:7" hidden="1" x14ac:dyDescent="0.25">
      <c r="A2630" t="s">
        <v>3435</v>
      </c>
      <c r="B2630" t="s">
        <v>3436</v>
      </c>
      <c r="C2630" t="s">
        <v>6089</v>
      </c>
      <c r="D2630" s="13">
        <v>690</v>
      </c>
      <c r="E2630" t="s">
        <v>576</v>
      </c>
      <c r="F2630" t="str">
        <f>IF(ISERROR(VLOOKUP(Transaktionen[[#This Row],[Transaktionen]],BTT[Verwendete Transaktion (Pflichtauswahl)],1,FALSE)),"nein","ja")</f>
        <v>nein</v>
      </c>
    </row>
    <row r="2631" spans="1:7" hidden="1" x14ac:dyDescent="0.25">
      <c r="A2631" t="s">
        <v>9224</v>
      </c>
      <c r="B2631" t="s">
        <v>9225</v>
      </c>
      <c r="C2631" t="s">
        <v>6089</v>
      </c>
      <c r="D2631" s="13">
        <v>36</v>
      </c>
      <c r="E2631" t="s">
        <v>9102</v>
      </c>
      <c r="F2631" t="str">
        <f>IF(ISERROR(VLOOKUP(Transaktionen[[#This Row],[Transaktionen]],BTT[Verwendete Transaktion (Pflichtauswahl)],1,FALSE)),"nein","ja")</f>
        <v>nein</v>
      </c>
    </row>
    <row r="2632" spans="1:7" hidden="1" x14ac:dyDescent="0.25">
      <c r="A2632" t="s">
        <v>3437</v>
      </c>
      <c r="B2632" t="s">
        <v>3438</v>
      </c>
      <c r="C2632" t="s">
        <v>6089</v>
      </c>
      <c r="D2632" s="13">
        <v>10</v>
      </c>
      <c r="E2632" t="s">
        <v>576</v>
      </c>
      <c r="F2632" t="str">
        <f>IF(ISERROR(VLOOKUP(Transaktionen[[#This Row],[Transaktionen]],BTT[Verwendete Transaktion (Pflichtauswahl)],1,FALSE)),"nein","ja")</f>
        <v>nein</v>
      </c>
    </row>
    <row r="2633" spans="1:7" hidden="1" x14ac:dyDescent="0.25">
      <c r="A2633" t="s">
        <v>3439</v>
      </c>
      <c r="B2633" t="s">
        <v>3440</v>
      </c>
      <c r="C2633" t="s">
        <v>6089</v>
      </c>
      <c r="D2633" s="13">
        <v>168</v>
      </c>
      <c r="E2633" t="s">
        <v>9102</v>
      </c>
      <c r="F2633" t="str">
        <f>IF(ISERROR(VLOOKUP(Transaktionen[[#This Row],[Transaktionen]],BTT[Verwendete Transaktion (Pflichtauswahl)],1,FALSE)),"nein","ja")</f>
        <v>nein</v>
      </c>
    </row>
    <row r="2634" spans="1:7" hidden="1" x14ac:dyDescent="0.25">
      <c r="A2634" t="s">
        <v>3441</v>
      </c>
      <c r="B2634" t="s">
        <v>3442</v>
      </c>
      <c r="C2634" t="s">
        <v>6089</v>
      </c>
      <c r="D2634" s="13">
        <v>488</v>
      </c>
      <c r="E2634" t="s">
        <v>9102</v>
      </c>
      <c r="F2634" t="str">
        <f>IF(ISERROR(VLOOKUP(Transaktionen[[#This Row],[Transaktionen]],BTT[Verwendete Transaktion (Pflichtauswahl)],1,FALSE)),"nein","ja")</f>
        <v>nein</v>
      </c>
    </row>
    <row r="2635" spans="1:7" hidden="1" x14ac:dyDescent="0.25">
      <c r="A2635" t="s">
        <v>3443</v>
      </c>
      <c r="B2635" t="s">
        <v>3444</v>
      </c>
      <c r="C2635" t="s">
        <v>6089</v>
      </c>
      <c r="D2635" s="13">
        <v>482</v>
      </c>
      <c r="E2635" t="s">
        <v>9102</v>
      </c>
      <c r="F2635" t="str">
        <f>IF(ISERROR(VLOOKUP(Transaktionen[[#This Row],[Transaktionen]],BTT[Verwendete Transaktion (Pflichtauswahl)],1,FALSE)),"nein","ja")</f>
        <v>nein</v>
      </c>
    </row>
    <row r="2636" spans="1:7" hidden="1" x14ac:dyDescent="0.25">
      <c r="A2636" t="s">
        <v>3445</v>
      </c>
      <c r="B2636" t="s">
        <v>3446</v>
      </c>
      <c r="C2636" t="s">
        <v>6089</v>
      </c>
      <c r="D2636" s="13">
        <v>762</v>
      </c>
      <c r="E2636" t="s">
        <v>9102</v>
      </c>
      <c r="F2636" t="str">
        <f>IF(ISERROR(VLOOKUP(Transaktionen[[#This Row],[Transaktionen]],BTT[Verwendete Transaktion (Pflichtauswahl)],1,FALSE)),"nein","ja")</f>
        <v>nein</v>
      </c>
    </row>
    <row r="2637" spans="1:7" hidden="1" x14ac:dyDescent="0.25">
      <c r="A2637" t="s">
        <v>9398</v>
      </c>
      <c r="B2637" t="s">
        <v>9399</v>
      </c>
      <c r="C2637" t="s">
        <v>6089</v>
      </c>
      <c r="D2637" s="13">
        <v>6</v>
      </c>
      <c r="E2637" t="s">
        <v>9102</v>
      </c>
      <c r="F2637" t="str">
        <f>IF(ISERROR(VLOOKUP(Transaktionen[[#This Row],[Transaktionen]],BTT[Verwendete Transaktion (Pflichtauswahl)],1,FALSE)),"nein","ja")</f>
        <v>nein</v>
      </c>
    </row>
    <row r="2638" spans="1:7" hidden="1" x14ac:dyDescent="0.25">
      <c r="A2638" t="s">
        <v>3447</v>
      </c>
      <c r="B2638" t="s">
        <v>3448</v>
      </c>
      <c r="C2638" t="s">
        <v>6089</v>
      </c>
      <c r="D2638" s="13">
        <v>3414</v>
      </c>
      <c r="E2638" t="s">
        <v>9102</v>
      </c>
      <c r="F2638" t="str">
        <f>IF(ISERROR(VLOOKUP(Transaktionen[[#This Row],[Transaktionen]],BTT[Verwendete Transaktion (Pflichtauswahl)],1,FALSE)),"nein","ja")</f>
        <v>nein</v>
      </c>
    </row>
    <row r="2639" spans="1:7" hidden="1" x14ac:dyDescent="0.25">
      <c r="A2639" t="s">
        <v>3449</v>
      </c>
      <c r="B2639" t="s">
        <v>3450</v>
      </c>
      <c r="C2639" t="s">
        <v>6089</v>
      </c>
      <c r="D2639" s="13">
        <v>48</v>
      </c>
      <c r="E2639" t="s">
        <v>9102</v>
      </c>
      <c r="F2639" t="str">
        <f>IF(ISERROR(VLOOKUP(Transaktionen[[#This Row],[Transaktionen]],BTT[Verwendete Transaktion (Pflichtauswahl)],1,FALSE)),"nein","ja")</f>
        <v>nein</v>
      </c>
    </row>
    <row r="2640" spans="1:7" hidden="1" x14ac:dyDescent="0.25">
      <c r="A2640" t="s">
        <v>3451</v>
      </c>
      <c r="B2640" t="s">
        <v>3452</v>
      </c>
      <c r="C2640" t="s">
        <v>6089</v>
      </c>
      <c r="D2640" s="13">
        <v>528</v>
      </c>
      <c r="E2640" t="s">
        <v>9102</v>
      </c>
      <c r="F2640" t="str">
        <f>IF(ISERROR(VLOOKUP(Transaktionen[[#This Row],[Transaktionen]],BTT[Verwendete Transaktion (Pflichtauswahl)],1,FALSE)),"nein","ja")</f>
        <v>nein</v>
      </c>
    </row>
    <row r="2641" spans="1:7" hidden="1" x14ac:dyDescent="0.25">
      <c r="A2641" t="s">
        <v>3453</v>
      </c>
      <c r="B2641" t="s">
        <v>3454</v>
      </c>
      <c r="C2641" t="s">
        <v>6089</v>
      </c>
      <c r="D2641" s="13">
        <v>12</v>
      </c>
      <c r="E2641" t="s">
        <v>9102</v>
      </c>
      <c r="F2641" t="str">
        <f>IF(ISERROR(VLOOKUP(Transaktionen[[#This Row],[Transaktionen]],BTT[Verwendete Transaktion (Pflichtauswahl)],1,FALSE)),"nein","ja")</f>
        <v>nein</v>
      </c>
    </row>
    <row r="2642" spans="1:7" hidden="1" x14ac:dyDescent="0.25">
      <c r="A2642" t="s">
        <v>3455</v>
      </c>
      <c r="B2642" t="s">
        <v>3456</v>
      </c>
      <c r="C2642" t="s">
        <v>6089</v>
      </c>
      <c r="D2642" s="13">
        <v>192</v>
      </c>
      <c r="E2642" t="s">
        <v>576</v>
      </c>
      <c r="F2642" s="10" t="str">
        <f>IF(ISERROR(VLOOKUP(Transaktionen[[#This Row],[Transaktionen]],BTT[Verwendete Transaktion (Pflichtauswahl)],1,FALSE)),"nein","ja")</f>
        <v>nein</v>
      </c>
    </row>
    <row r="2643" spans="1:7" hidden="1" x14ac:dyDescent="0.25">
      <c r="A2643" t="s">
        <v>3457</v>
      </c>
      <c r="B2643" t="s">
        <v>3458</v>
      </c>
      <c r="C2643" t="s">
        <v>6089</v>
      </c>
      <c r="D2643" s="13" t="s">
        <v>576</v>
      </c>
      <c r="E2643" t="s">
        <v>576</v>
      </c>
      <c r="F2643" t="str">
        <f>IF(ISERROR(VLOOKUP(Transaktionen[[#This Row],[Transaktionen]],BTT[Verwendete Transaktion (Pflichtauswahl)],1,FALSE)),"nein","ja")</f>
        <v>nein</v>
      </c>
      <c r="G2643" t="s">
        <v>9516</v>
      </c>
    </row>
    <row r="2644" spans="1:7" hidden="1" x14ac:dyDescent="0.25">
      <c r="A2644" t="s">
        <v>3459</v>
      </c>
      <c r="B2644" t="s">
        <v>3460</v>
      </c>
      <c r="C2644" t="s">
        <v>6038</v>
      </c>
      <c r="D2644" s="13">
        <v>876</v>
      </c>
      <c r="E2644" t="s">
        <v>9102</v>
      </c>
      <c r="F2644" t="str">
        <f>IF(ISERROR(VLOOKUP(Transaktionen[[#This Row],[Transaktionen]],BTT[Verwendete Transaktion (Pflichtauswahl)],1,FALSE)),"nein","ja")</f>
        <v>nein</v>
      </c>
      <c r="G2644" t="s">
        <v>9346</v>
      </c>
    </row>
    <row r="2645" spans="1:7" hidden="1" x14ac:dyDescent="0.25">
      <c r="A2645" t="s">
        <v>3461</v>
      </c>
      <c r="B2645" t="s">
        <v>3462</v>
      </c>
      <c r="C2645" t="s">
        <v>6089</v>
      </c>
      <c r="D2645" s="13">
        <v>3585</v>
      </c>
      <c r="E2645" t="s">
        <v>9102</v>
      </c>
      <c r="F2645" t="str">
        <f>IF(ISERROR(VLOOKUP(Transaktionen[[#This Row],[Transaktionen]],BTT[Verwendete Transaktion (Pflichtauswahl)],1,FALSE)),"nein","ja")</f>
        <v>nein</v>
      </c>
    </row>
    <row r="2646" spans="1:7" hidden="1" x14ac:dyDescent="0.25">
      <c r="A2646" t="s">
        <v>3463</v>
      </c>
      <c r="B2646" t="s">
        <v>3464</v>
      </c>
      <c r="C2646" t="s">
        <v>6089</v>
      </c>
      <c r="D2646" s="13">
        <v>24</v>
      </c>
      <c r="E2646" t="s">
        <v>9102</v>
      </c>
      <c r="F2646" t="str">
        <f>IF(ISERROR(VLOOKUP(Transaktionen[[#This Row],[Transaktionen]],BTT[Verwendete Transaktion (Pflichtauswahl)],1,FALSE)),"nein","ja")</f>
        <v>nein</v>
      </c>
    </row>
    <row r="2647" spans="1:7" hidden="1" x14ac:dyDescent="0.25">
      <c r="A2647" t="s">
        <v>3465</v>
      </c>
      <c r="B2647" t="s">
        <v>3466</v>
      </c>
      <c r="C2647" t="s">
        <v>6089</v>
      </c>
      <c r="D2647" s="13">
        <v>36</v>
      </c>
      <c r="E2647" t="s">
        <v>576</v>
      </c>
      <c r="F2647" t="str">
        <f>IF(ISERROR(VLOOKUP(Transaktionen[[#This Row],[Transaktionen]],BTT[Verwendete Transaktion (Pflichtauswahl)],1,FALSE)),"nein","ja")</f>
        <v>nein</v>
      </c>
    </row>
    <row r="2648" spans="1:7" hidden="1" x14ac:dyDescent="0.25">
      <c r="A2648" t="s">
        <v>7155</v>
      </c>
      <c r="B2648" t="s">
        <v>8174</v>
      </c>
      <c r="C2648" t="s">
        <v>6089</v>
      </c>
      <c r="D2648" s="13" t="s">
        <v>576</v>
      </c>
      <c r="E2648" t="s">
        <v>576</v>
      </c>
      <c r="F2648" t="str">
        <f>IF(ISERROR(VLOOKUP(Transaktionen[[#This Row],[Transaktionen]],BTT[Verwendete Transaktion (Pflichtauswahl)],1,FALSE)),"nein","ja")</f>
        <v>nein</v>
      </c>
      <c r="G2648" t="s">
        <v>9516</v>
      </c>
    </row>
    <row r="2649" spans="1:7" hidden="1" x14ac:dyDescent="0.25">
      <c r="A2649" t="s">
        <v>7156</v>
      </c>
      <c r="B2649" t="s">
        <v>8175</v>
      </c>
      <c r="C2649" t="s">
        <v>6089</v>
      </c>
      <c r="D2649" s="13" t="s">
        <v>576</v>
      </c>
      <c r="E2649" t="s">
        <v>576</v>
      </c>
      <c r="F2649" t="str">
        <f>IF(ISERROR(VLOOKUP(Transaktionen[[#This Row],[Transaktionen]],BTT[Verwendete Transaktion (Pflichtauswahl)],1,FALSE)),"nein","ja")</f>
        <v>nein</v>
      </c>
      <c r="G2649" t="s">
        <v>9516</v>
      </c>
    </row>
    <row r="2650" spans="1:7" hidden="1" x14ac:dyDescent="0.25">
      <c r="A2650" t="s">
        <v>3467</v>
      </c>
      <c r="B2650" t="s">
        <v>3468</v>
      </c>
      <c r="C2650" t="s">
        <v>6089</v>
      </c>
      <c r="D2650" s="13">
        <v>153</v>
      </c>
      <c r="E2650" t="s">
        <v>576</v>
      </c>
      <c r="F2650" t="str">
        <f>IF(ISERROR(VLOOKUP(Transaktionen[[#This Row],[Transaktionen]],BTT[Verwendete Transaktion (Pflichtauswahl)],1,FALSE)),"nein","ja")</f>
        <v>nein</v>
      </c>
    </row>
    <row r="2651" spans="1:7" hidden="1" x14ac:dyDescent="0.25">
      <c r="A2651" t="s">
        <v>3469</v>
      </c>
      <c r="B2651" t="s">
        <v>3470</v>
      </c>
      <c r="C2651" t="s">
        <v>6089</v>
      </c>
      <c r="D2651" s="13" t="s">
        <v>576</v>
      </c>
      <c r="E2651" t="s">
        <v>576</v>
      </c>
      <c r="F2651" t="str">
        <f>IF(ISERROR(VLOOKUP(Transaktionen[[#This Row],[Transaktionen]],BTT[Verwendete Transaktion (Pflichtauswahl)],1,FALSE)),"nein","ja")</f>
        <v>nein</v>
      </c>
      <c r="G2651" t="s">
        <v>9516</v>
      </c>
    </row>
    <row r="2652" spans="1:7" hidden="1" x14ac:dyDescent="0.25">
      <c r="A2652" t="s">
        <v>3471</v>
      </c>
      <c r="B2652" t="s">
        <v>3472</v>
      </c>
      <c r="C2652" t="s">
        <v>6089</v>
      </c>
      <c r="D2652" s="13">
        <v>8</v>
      </c>
      <c r="E2652" t="s">
        <v>9102</v>
      </c>
      <c r="F2652" t="str">
        <f>IF(ISERROR(VLOOKUP(Transaktionen[[#This Row],[Transaktionen]],BTT[Verwendete Transaktion (Pflichtauswahl)],1,FALSE)),"nein","ja")</f>
        <v>nein</v>
      </c>
    </row>
    <row r="2653" spans="1:7" hidden="1" x14ac:dyDescent="0.25">
      <c r="A2653" t="s">
        <v>9400</v>
      </c>
      <c r="B2653" t="s">
        <v>9401</v>
      </c>
      <c r="C2653" t="s">
        <v>6089</v>
      </c>
      <c r="D2653" s="13">
        <v>14</v>
      </c>
      <c r="E2653" t="s">
        <v>9102</v>
      </c>
      <c r="F2653" t="str">
        <f>IF(ISERROR(VLOOKUP(Transaktionen[[#This Row],[Transaktionen]],BTT[Verwendete Transaktion (Pflichtauswahl)],1,FALSE)),"nein","ja")</f>
        <v>nein</v>
      </c>
    </row>
    <row r="2654" spans="1:7" hidden="1" x14ac:dyDescent="0.25">
      <c r="A2654" t="s">
        <v>3473</v>
      </c>
      <c r="B2654" t="s">
        <v>3474</v>
      </c>
      <c r="C2654" t="s">
        <v>6089</v>
      </c>
      <c r="D2654" s="13">
        <v>1900</v>
      </c>
      <c r="E2654" t="s">
        <v>9102</v>
      </c>
      <c r="F2654" t="str">
        <f>IF(ISERROR(VLOOKUP(Transaktionen[[#This Row],[Transaktionen]],BTT[Verwendete Transaktion (Pflichtauswahl)],1,FALSE)),"nein","ja")</f>
        <v>nein</v>
      </c>
    </row>
    <row r="2655" spans="1:7" hidden="1" x14ac:dyDescent="0.25">
      <c r="A2655" t="s">
        <v>3475</v>
      </c>
      <c r="B2655" t="s">
        <v>3476</v>
      </c>
      <c r="C2655" t="s">
        <v>6089</v>
      </c>
      <c r="D2655" s="13">
        <v>1905</v>
      </c>
      <c r="E2655" t="s">
        <v>9102</v>
      </c>
      <c r="F2655" t="str">
        <f>IF(ISERROR(VLOOKUP(Transaktionen[[#This Row],[Transaktionen]],BTT[Verwendete Transaktion (Pflichtauswahl)],1,FALSE)),"nein","ja")</f>
        <v>nein</v>
      </c>
    </row>
    <row r="2656" spans="1:7" hidden="1" x14ac:dyDescent="0.25">
      <c r="A2656" t="s">
        <v>3477</v>
      </c>
      <c r="B2656" t="s">
        <v>3478</v>
      </c>
      <c r="C2656" t="s">
        <v>6089</v>
      </c>
      <c r="D2656" s="13">
        <v>24</v>
      </c>
      <c r="E2656" t="s">
        <v>576</v>
      </c>
      <c r="F2656" t="str">
        <f>IF(ISERROR(VLOOKUP(Transaktionen[[#This Row],[Transaktionen]],BTT[Verwendete Transaktion (Pflichtauswahl)],1,FALSE)),"nein","ja")</f>
        <v>nein</v>
      </c>
    </row>
    <row r="2657" spans="1:7" hidden="1" x14ac:dyDescent="0.25">
      <c r="A2657" t="s">
        <v>9226</v>
      </c>
      <c r="B2657" t="s">
        <v>9227</v>
      </c>
      <c r="C2657" t="s">
        <v>6089</v>
      </c>
      <c r="D2657" s="13">
        <v>22</v>
      </c>
      <c r="E2657" t="s">
        <v>9102</v>
      </c>
      <c r="F2657" t="str">
        <f>IF(ISERROR(VLOOKUP(Transaktionen[[#This Row],[Transaktionen]],BTT[Verwendete Transaktion (Pflichtauswahl)],1,FALSE)),"nein","ja")</f>
        <v>nein</v>
      </c>
    </row>
    <row r="2658" spans="1:7" hidden="1" x14ac:dyDescent="0.25">
      <c r="A2658" t="s">
        <v>9402</v>
      </c>
      <c r="B2658" t="s">
        <v>9403</v>
      </c>
      <c r="C2658" t="s">
        <v>6089</v>
      </c>
      <c r="D2658" s="13">
        <v>2</v>
      </c>
      <c r="E2658" t="s">
        <v>9102</v>
      </c>
      <c r="F2658" t="str">
        <f>IF(ISERROR(VLOOKUP(Transaktionen[[#This Row],[Transaktionen]],BTT[Verwendete Transaktion (Pflichtauswahl)],1,FALSE)),"nein","ja")</f>
        <v>nein</v>
      </c>
    </row>
    <row r="2659" spans="1:7" hidden="1" x14ac:dyDescent="0.25">
      <c r="A2659" t="s">
        <v>3479</v>
      </c>
      <c r="B2659" t="s">
        <v>3480</v>
      </c>
      <c r="C2659" t="s">
        <v>6089</v>
      </c>
      <c r="D2659" s="13">
        <v>12</v>
      </c>
      <c r="E2659" t="s">
        <v>576</v>
      </c>
      <c r="F2659" t="str">
        <f>IF(ISERROR(VLOOKUP(Transaktionen[[#This Row],[Transaktionen]],BTT[Verwendete Transaktion (Pflichtauswahl)],1,FALSE)),"nein","ja")</f>
        <v>nein</v>
      </c>
    </row>
    <row r="2660" spans="1:7" hidden="1" x14ac:dyDescent="0.25">
      <c r="A2660" t="s">
        <v>3481</v>
      </c>
      <c r="B2660" t="s">
        <v>3462</v>
      </c>
      <c r="C2660" t="s">
        <v>6089</v>
      </c>
      <c r="D2660" s="13">
        <v>410</v>
      </c>
      <c r="E2660" t="s">
        <v>9102</v>
      </c>
      <c r="F2660" t="str">
        <f>IF(ISERROR(VLOOKUP(Transaktionen[[#This Row],[Transaktionen]],BTT[Verwendete Transaktion (Pflichtauswahl)],1,FALSE)),"nein","ja")</f>
        <v>nein</v>
      </c>
    </row>
    <row r="2661" spans="1:7" hidden="1" x14ac:dyDescent="0.25">
      <c r="A2661" t="s">
        <v>7157</v>
      </c>
      <c r="B2661" t="s">
        <v>8176</v>
      </c>
      <c r="C2661" t="s">
        <v>6089</v>
      </c>
      <c r="D2661" s="13" t="s">
        <v>576</v>
      </c>
      <c r="E2661" t="s">
        <v>576</v>
      </c>
      <c r="F2661" t="str">
        <f>IF(ISERROR(VLOOKUP(Transaktionen[[#This Row],[Transaktionen]],BTT[Verwendete Transaktion (Pflichtauswahl)],1,FALSE)),"nein","ja")</f>
        <v>nein</v>
      </c>
      <c r="G2661" t="s">
        <v>9516</v>
      </c>
    </row>
    <row r="2662" spans="1:7" hidden="1" x14ac:dyDescent="0.25">
      <c r="A2662" t="s">
        <v>7158</v>
      </c>
      <c r="B2662" t="s">
        <v>8177</v>
      </c>
      <c r="C2662" t="s">
        <v>6089</v>
      </c>
      <c r="D2662" s="13" t="s">
        <v>576</v>
      </c>
      <c r="E2662" t="s">
        <v>576</v>
      </c>
      <c r="F2662" t="str">
        <f>IF(ISERROR(VLOOKUP(Transaktionen[[#This Row],[Transaktionen]],BTT[Verwendete Transaktion (Pflichtauswahl)],1,FALSE)),"nein","ja")</f>
        <v>nein</v>
      </c>
      <c r="G2662" t="s">
        <v>9516</v>
      </c>
    </row>
    <row r="2663" spans="1:7" hidden="1" x14ac:dyDescent="0.25">
      <c r="A2663" t="s">
        <v>3482</v>
      </c>
      <c r="B2663" t="s">
        <v>3483</v>
      </c>
      <c r="C2663" t="s">
        <v>3</v>
      </c>
      <c r="D2663" s="13">
        <v>1548</v>
      </c>
      <c r="E2663" t="s">
        <v>9102</v>
      </c>
      <c r="F2663" t="str">
        <f>IF(ISERROR(VLOOKUP(Transaktionen[[#This Row],[Transaktionen]],BTT[Verwendete Transaktion (Pflichtauswahl)],1,FALSE)),"nein","ja")</f>
        <v>nein</v>
      </c>
    </row>
    <row r="2664" spans="1:7" hidden="1" x14ac:dyDescent="0.25">
      <c r="A2664" t="s">
        <v>3484</v>
      </c>
      <c r="B2664" t="s">
        <v>3485</v>
      </c>
      <c r="C2664" t="s">
        <v>3</v>
      </c>
      <c r="D2664" s="13" t="s">
        <v>576</v>
      </c>
      <c r="E2664" t="s">
        <v>576</v>
      </c>
      <c r="F2664" t="str">
        <f>IF(ISERROR(VLOOKUP(Transaktionen[[#This Row],[Transaktionen]],BTT[Verwendete Transaktion (Pflichtauswahl)],1,FALSE)),"nein","ja")</f>
        <v>nein</v>
      </c>
      <c r="G2664" t="s">
        <v>9516</v>
      </c>
    </row>
    <row r="2665" spans="1:7" hidden="1" x14ac:dyDescent="0.25">
      <c r="A2665" t="s">
        <v>3486</v>
      </c>
      <c r="B2665" t="s">
        <v>3487</v>
      </c>
      <c r="C2665" t="s">
        <v>8458</v>
      </c>
      <c r="D2665" s="13">
        <v>809</v>
      </c>
      <c r="E2665" t="s">
        <v>9102</v>
      </c>
      <c r="F2665" t="str">
        <f>IF(ISERROR(VLOOKUP(Transaktionen[[#This Row],[Transaktionen]],BTT[Verwendete Transaktion (Pflichtauswahl)],1,FALSE)),"nein","ja")</f>
        <v>nein</v>
      </c>
    </row>
    <row r="2666" spans="1:7" hidden="1" x14ac:dyDescent="0.25">
      <c r="A2666" t="s">
        <v>7159</v>
      </c>
      <c r="B2666" t="s">
        <v>8178</v>
      </c>
      <c r="C2666" t="s">
        <v>6089</v>
      </c>
      <c r="D2666" s="13" t="s">
        <v>576</v>
      </c>
      <c r="E2666" t="s">
        <v>576</v>
      </c>
      <c r="F2666" t="str">
        <f>IF(ISERROR(VLOOKUP(Transaktionen[[#This Row],[Transaktionen]],BTT[Verwendete Transaktion (Pflichtauswahl)],1,FALSE)),"nein","ja")</f>
        <v>nein</v>
      </c>
      <c r="G2666" t="s">
        <v>9516</v>
      </c>
    </row>
    <row r="2667" spans="1:7" hidden="1" x14ac:dyDescent="0.25">
      <c r="A2667" t="s">
        <v>3488</v>
      </c>
      <c r="B2667" t="s">
        <v>3489</v>
      </c>
      <c r="C2667" t="s">
        <v>3</v>
      </c>
      <c r="D2667" s="13">
        <v>32</v>
      </c>
      <c r="E2667" t="s">
        <v>9102</v>
      </c>
      <c r="F2667" t="str">
        <f>IF(ISERROR(VLOOKUP(Transaktionen[[#This Row],[Transaktionen]],BTT[Verwendete Transaktion (Pflichtauswahl)],1,FALSE)),"nein","ja")</f>
        <v>nein</v>
      </c>
    </row>
    <row r="2668" spans="1:7" hidden="1" x14ac:dyDescent="0.25">
      <c r="A2668" t="s">
        <v>3490</v>
      </c>
      <c r="B2668" t="s">
        <v>3491</v>
      </c>
      <c r="C2668" t="s">
        <v>6089</v>
      </c>
      <c r="D2668" s="13">
        <v>72</v>
      </c>
      <c r="E2668" t="s">
        <v>9102</v>
      </c>
      <c r="F2668" t="str">
        <f>IF(ISERROR(VLOOKUP(Transaktionen[[#This Row],[Transaktionen]],BTT[Verwendete Transaktion (Pflichtauswahl)],1,FALSE)),"nein","ja")</f>
        <v>nein</v>
      </c>
    </row>
    <row r="2669" spans="1:7" hidden="1" x14ac:dyDescent="0.25">
      <c r="A2669" t="s">
        <v>3492</v>
      </c>
      <c r="B2669" t="s">
        <v>3493</v>
      </c>
      <c r="C2669" t="s">
        <v>3</v>
      </c>
      <c r="D2669" s="13">
        <v>758</v>
      </c>
      <c r="E2669" t="s">
        <v>9102</v>
      </c>
      <c r="F2669" t="str">
        <f>IF(ISERROR(VLOOKUP(Transaktionen[[#This Row],[Transaktionen]],BTT[Verwendete Transaktion (Pflichtauswahl)],1,FALSE)),"nein","ja")</f>
        <v>nein</v>
      </c>
    </row>
    <row r="2670" spans="1:7" hidden="1" x14ac:dyDescent="0.25">
      <c r="A2670" t="s">
        <v>3494</v>
      </c>
      <c r="B2670" t="s">
        <v>3495</v>
      </c>
      <c r="C2670" t="s">
        <v>3</v>
      </c>
      <c r="D2670" s="13">
        <v>36</v>
      </c>
      <c r="E2670" t="s">
        <v>9102</v>
      </c>
      <c r="F2670" t="str">
        <f>IF(ISERROR(VLOOKUP(Transaktionen[[#This Row],[Transaktionen]],BTT[Verwendete Transaktion (Pflichtauswahl)],1,FALSE)),"nein","ja")</f>
        <v>nein</v>
      </c>
    </row>
    <row r="2671" spans="1:7" hidden="1" x14ac:dyDescent="0.25">
      <c r="A2671" t="s">
        <v>3496</v>
      </c>
      <c r="B2671" t="s">
        <v>3497</v>
      </c>
      <c r="C2671" t="s">
        <v>3</v>
      </c>
      <c r="D2671" s="13">
        <v>753</v>
      </c>
      <c r="E2671" t="s">
        <v>9102</v>
      </c>
      <c r="F2671" t="str">
        <f>IF(ISERROR(VLOOKUP(Transaktionen[[#This Row],[Transaktionen]],BTT[Verwendete Transaktion (Pflichtauswahl)],1,FALSE)),"nein","ja")</f>
        <v>nein</v>
      </c>
    </row>
    <row r="2672" spans="1:7" hidden="1" x14ac:dyDescent="0.25">
      <c r="A2672" t="s">
        <v>3498</v>
      </c>
      <c r="B2672" t="s">
        <v>3499</v>
      </c>
      <c r="C2672" t="s">
        <v>3</v>
      </c>
      <c r="D2672" s="13">
        <v>50</v>
      </c>
      <c r="E2672" t="s">
        <v>576</v>
      </c>
      <c r="F2672" t="str">
        <f>IF(ISERROR(VLOOKUP(Transaktionen[[#This Row],[Transaktionen]],BTT[Verwendete Transaktion (Pflichtauswahl)],1,FALSE)),"nein","ja")</f>
        <v>nein</v>
      </c>
    </row>
    <row r="2673" spans="1:7" hidden="1" x14ac:dyDescent="0.25">
      <c r="A2673" t="s">
        <v>3500</v>
      </c>
      <c r="B2673" t="s">
        <v>3501</v>
      </c>
      <c r="C2673" t="s">
        <v>3</v>
      </c>
      <c r="D2673" s="13">
        <v>24</v>
      </c>
      <c r="E2673" t="s">
        <v>576</v>
      </c>
      <c r="F2673" t="str">
        <f>IF(ISERROR(VLOOKUP(Transaktionen[[#This Row],[Transaktionen]],BTT[Verwendete Transaktion (Pflichtauswahl)],1,FALSE)),"nein","ja")</f>
        <v>nein</v>
      </c>
    </row>
    <row r="2674" spans="1:7" hidden="1" x14ac:dyDescent="0.25">
      <c r="A2674" t="s">
        <v>3502</v>
      </c>
      <c r="B2674" t="s">
        <v>3503</v>
      </c>
      <c r="C2674" t="s">
        <v>6089</v>
      </c>
      <c r="D2674" s="13">
        <v>72</v>
      </c>
      <c r="E2674" t="s">
        <v>576</v>
      </c>
      <c r="F2674" t="str">
        <f>IF(ISERROR(VLOOKUP(Transaktionen[[#This Row],[Transaktionen]],BTT[Verwendete Transaktion (Pflichtauswahl)],1,FALSE)),"nein","ja")</f>
        <v>nein</v>
      </c>
    </row>
    <row r="2675" spans="1:7" hidden="1" x14ac:dyDescent="0.25">
      <c r="A2675" t="s">
        <v>3504</v>
      </c>
      <c r="B2675" t="s">
        <v>3505</v>
      </c>
      <c r="C2675" t="s">
        <v>6089</v>
      </c>
      <c r="D2675" s="13" t="s">
        <v>576</v>
      </c>
      <c r="E2675" t="s">
        <v>576</v>
      </c>
      <c r="F2675" t="str">
        <f>IF(ISERROR(VLOOKUP(Transaktionen[[#This Row],[Transaktionen]],BTT[Verwendete Transaktion (Pflichtauswahl)],1,FALSE)),"nein","ja")</f>
        <v>nein</v>
      </c>
      <c r="G2675" t="s">
        <v>9516</v>
      </c>
    </row>
    <row r="2676" spans="1:7" hidden="1" x14ac:dyDescent="0.25">
      <c r="A2676" t="s">
        <v>3506</v>
      </c>
      <c r="B2676" t="s">
        <v>3507</v>
      </c>
      <c r="C2676" t="s">
        <v>6089</v>
      </c>
      <c r="D2676" s="13">
        <v>12</v>
      </c>
      <c r="E2676" t="s">
        <v>576</v>
      </c>
      <c r="F2676" t="str">
        <f>IF(ISERROR(VLOOKUP(Transaktionen[[#This Row],[Transaktionen]],BTT[Verwendete Transaktion (Pflichtauswahl)],1,FALSE)),"nein","ja")</f>
        <v>nein</v>
      </c>
    </row>
    <row r="2677" spans="1:7" hidden="1" x14ac:dyDescent="0.25">
      <c r="A2677" t="s">
        <v>3508</v>
      </c>
      <c r="B2677" t="s">
        <v>3509</v>
      </c>
      <c r="C2677" t="s">
        <v>6089</v>
      </c>
      <c r="D2677" s="13">
        <v>120</v>
      </c>
      <c r="E2677" t="s">
        <v>9102</v>
      </c>
      <c r="F2677" t="str">
        <f>IF(ISERROR(VLOOKUP(Transaktionen[[#This Row],[Transaktionen]],BTT[Verwendete Transaktion (Pflichtauswahl)],1,FALSE)),"nein","ja")</f>
        <v>nein</v>
      </c>
    </row>
    <row r="2678" spans="1:7" hidden="1" x14ac:dyDescent="0.25">
      <c r="A2678" t="s">
        <v>3510</v>
      </c>
      <c r="B2678" t="s">
        <v>3511</v>
      </c>
      <c r="C2678" t="s">
        <v>6089</v>
      </c>
      <c r="D2678" s="13">
        <v>204</v>
      </c>
      <c r="E2678" t="s">
        <v>9102</v>
      </c>
      <c r="F2678" t="str">
        <f>IF(ISERROR(VLOOKUP(Transaktionen[[#This Row],[Transaktionen]],BTT[Verwendete Transaktion (Pflichtauswahl)],1,FALSE)),"nein","ja")</f>
        <v>nein</v>
      </c>
    </row>
    <row r="2679" spans="1:7" hidden="1" x14ac:dyDescent="0.25">
      <c r="A2679" t="s">
        <v>3512</v>
      </c>
      <c r="B2679" t="s">
        <v>3513</v>
      </c>
      <c r="C2679" t="s">
        <v>6089</v>
      </c>
      <c r="D2679" s="13">
        <v>36</v>
      </c>
      <c r="E2679" t="s">
        <v>576</v>
      </c>
      <c r="F2679" t="str">
        <f>IF(ISERROR(VLOOKUP(Transaktionen[[#This Row],[Transaktionen]],BTT[Verwendete Transaktion (Pflichtauswahl)],1,FALSE)),"nein","ja")</f>
        <v>nein</v>
      </c>
    </row>
    <row r="2680" spans="1:7" hidden="1" x14ac:dyDescent="0.25">
      <c r="A2680" t="s">
        <v>3514</v>
      </c>
      <c r="B2680" t="s">
        <v>3515</v>
      </c>
      <c r="C2680" t="s">
        <v>6089</v>
      </c>
      <c r="D2680" s="13">
        <v>60</v>
      </c>
      <c r="E2680" t="s">
        <v>576</v>
      </c>
      <c r="F2680" t="str">
        <f>IF(ISERROR(VLOOKUP(Transaktionen[[#This Row],[Transaktionen]],BTT[Verwendete Transaktion (Pflichtauswahl)],1,FALSE)),"nein","ja")</f>
        <v>nein</v>
      </c>
    </row>
    <row r="2681" spans="1:7" hidden="1" x14ac:dyDescent="0.25">
      <c r="A2681" t="s">
        <v>3516</v>
      </c>
      <c r="B2681" t="s">
        <v>3517</v>
      </c>
      <c r="C2681" t="s">
        <v>6102</v>
      </c>
      <c r="D2681" s="13">
        <v>12</v>
      </c>
      <c r="E2681" t="s">
        <v>9102</v>
      </c>
      <c r="F2681" t="str">
        <f>IF(ISERROR(VLOOKUP(Transaktionen[[#This Row],[Transaktionen]],BTT[Verwendete Transaktion (Pflichtauswahl)],1,FALSE)),"nein","ja")</f>
        <v>nein</v>
      </c>
    </row>
    <row r="2682" spans="1:7" hidden="1" x14ac:dyDescent="0.25">
      <c r="A2682" t="s">
        <v>3518</v>
      </c>
      <c r="B2682" t="s">
        <v>3519</v>
      </c>
      <c r="C2682" t="s">
        <v>3</v>
      </c>
      <c r="D2682" s="13">
        <v>18</v>
      </c>
      <c r="E2682" t="s">
        <v>576</v>
      </c>
      <c r="F2682" t="str">
        <f>IF(ISERROR(VLOOKUP(Transaktionen[[#This Row],[Transaktionen]],BTT[Verwendete Transaktion (Pflichtauswahl)],1,FALSE)),"nein","ja")</f>
        <v>nein</v>
      </c>
    </row>
    <row r="2683" spans="1:7" hidden="1" x14ac:dyDescent="0.25">
      <c r="A2683" t="s">
        <v>3520</v>
      </c>
      <c r="B2683" t="s">
        <v>3521</v>
      </c>
      <c r="C2683" t="s">
        <v>6089</v>
      </c>
      <c r="D2683" s="13">
        <v>42</v>
      </c>
      <c r="E2683" t="s">
        <v>576</v>
      </c>
      <c r="F2683" t="str">
        <f>IF(ISERROR(VLOOKUP(Transaktionen[[#This Row],[Transaktionen]],BTT[Verwendete Transaktion (Pflichtauswahl)],1,FALSE)),"nein","ja")</f>
        <v>nein</v>
      </c>
    </row>
    <row r="2684" spans="1:7" hidden="1" x14ac:dyDescent="0.25">
      <c r="A2684" t="s">
        <v>7160</v>
      </c>
      <c r="B2684" t="s">
        <v>8179</v>
      </c>
      <c r="C2684" t="s">
        <v>6089</v>
      </c>
      <c r="D2684" s="13" t="s">
        <v>576</v>
      </c>
      <c r="E2684" t="s">
        <v>576</v>
      </c>
      <c r="F2684" t="str">
        <f>IF(ISERROR(VLOOKUP(Transaktionen[[#This Row],[Transaktionen]],BTT[Verwendete Transaktion (Pflichtauswahl)],1,FALSE)),"nein","ja")</f>
        <v>nein</v>
      </c>
      <c r="G2684" t="s">
        <v>9516</v>
      </c>
    </row>
    <row r="2685" spans="1:7" hidden="1" x14ac:dyDescent="0.25">
      <c r="A2685" t="s">
        <v>3522</v>
      </c>
      <c r="B2685" t="s">
        <v>3523</v>
      </c>
      <c r="C2685" t="s">
        <v>6089</v>
      </c>
      <c r="D2685" s="13">
        <v>1224</v>
      </c>
      <c r="E2685" t="s">
        <v>576</v>
      </c>
      <c r="F2685" t="str">
        <f>IF(ISERROR(VLOOKUP(Transaktionen[[#This Row],[Transaktionen]],BTT[Verwendete Transaktion (Pflichtauswahl)],1,FALSE)),"nein","ja")</f>
        <v>nein</v>
      </c>
    </row>
    <row r="2686" spans="1:7" hidden="1" x14ac:dyDescent="0.25">
      <c r="A2686" t="s">
        <v>3524</v>
      </c>
      <c r="B2686" t="s">
        <v>3525</v>
      </c>
      <c r="C2686" t="s">
        <v>3</v>
      </c>
      <c r="D2686" s="13">
        <v>66</v>
      </c>
      <c r="E2686" t="s">
        <v>576</v>
      </c>
      <c r="F2686" s="10" t="str">
        <f>IF(ISERROR(VLOOKUP(Transaktionen[[#This Row],[Transaktionen]],BTT[Verwendete Transaktion (Pflichtauswahl)],1,FALSE)),"nein","ja")</f>
        <v>nein</v>
      </c>
    </row>
    <row r="2687" spans="1:7" hidden="1" x14ac:dyDescent="0.25">
      <c r="A2687" t="s">
        <v>7161</v>
      </c>
      <c r="B2687" t="s">
        <v>8179</v>
      </c>
      <c r="C2687" t="s">
        <v>6089</v>
      </c>
      <c r="D2687" s="13">
        <v>182</v>
      </c>
      <c r="E2687" t="s">
        <v>576</v>
      </c>
      <c r="F2687" s="10" t="str">
        <f>IF(ISERROR(VLOOKUP(Transaktionen[[#This Row],[Transaktionen]],BTT[Verwendete Transaktion (Pflichtauswahl)],1,FALSE)),"nein","ja")</f>
        <v>nein</v>
      </c>
    </row>
    <row r="2688" spans="1:7" hidden="1" x14ac:dyDescent="0.25">
      <c r="A2688" t="s">
        <v>3526</v>
      </c>
      <c r="B2688" t="s">
        <v>3527</v>
      </c>
      <c r="C2688" t="s">
        <v>6089</v>
      </c>
      <c r="D2688" s="13">
        <v>24</v>
      </c>
      <c r="E2688" t="s">
        <v>576</v>
      </c>
      <c r="F2688" t="str">
        <f>IF(ISERROR(VLOOKUP(Transaktionen[[#This Row],[Transaktionen]],BTT[Verwendete Transaktion (Pflichtauswahl)],1,FALSE)),"nein","ja")</f>
        <v>nein</v>
      </c>
    </row>
    <row r="2689" spans="1:7" hidden="1" x14ac:dyDescent="0.25">
      <c r="A2689" t="s">
        <v>3528</v>
      </c>
      <c r="B2689" t="s">
        <v>3529</v>
      </c>
      <c r="C2689" t="s">
        <v>3</v>
      </c>
      <c r="D2689" s="13">
        <v>144</v>
      </c>
      <c r="E2689" t="s">
        <v>9102</v>
      </c>
      <c r="F2689" t="str">
        <f>IF(ISERROR(VLOOKUP(Transaktionen[[#This Row],[Transaktionen]],BTT[Verwendete Transaktion (Pflichtauswahl)],1,FALSE)),"nein","ja")</f>
        <v>nein</v>
      </c>
    </row>
    <row r="2690" spans="1:7" hidden="1" x14ac:dyDescent="0.25">
      <c r="A2690" t="s">
        <v>3530</v>
      </c>
      <c r="B2690" t="s">
        <v>3531</v>
      </c>
      <c r="C2690" t="s">
        <v>6089</v>
      </c>
      <c r="D2690" s="13">
        <v>246</v>
      </c>
      <c r="E2690" t="s">
        <v>9102</v>
      </c>
      <c r="F2690" t="str">
        <f>IF(ISERROR(VLOOKUP(Transaktionen[[#This Row],[Transaktionen]],BTT[Verwendete Transaktion (Pflichtauswahl)],1,FALSE)),"nein","ja")</f>
        <v>nein</v>
      </c>
    </row>
    <row r="2691" spans="1:7" hidden="1" x14ac:dyDescent="0.25">
      <c r="A2691" t="s">
        <v>3532</v>
      </c>
      <c r="B2691" t="s">
        <v>3533</v>
      </c>
      <c r="C2691" t="s">
        <v>6089</v>
      </c>
      <c r="D2691" s="13">
        <v>102</v>
      </c>
      <c r="E2691" t="s">
        <v>576</v>
      </c>
      <c r="F2691" t="str">
        <f>IF(ISERROR(VLOOKUP(Transaktionen[[#This Row],[Transaktionen]],BTT[Verwendete Transaktion (Pflichtauswahl)],1,FALSE)),"nein","ja")</f>
        <v>nein</v>
      </c>
    </row>
    <row r="2692" spans="1:7" hidden="1" x14ac:dyDescent="0.25">
      <c r="A2692" t="s">
        <v>3534</v>
      </c>
      <c r="B2692" t="s">
        <v>3535</v>
      </c>
      <c r="C2692" t="s">
        <v>6089</v>
      </c>
      <c r="D2692" s="13" t="s">
        <v>576</v>
      </c>
      <c r="E2692" t="s">
        <v>576</v>
      </c>
      <c r="F2692" t="str">
        <f>IF(ISERROR(VLOOKUP(Transaktionen[[#This Row],[Transaktionen]],BTT[Verwendete Transaktion (Pflichtauswahl)],1,FALSE)),"nein","ja")</f>
        <v>nein</v>
      </c>
      <c r="G2692" t="s">
        <v>9516</v>
      </c>
    </row>
    <row r="2693" spans="1:7" hidden="1" x14ac:dyDescent="0.25">
      <c r="A2693" t="s">
        <v>7162</v>
      </c>
      <c r="B2693" t="s">
        <v>8180</v>
      </c>
      <c r="C2693" t="s">
        <v>6039</v>
      </c>
      <c r="D2693" s="13" t="s">
        <v>576</v>
      </c>
      <c r="E2693" t="s">
        <v>576</v>
      </c>
      <c r="F2693" t="str">
        <f>IF(ISERROR(VLOOKUP(Transaktionen[[#This Row],[Transaktionen]],BTT[Verwendete Transaktion (Pflichtauswahl)],1,FALSE)),"nein","ja")</f>
        <v>nein</v>
      </c>
      <c r="G2693" t="s">
        <v>9516</v>
      </c>
    </row>
    <row r="2694" spans="1:7" hidden="1" x14ac:dyDescent="0.25">
      <c r="A2694" t="s">
        <v>7163</v>
      </c>
      <c r="B2694" t="s">
        <v>8181</v>
      </c>
      <c r="C2694" t="s">
        <v>6089</v>
      </c>
      <c r="D2694" s="13" t="s">
        <v>576</v>
      </c>
      <c r="E2694" t="s">
        <v>576</v>
      </c>
      <c r="F2694" t="str">
        <f>IF(ISERROR(VLOOKUP(Transaktionen[[#This Row],[Transaktionen]],BTT[Verwendete Transaktion (Pflichtauswahl)],1,FALSE)),"nein","ja")</f>
        <v>nein</v>
      </c>
      <c r="G2694" t="s">
        <v>9516</v>
      </c>
    </row>
    <row r="2695" spans="1:7" hidden="1" x14ac:dyDescent="0.25">
      <c r="A2695" t="s">
        <v>7164</v>
      </c>
      <c r="B2695" t="s">
        <v>8182</v>
      </c>
      <c r="C2695" t="s">
        <v>6089</v>
      </c>
      <c r="D2695" s="13" t="s">
        <v>576</v>
      </c>
      <c r="E2695" t="s">
        <v>576</v>
      </c>
      <c r="F2695" t="str">
        <f>IF(ISERROR(VLOOKUP(Transaktionen[[#This Row],[Transaktionen]],BTT[Verwendete Transaktion (Pflichtauswahl)],1,FALSE)),"nein","ja")</f>
        <v>nein</v>
      </c>
      <c r="G2695" t="s">
        <v>9516</v>
      </c>
    </row>
    <row r="2696" spans="1:7" hidden="1" x14ac:dyDescent="0.25">
      <c r="A2696" t="s">
        <v>3536</v>
      </c>
      <c r="B2696" t="s">
        <v>3537</v>
      </c>
      <c r="C2696" t="s">
        <v>3</v>
      </c>
      <c r="D2696" s="13">
        <v>225</v>
      </c>
      <c r="E2696" t="s">
        <v>9102</v>
      </c>
      <c r="F2696" t="str">
        <f>IF(ISERROR(VLOOKUP(Transaktionen[[#This Row],[Transaktionen]],BTT[Verwendete Transaktion (Pflichtauswahl)],1,FALSE)),"nein","ja")</f>
        <v>nein</v>
      </c>
    </row>
    <row r="2697" spans="1:7" hidden="1" x14ac:dyDescent="0.25">
      <c r="A2697" t="s">
        <v>3538</v>
      </c>
      <c r="B2697" t="s">
        <v>3539</v>
      </c>
      <c r="C2697" t="s">
        <v>3</v>
      </c>
      <c r="D2697" s="13">
        <v>4</v>
      </c>
      <c r="E2697" t="s">
        <v>9102</v>
      </c>
      <c r="F2697" t="str">
        <f>IF(ISERROR(VLOOKUP(Transaktionen[[#This Row],[Transaktionen]],BTT[Verwendete Transaktion (Pflichtauswahl)],1,FALSE)),"nein","ja")</f>
        <v>nein</v>
      </c>
    </row>
    <row r="2698" spans="1:7" hidden="1" x14ac:dyDescent="0.25">
      <c r="A2698" t="s">
        <v>7165</v>
      </c>
      <c r="B2698" t="s">
        <v>8183</v>
      </c>
      <c r="C2698" t="s">
        <v>8461</v>
      </c>
      <c r="D2698" s="13" t="s">
        <v>576</v>
      </c>
      <c r="E2698" t="s">
        <v>576</v>
      </c>
      <c r="F2698" t="str">
        <f>IF(ISERROR(VLOOKUP(Transaktionen[[#This Row],[Transaktionen]],BTT[Verwendete Transaktion (Pflichtauswahl)],1,FALSE)),"nein","ja")</f>
        <v>nein</v>
      </c>
      <c r="G2698" t="s">
        <v>9516</v>
      </c>
    </row>
    <row r="2699" spans="1:7" hidden="1" x14ac:dyDescent="0.25">
      <c r="A2699" t="s">
        <v>7166</v>
      </c>
      <c r="B2699" t="s">
        <v>8184</v>
      </c>
      <c r="C2699" t="s">
        <v>8461</v>
      </c>
      <c r="D2699" s="13" t="s">
        <v>576</v>
      </c>
      <c r="E2699" t="s">
        <v>576</v>
      </c>
      <c r="F2699" t="str">
        <f>IF(ISERROR(VLOOKUP(Transaktionen[[#This Row],[Transaktionen]],BTT[Verwendete Transaktion (Pflichtauswahl)],1,FALSE)),"nein","ja")</f>
        <v>nein</v>
      </c>
      <c r="G2699" t="s">
        <v>9516</v>
      </c>
    </row>
    <row r="2700" spans="1:7" hidden="1" x14ac:dyDescent="0.25">
      <c r="A2700" t="s">
        <v>7167</v>
      </c>
      <c r="B2700" t="s">
        <v>8185</v>
      </c>
      <c r="C2700" t="s">
        <v>8461</v>
      </c>
      <c r="D2700" s="13" t="s">
        <v>576</v>
      </c>
      <c r="E2700" t="s">
        <v>576</v>
      </c>
      <c r="F2700" t="str">
        <f>IF(ISERROR(VLOOKUP(Transaktionen[[#This Row],[Transaktionen]],BTT[Verwendete Transaktion (Pflichtauswahl)],1,FALSE)),"nein","ja")</f>
        <v>nein</v>
      </c>
      <c r="G2700" t="s">
        <v>9516</v>
      </c>
    </row>
    <row r="2701" spans="1:7" hidden="1" x14ac:dyDescent="0.25">
      <c r="A2701" t="s">
        <v>3540</v>
      </c>
      <c r="B2701" t="s">
        <v>3541</v>
      </c>
      <c r="C2701" t="s">
        <v>6042</v>
      </c>
      <c r="D2701" s="13">
        <v>1007</v>
      </c>
      <c r="E2701" t="s">
        <v>9102</v>
      </c>
      <c r="F2701" t="str">
        <f>IF(ISERROR(VLOOKUP(Transaktionen[[#This Row],[Transaktionen]],BTT[Verwendete Transaktion (Pflichtauswahl)],1,FALSE)),"nein","ja")</f>
        <v>nein</v>
      </c>
    </row>
    <row r="2702" spans="1:7" hidden="1" x14ac:dyDescent="0.25">
      <c r="A2702" t="s">
        <v>9228</v>
      </c>
      <c r="B2702" t="s">
        <v>9229</v>
      </c>
      <c r="C2702" t="s">
        <v>6042</v>
      </c>
      <c r="D2702" s="13">
        <v>4</v>
      </c>
      <c r="E2702" t="s">
        <v>9102</v>
      </c>
      <c r="F2702" t="str">
        <f>IF(ISERROR(VLOOKUP(Transaktionen[[#This Row],[Transaktionen]],BTT[Verwendete Transaktion (Pflichtauswahl)],1,FALSE)),"nein","ja")</f>
        <v>nein</v>
      </c>
    </row>
    <row r="2703" spans="1:7" hidden="1" x14ac:dyDescent="0.25">
      <c r="A2703" t="s">
        <v>9230</v>
      </c>
      <c r="B2703" t="s">
        <v>9231</v>
      </c>
      <c r="C2703" t="s">
        <v>6042</v>
      </c>
      <c r="D2703" s="13">
        <v>18</v>
      </c>
      <c r="E2703" t="s">
        <v>9102</v>
      </c>
      <c r="F2703" t="str">
        <f>IF(ISERROR(VLOOKUP(Transaktionen[[#This Row],[Transaktionen]],BTT[Verwendete Transaktion (Pflichtauswahl)],1,FALSE)),"nein","ja")</f>
        <v>nein</v>
      </c>
    </row>
    <row r="2704" spans="1:7" hidden="1" x14ac:dyDescent="0.25">
      <c r="A2704" t="s">
        <v>3542</v>
      </c>
      <c r="B2704" t="s">
        <v>3543</v>
      </c>
      <c r="C2704" t="s">
        <v>6041</v>
      </c>
      <c r="D2704" s="13">
        <v>177</v>
      </c>
      <c r="E2704" t="s">
        <v>9102</v>
      </c>
      <c r="F2704" t="str">
        <f>IF(ISERROR(VLOOKUP(Transaktionen[[#This Row],[Transaktionen]],BTT[Verwendete Transaktion (Pflichtauswahl)],1,FALSE)),"nein","ja")</f>
        <v>nein</v>
      </c>
      <c r="G2704" t="s">
        <v>9068</v>
      </c>
    </row>
    <row r="2705" spans="1:7" hidden="1" x14ac:dyDescent="0.25">
      <c r="A2705" t="s">
        <v>7168</v>
      </c>
      <c r="B2705" t="s">
        <v>8186</v>
      </c>
      <c r="C2705" t="s">
        <v>6041</v>
      </c>
      <c r="D2705" s="13" t="s">
        <v>576</v>
      </c>
      <c r="E2705" t="s">
        <v>576</v>
      </c>
      <c r="F2705" t="str">
        <f>IF(ISERROR(VLOOKUP(Transaktionen[[#This Row],[Transaktionen]],BTT[Verwendete Transaktion (Pflichtauswahl)],1,FALSE)),"nein","ja")</f>
        <v>nein</v>
      </c>
      <c r="G2705" t="s">
        <v>9068</v>
      </c>
    </row>
    <row r="2706" spans="1:7" hidden="1" x14ac:dyDescent="0.25">
      <c r="A2706" t="s">
        <v>7169</v>
      </c>
      <c r="B2706" t="s">
        <v>8187</v>
      </c>
      <c r="C2706" t="s">
        <v>6041</v>
      </c>
      <c r="D2706" s="13" t="s">
        <v>576</v>
      </c>
      <c r="E2706" t="s">
        <v>576</v>
      </c>
      <c r="F2706" t="str">
        <f>IF(ISERROR(VLOOKUP(Transaktionen[[#This Row],[Transaktionen]],BTT[Verwendete Transaktion (Pflichtauswahl)],1,FALSE)),"nein","ja")</f>
        <v>nein</v>
      </c>
      <c r="G2706" t="s">
        <v>9068</v>
      </c>
    </row>
    <row r="2707" spans="1:7" hidden="1" x14ac:dyDescent="0.25">
      <c r="A2707" t="s">
        <v>3544</v>
      </c>
      <c r="B2707" t="s">
        <v>3545</v>
      </c>
      <c r="C2707" t="s">
        <v>6041</v>
      </c>
      <c r="D2707" s="13">
        <v>42</v>
      </c>
      <c r="E2707" t="s">
        <v>9102</v>
      </c>
      <c r="F2707" t="str">
        <f>IF(ISERROR(VLOOKUP(Transaktionen[[#This Row],[Transaktionen]],BTT[Verwendete Transaktion (Pflichtauswahl)],1,FALSE)),"nein","ja")</f>
        <v>nein</v>
      </c>
      <c r="G2707" t="s">
        <v>9068</v>
      </c>
    </row>
    <row r="2708" spans="1:7" hidden="1" x14ac:dyDescent="0.25">
      <c r="A2708" t="s">
        <v>7170</v>
      </c>
      <c r="B2708" t="s">
        <v>8188</v>
      </c>
      <c r="C2708" t="s">
        <v>6041</v>
      </c>
      <c r="D2708" s="13">
        <v>2</v>
      </c>
      <c r="E2708" t="s">
        <v>576</v>
      </c>
      <c r="F2708" t="str">
        <f>IF(ISERROR(VLOOKUP(Transaktionen[[#This Row],[Transaktionen]],BTT[Verwendete Transaktion (Pflichtauswahl)],1,FALSE)),"nein","ja")</f>
        <v>nein</v>
      </c>
      <c r="G2708" t="s">
        <v>9068</v>
      </c>
    </row>
    <row r="2709" spans="1:7" hidden="1" x14ac:dyDescent="0.25">
      <c r="A2709" t="s">
        <v>7171</v>
      </c>
      <c r="B2709" t="s">
        <v>8189</v>
      </c>
      <c r="C2709" t="s">
        <v>6041</v>
      </c>
      <c r="D2709" s="13">
        <v>49</v>
      </c>
      <c r="E2709" t="s">
        <v>9102</v>
      </c>
      <c r="F2709" t="str">
        <f>IF(ISERROR(VLOOKUP(Transaktionen[[#This Row],[Transaktionen]],BTT[Verwendete Transaktion (Pflichtauswahl)],1,FALSE)),"nein","ja")</f>
        <v>nein</v>
      </c>
      <c r="G2709" t="s">
        <v>9068</v>
      </c>
    </row>
    <row r="2710" spans="1:7" hidden="1" x14ac:dyDescent="0.25">
      <c r="A2710" t="s">
        <v>3546</v>
      </c>
      <c r="B2710" t="s">
        <v>3547</v>
      </c>
      <c r="C2710" t="s">
        <v>6041</v>
      </c>
      <c r="D2710" s="13">
        <v>135</v>
      </c>
      <c r="E2710" t="s">
        <v>9102</v>
      </c>
      <c r="F2710" t="str">
        <f>IF(ISERROR(VLOOKUP(Transaktionen[[#This Row],[Transaktionen]],BTT[Verwendete Transaktion (Pflichtauswahl)],1,FALSE)),"nein","ja")</f>
        <v>nein</v>
      </c>
      <c r="G2710" t="s">
        <v>9068</v>
      </c>
    </row>
    <row r="2711" spans="1:7" hidden="1" x14ac:dyDescent="0.25">
      <c r="A2711" t="s">
        <v>3548</v>
      </c>
      <c r="B2711" t="s">
        <v>3549</v>
      </c>
      <c r="C2711" t="s">
        <v>6041</v>
      </c>
      <c r="D2711" s="13">
        <v>56</v>
      </c>
      <c r="E2711" t="s">
        <v>9102</v>
      </c>
      <c r="F2711" t="str">
        <f>IF(ISERROR(VLOOKUP(Transaktionen[[#This Row],[Transaktionen]],BTT[Verwendete Transaktion (Pflichtauswahl)],1,FALSE)),"nein","ja")</f>
        <v>nein</v>
      </c>
      <c r="G2711" t="s">
        <v>9068</v>
      </c>
    </row>
    <row r="2712" spans="1:7" hidden="1" x14ac:dyDescent="0.25">
      <c r="A2712" t="s">
        <v>7172</v>
      </c>
      <c r="B2712" t="s">
        <v>8190</v>
      </c>
      <c r="C2712" t="s">
        <v>6041</v>
      </c>
      <c r="D2712" s="13" t="s">
        <v>576</v>
      </c>
      <c r="E2712" t="s">
        <v>576</v>
      </c>
      <c r="F2712" t="str">
        <f>IF(ISERROR(VLOOKUP(Transaktionen[[#This Row],[Transaktionen]],BTT[Verwendete Transaktion (Pflichtauswahl)],1,FALSE)),"nein","ja")</f>
        <v>nein</v>
      </c>
      <c r="G2712" t="s">
        <v>9068</v>
      </c>
    </row>
    <row r="2713" spans="1:7" hidden="1" x14ac:dyDescent="0.25">
      <c r="A2713" t="s">
        <v>3550</v>
      </c>
      <c r="B2713" t="s">
        <v>3551</v>
      </c>
      <c r="C2713" t="s">
        <v>6041</v>
      </c>
      <c r="D2713" s="13">
        <v>24</v>
      </c>
      <c r="E2713" t="s">
        <v>9102</v>
      </c>
      <c r="F2713" t="str">
        <f>IF(ISERROR(VLOOKUP(Transaktionen[[#This Row],[Transaktionen]],BTT[Verwendete Transaktion (Pflichtauswahl)],1,FALSE)),"nein","ja")</f>
        <v>nein</v>
      </c>
      <c r="G2713" t="s">
        <v>9068</v>
      </c>
    </row>
    <row r="2714" spans="1:7" hidden="1" x14ac:dyDescent="0.25">
      <c r="A2714" t="s">
        <v>3552</v>
      </c>
      <c r="B2714" t="s">
        <v>3553</v>
      </c>
      <c r="C2714" t="s">
        <v>6041</v>
      </c>
      <c r="D2714" s="13">
        <v>96</v>
      </c>
      <c r="E2714" t="s">
        <v>9102</v>
      </c>
      <c r="F2714" s="10" t="str">
        <f>IF(ISERROR(VLOOKUP(Transaktionen[[#This Row],[Transaktionen]],BTT[Verwendete Transaktion (Pflichtauswahl)],1,FALSE)),"nein","ja")</f>
        <v>nein</v>
      </c>
      <c r="G2714" t="s">
        <v>9068</v>
      </c>
    </row>
    <row r="2715" spans="1:7" hidden="1" x14ac:dyDescent="0.25">
      <c r="A2715" t="s">
        <v>9404</v>
      </c>
      <c r="B2715" t="s">
        <v>9405</v>
      </c>
      <c r="C2715" t="s">
        <v>6041</v>
      </c>
      <c r="D2715" s="13">
        <v>4</v>
      </c>
      <c r="E2715" t="s">
        <v>9102</v>
      </c>
      <c r="F2715" t="str">
        <f>IF(ISERROR(VLOOKUP(Transaktionen[[#This Row],[Transaktionen]],BTT[Verwendete Transaktion (Pflichtauswahl)],1,FALSE)),"nein","ja")</f>
        <v>nein</v>
      </c>
    </row>
    <row r="2716" spans="1:7" hidden="1" x14ac:dyDescent="0.25">
      <c r="A2716" t="s">
        <v>3554</v>
      </c>
      <c r="B2716" t="s">
        <v>3555</v>
      </c>
      <c r="C2716" t="s">
        <v>6041</v>
      </c>
      <c r="D2716" s="13">
        <v>6</v>
      </c>
      <c r="E2716" t="s">
        <v>9102</v>
      </c>
      <c r="F2716" t="str">
        <f>IF(ISERROR(VLOOKUP(Transaktionen[[#This Row],[Transaktionen]],BTT[Verwendete Transaktion (Pflichtauswahl)],1,FALSE)),"nein","ja")</f>
        <v>nein</v>
      </c>
      <c r="G2716" t="s">
        <v>9068</v>
      </c>
    </row>
    <row r="2717" spans="1:7" hidden="1" x14ac:dyDescent="0.25">
      <c r="A2717" t="s">
        <v>3556</v>
      </c>
      <c r="B2717" t="s">
        <v>3557</v>
      </c>
      <c r="C2717" t="s">
        <v>6041</v>
      </c>
      <c r="D2717" s="13">
        <v>6</v>
      </c>
      <c r="E2717" t="s">
        <v>9102</v>
      </c>
      <c r="F2717" t="str">
        <f>IF(ISERROR(VLOOKUP(Transaktionen[[#This Row],[Transaktionen]],BTT[Verwendete Transaktion (Pflichtauswahl)],1,FALSE)),"nein","ja")</f>
        <v>nein</v>
      </c>
      <c r="G2717" t="s">
        <v>9068</v>
      </c>
    </row>
    <row r="2718" spans="1:7" hidden="1" x14ac:dyDescent="0.25">
      <c r="A2718" t="s">
        <v>3558</v>
      </c>
      <c r="B2718" t="s">
        <v>3559</v>
      </c>
      <c r="C2718" t="s">
        <v>6041</v>
      </c>
      <c r="D2718" s="13">
        <v>114</v>
      </c>
      <c r="E2718" t="s">
        <v>9102</v>
      </c>
      <c r="F2718" t="str">
        <f>IF(ISERROR(VLOOKUP(Transaktionen[[#This Row],[Transaktionen]],BTT[Verwendete Transaktion (Pflichtauswahl)],1,FALSE)),"nein","ja")</f>
        <v>nein</v>
      </c>
      <c r="G2718" t="s">
        <v>9068</v>
      </c>
    </row>
    <row r="2719" spans="1:7" hidden="1" x14ac:dyDescent="0.25">
      <c r="A2719" t="s">
        <v>3560</v>
      </c>
      <c r="B2719" t="s">
        <v>3561</v>
      </c>
      <c r="C2719" t="s">
        <v>6041</v>
      </c>
      <c r="D2719" s="13">
        <v>26</v>
      </c>
      <c r="E2719" t="s">
        <v>9102</v>
      </c>
      <c r="F2719" t="str">
        <f>IF(ISERROR(VLOOKUP(Transaktionen[[#This Row],[Transaktionen]],BTT[Verwendete Transaktion (Pflichtauswahl)],1,FALSE)),"nein","ja")</f>
        <v>nein</v>
      </c>
      <c r="G2719" t="s">
        <v>9068</v>
      </c>
    </row>
    <row r="2720" spans="1:7" hidden="1" x14ac:dyDescent="0.25">
      <c r="A2720" t="s">
        <v>3562</v>
      </c>
      <c r="B2720" t="s">
        <v>3563</v>
      </c>
      <c r="C2720" t="s">
        <v>6041</v>
      </c>
      <c r="D2720" s="13">
        <v>50</v>
      </c>
      <c r="E2720" t="s">
        <v>9102</v>
      </c>
      <c r="F2720" t="str">
        <f>IF(ISERROR(VLOOKUP(Transaktionen[[#This Row],[Transaktionen]],BTT[Verwendete Transaktion (Pflichtauswahl)],1,FALSE)),"nein","ja")</f>
        <v>nein</v>
      </c>
      <c r="G2720" t="s">
        <v>9068</v>
      </c>
    </row>
    <row r="2721" spans="1:7" hidden="1" x14ac:dyDescent="0.25">
      <c r="A2721" t="s">
        <v>3564</v>
      </c>
      <c r="B2721" t="s">
        <v>3565</v>
      </c>
      <c r="C2721" t="s">
        <v>6041</v>
      </c>
      <c r="D2721" s="13">
        <v>14</v>
      </c>
      <c r="E2721" t="s">
        <v>9102</v>
      </c>
      <c r="F2721" t="str">
        <f>IF(ISERROR(VLOOKUP(Transaktionen[[#This Row],[Transaktionen]],BTT[Verwendete Transaktion (Pflichtauswahl)],1,FALSE)),"nein","ja")</f>
        <v>nein</v>
      </c>
      <c r="G2721" t="s">
        <v>9068</v>
      </c>
    </row>
    <row r="2722" spans="1:7" hidden="1" x14ac:dyDescent="0.25">
      <c r="A2722" t="s">
        <v>3566</v>
      </c>
      <c r="B2722" t="s">
        <v>3567</v>
      </c>
      <c r="C2722" t="s">
        <v>6041</v>
      </c>
      <c r="D2722" s="13">
        <v>2</v>
      </c>
      <c r="E2722" t="s">
        <v>9102</v>
      </c>
      <c r="F2722" t="str">
        <f>IF(ISERROR(VLOOKUP(Transaktionen[[#This Row],[Transaktionen]],BTT[Verwendete Transaktion (Pflichtauswahl)],1,FALSE)),"nein","ja")</f>
        <v>nein</v>
      </c>
      <c r="G2722" t="s">
        <v>9068</v>
      </c>
    </row>
    <row r="2723" spans="1:7" hidden="1" x14ac:dyDescent="0.25">
      <c r="A2723" t="s">
        <v>3568</v>
      </c>
      <c r="B2723" t="s">
        <v>3569</v>
      </c>
      <c r="C2723" t="s">
        <v>6041</v>
      </c>
      <c r="D2723" s="13">
        <v>54</v>
      </c>
      <c r="E2723" t="s">
        <v>9102</v>
      </c>
      <c r="F2723" t="str">
        <f>IF(ISERROR(VLOOKUP(Transaktionen[[#This Row],[Transaktionen]],BTT[Verwendete Transaktion (Pflichtauswahl)],1,FALSE)),"nein","ja")</f>
        <v>nein</v>
      </c>
      <c r="G2723" t="s">
        <v>9068</v>
      </c>
    </row>
    <row r="2724" spans="1:7" hidden="1" x14ac:dyDescent="0.25">
      <c r="A2724" t="s">
        <v>3570</v>
      </c>
      <c r="B2724" t="s">
        <v>3571</v>
      </c>
      <c r="C2724" t="s">
        <v>6041</v>
      </c>
      <c r="D2724" s="13">
        <v>14</v>
      </c>
      <c r="E2724" t="s">
        <v>9102</v>
      </c>
      <c r="F2724" t="str">
        <f>IF(ISERROR(VLOOKUP(Transaktionen[[#This Row],[Transaktionen]],BTT[Verwendete Transaktion (Pflichtauswahl)],1,FALSE)),"nein","ja")</f>
        <v>nein</v>
      </c>
      <c r="G2724" t="s">
        <v>9068</v>
      </c>
    </row>
    <row r="2725" spans="1:7" hidden="1" x14ac:dyDescent="0.25">
      <c r="A2725" t="s">
        <v>3572</v>
      </c>
      <c r="B2725" t="s">
        <v>3573</v>
      </c>
      <c r="C2725" t="s">
        <v>6041</v>
      </c>
      <c r="D2725" s="13">
        <v>114</v>
      </c>
      <c r="E2725" t="s">
        <v>9102</v>
      </c>
      <c r="F2725" t="str">
        <f>IF(ISERROR(VLOOKUP(Transaktionen[[#This Row],[Transaktionen]],BTT[Verwendete Transaktion (Pflichtauswahl)],1,FALSE)),"nein","ja")</f>
        <v>nein</v>
      </c>
      <c r="G2725" t="s">
        <v>9068</v>
      </c>
    </row>
    <row r="2726" spans="1:7" hidden="1" x14ac:dyDescent="0.25">
      <c r="A2726" t="s">
        <v>3574</v>
      </c>
      <c r="B2726" t="s">
        <v>3575</v>
      </c>
      <c r="C2726" t="s">
        <v>6041</v>
      </c>
      <c r="D2726" s="13">
        <v>54</v>
      </c>
      <c r="E2726" t="s">
        <v>9102</v>
      </c>
      <c r="F2726" t="str">
        <f>IF(ISERROR(VLOOKUP(Transaktionen[[#This Row],[Transaktionen]],BTT[Verwendete Transaktion (Pflichtauswahl)],1,FALSE)),"nein","ja")</f>
        <v>nein</v>
      </c>
      <c r="G2726" t="s">
        <v>9068</v>
      </c>
    </row>
    <row r="2727" spans="1:7" hidden="1" x14ac:dyDescent="0.25">
      <c r="A2727" t="s">
        <v>3576</v>
      </c>
      <c r="B2727" t="s">
        <v>3577</v>
      </c>
      <c r="C2727" t="s">
        <v>6041</v>
      </c>
      <c r="D2727" s="13">
        <v>2</v>
      </c>
      <c r="E2727" t="s">
        <v>9102</v>
      </c>
      <c r="F2727" t="str">
        <f>IF(ISERROR(VLOOKUP(Transaktionen[[#This Row],[Transaktionen]],BTT[Verwendete Transaktion (Pflichtauswahl)],1,FALSE)),"nein","ja")</f>
        <v>nein</v>
      </c>
      <c r="G2727" t="s">
        <v>9068</v>
      </c>
    </row>
    <row r="2728" spans="1:7" hidden="1" x14ac:dyDescent="0.25">
      <c r="A2728" t="s">
        <v>3578</v>
      </c>
      <c r="B2728" t="s">
        <v>3579</v>
      </c>
      <c r="C2728" t="s">
        <v>6041</v>
      </c>
      <c r="D2728" s="13">
        <v>10</v>
      </c>
      <c r="E2728" t="s">
        <v>9102</v>
      </c>
      <c r="F2728" t="str">
        <f>IF(ISERROR(VLOOKUP(Transaktionen[[#This Row],[Transaktionen]],BTT[Verwendete Transaktion (Pflichtauswahl)],1,FALSE)),"nein","ja")</f>
        <v>nein</v>
      </c>
      <c r="G2728" t="s">
        <v>9068</v>
      </c>
    </row>
    <row r="2729" spans="1:7" hidden="1" x14ac:dyDescent="0.25">
      <c r="A2729" t="s">
        <v>3580</v>
      </c>
      <c r="B2729" t="s">
        <v>3581</v>
      </c>
      <c r="C2729" t="s">
        <v>6041</v>
      </c>
      <c r="D2729" s="13">
        <v>4</v>
      </c>
      <c r="E2729" t="s">
        <v>9102</v>
      </c>
      <c r="F2729" t="str">
        <f>IF(ISERROR(VLOOKUP(Transaktionen[[#This Row],[Transaktionen]],BTT[Verwendete Transaktion (Pflichtauswahl)],1,FALSE)),"nein","ja")</f>
        <v>nein</v>
      </c>
      <c r="G2729" t="s">
        <v>9068</v>
      </c>
    </row>
    <row r="2730" spans="1:7" hidden="1" x14ac:dyDescent="0.25">
      <c r="A2730" t="s">
        <v>7173</v>
      </c>
      <c r="B2730" t="s">
        <v>8191</v>
      </c>
      <c r="C2730" t="s">
        <v>6043</v>
      </c>
      <c r="D2730" s="13">
        <v>4</v>
      </c>
      <c r="E2730" t="s">
        <v>576</v>
      </c>
      <c r="F2730" t="str">
        <f>IF(ISERROR(VLOOKUP(Transaktionen[[#This Row],[Transaktionen]],BTT[Verwendete Transaktion (Pflichtauswahl)],1,FALSE)),"nein","ja")</f>
        <v>nein</v>
      </c>
    </row>
    <row r="2731" spans="1:7" hidden="1" x14ac:dyDescent="0.25">
      <c r="A2731" t="s">
        <v>9232</v>
      </c>
      <c r="B2731" t="s">
        <v>9233</v>
      </c>
      <c r="C2731" t="s">
        <v>6041</v>
      </c>
      <c r="D2731" s="13">
        <v>38</v>
      </c>
      <c r="E2731" t="s">
        <v>9102</v>
      </c>
      <c r="F2731" t="str">
        <f>IF(ISERROR(VLOOKUP(Transaktionen[[#This Row],[Transaktionen]],BTT[Verwendete Transaktion (Pflichtauswahl)],1,FALSE)),"nein","ja")</f>
        <v>nein</v>
      </c>
    </row>
    <row r="2732" spans="1:7" hidden="1" x14ac:dyDescent="0.25">
      <c r="A2732" t="s">
        <v>3582</v>
      </c>
      <c r="B2732" t="s">
        <v>3583</v>
      </c>
      <c r="C2732" t="s">
        <v>6041</v>
      </c>
      <c r="D2732" s="13">
        <v>2</v>
      </c>
      <c r="E2732" t="s">
        <v>576</v>
      </c>
      <c r="F2732" t="str">
        <f>IF(ISERROR(VLOOKUP(Transaktionen[[#This Row],[Transaktionen]],BTT[Verwendete Transaktion (Pflichtauswahl)],1,FALSE)),"nein","ja")</f>
        <v>nein</v>
      </c>
      <c r="G2732" t="s">
        <v>9068</v>
      </c>
    </row>
    <row r="2733" spans="1:7" hidden="1" x14ac:dyDescent="0.25">
      <c r="A2733" t="s">
        <v>9406</v>
      </c>
      <c r="B2733" t="s">
        <v>9407</v>
      </c>
      <c r="C2733" t="s">
        <v>6041</v>
      </c>
      <c r="D2733" s="13">
        <v>22</v>
      </c>
      <c r="E2733" t="s">
        <v>9102</v>
      </c>
      <c r="F2733" t="str">
        <f>IF(ISERROR(VLOOKUP(Transaktionen[[#This Row],[Transaktionen]],BTT[Verwendete Transaktion (Pflichtauswahl)],1,FALSE)),"nein","ja")</f>
        <v>nein</v>
      </c>
    </row>
    <row r="2734" spans="1:7" hidden="1" x14ac:dyDescent="0.25">
      <c r="A2734" t="s">
        <v>3584</v>
      </c>
      <c r="B2734" t="s">
        <v>3585</v>
      </c>
      <c r="C2734" t="s">
        <v>6040</v>
      </c>
      <c r="D2734" s="13">
        <v>579</v>
      </c>
      <c r="E2734" t="s">
        <v>9102</v>
      </c>
      <c r="F2734" t="str">
        <f>IF(ISERROR(VLOOKUP(Transaktionen[[#This Row],[Transaktionen]],BTT[Verwendete Transaktion (Pflichtauswahl)],1,FALSE)),"nein","ja")</f>
        <v>nein</v>
      </c>
    </row>
    <row r="2735" spans="1:7" hidden="1" x14ac:dyDescent="0.25">
      <c r="A2735" t="s">
        <v>3586</v>
      </c>
      <c r="B2735" t="s">
        <v>3587</v>
      </c>
      <c r="C2735" t="s">
        <v>6043</v>
      </c>
      <c r="D2735" s="13">
        <v>34</v>
      </c>
      <c r="E2735" t="s">
        <v>576</v>
      </c>
      <c r="F2735" t="str">
        <f>IF(ISERROR(VLOOKUP(Transaktionen[[#This Row],[Transaktionen]],BTT[Verwendete Transaktion (Pflichtauswahl)],1,FALSE)),"nein","ja")</f>
        <v>nein</v>
      </c>
    </row>
    <row r="2736" spans="1:7" hidden="1" x14ac:dyDescent="0.25">
      <c r="A2736" t="s">
        <v>3588</v>
      </c>
      <c r="B2736" t="s">
        <v>3589</v>
      </c>
      <c r="C2736" t="s">
        <v>6043</v>
      </c>
      <c r="D2736" s="13" t="s">
        <v>576</v>
      </c>
      <c r="E2736" t="s">
        <v>576</v>
      </c>
      <c r="F2736" t="str">
        <f>IF(ISERROR(VLOOKUP(Transaktionen[[#This Row],[Transaktionen]],BTT[Verwendete Transaktion (Pflichtauswahl)],1,FALSE)),"nein","ja")</f>
        <v>nein</v>
      </c>
      <c r="G2736" t="s">
        <v>9516</v>
      </c>
    </row>
    <row r="2737" spans="1:7" hidden="1" x14ac:dyDescent="0.25">
      <c r="A2737" t="s">
        <v>7174</v>
      </c>
      <c r="B2737" t="s">
        <v>8192</v>
      </c>
      <c r="C2737" t="s">
        <v>6043</v>
      </c>
      <c r="D2737" s="13">
        <v>20</v>
      </c>
      <c r="E2737" t="s">
        <v>9102</v>
      </c>
      <c r="F2737" t="str">
        <f>IF(ISERROR(VLOOKUP(Transaktionen[[#This Row],[Transaktionen]],BTT[Verwendete Transaktion (Pflichtauswahl)],1,FALSE)),"nein","ja")</f>
        <v>nein</v>
      </c>
    </row>
    <row r="2738" spans="1:7" hidden="1" x14ac:dyDescent="0.25">
      <c r="A2738" t="s">
        <v>3590</v>
      </c>
      <c r="B2738" t="s">
        <v>3591</v>
      </c>
      <c r="C2738" t="s">
        <v>6041</v>
      </c>
      <c r="D2738" s="13">
        <v>1059</v>
      </c>
      <c r="E2738" t="s">
        <v>9102</v>
      </c>
      <c r="F2738" t="str">
        <f>IF(ISERROR(VLOOKUP(Transaktionen[[#This Row],[Transaktionen]],BTT[Verwendete Transaktion (Pflichtauswahl)],1,FALSE)),"nein","ja")</f>
        <v>nein</v>
      </c>
      <c r="G2738" t="s">
        <v>9068</v>
      </c>
    </row>
    <row r="2739" spans="1:7" hidden="1" x14ac:dyDescent="0.25">
      <c r="A2739" t="s">
        <v>7175</v>
      </c>
      <c r="B2739" t="s">
        <v>8193</v>
      </c>
      <c r="C2739" t="s">
        <v>6041</v>
      </c>
      <c r="D2739" s="13">
        <v>2</v>
      </c>
      <c r="E2739" t="s">
        <v>576</v>
      </c>
      <c r="F2739" t="str">
        <f>IF(ISERROR(VLOOKUP(Transaktionen[[#This Row],[Transaktionen]],BTT[Verwendete Transaktion (Pflichtauswahl)],1,FALSE)),"nein","ja")</f>
        <v>nein</v>
      </c>
      <c r="G2739" t="s">
        <v>9068</v>
      </c>
    </row>
    <row r="2740" spans="1:7" hidden="1" x14ac:dyDescent="0.25">
      <c r="A2740" t="s">
        <v>7176</v>
      </c>
      <c r="B2740" t="s">
        <v>8194</v>
      </c>
      <c r="C2740" t="s">
        <v>6041</v>
      </c>
      <c r="D2740" s="13">
        <v>6</v>
      </c>
      <c r="E2740" t="s">
        <v>576</v>
      </c>
      <c r="F2740" t="str">
        <f>IF(ISERROR(VLOOKUP(Transaktionen[[#This Row],[Transaktionen]],BTT[Verwendete Transaktion (Pflichtauswahl)],1,FALSE)),"nein","ja")</f>
        <v>nein</v>
      </c>
      <c r="G2740" t="s">
        <v>9068</v>
      </c>
    </row>
    <row r="2741" spans="1:7" hidden="1" x14ac:dyDescent="0.25">
      <c r="A2741" t="s">
        <v>7177</v>
      </c>
      <c r="B2741" t="s">
        <v>8195</v>
      </c>
      <c r="C2741" t="s">
        <v>6041</v>
      </c>
      <c r="D2741" s="13">
        <v>2</v>
      </c>
      <c r="E2741" t="s">
        <v>576</v>
      </c>
      <c r="F2741" t="str">
        <f>IF(ISERROR(VLOOKUP(Transaktionen[[#This Row],[Transaktionen]],BTT[Verwendete Transaktion (Pflichtauswahl)],1,FALSE)),"nein","ja")</f>
        <v>nein</v>
      </c>
      <c r="G2741" t="s">
        <v>9068</v>
      </c>
    </row>
    <row r="2742" spans="1:7" hidden="1" x14ac:dyDescent="0.25">
      <c r="A2742" t="s">
        <v>3592</v>
      </c>
      <c r="B2742" t="s">
        <v>3593</v>
      </c>
      <c r="C2742" t="s">
        <v>6041</v>
      </c>
      <c r="D2742" s="13">
        <v>2</v>
      </c>
      <c r="E2742" t="s">
        <v>9102</v>
      </c>
      <c r="F2742" t="str">
        <f>IF(ISERROR(VLOOKUP(Transaktionen[[#This Row],[Transaktionen]],BTT[Verwendete Transaktion (Pflichtauswahl)],1,FALSE)),"nein","ja")</f>
        <v>nein</v>
      </c>
      <c r="G2742" t="s">
        <v>9068</v>
      </c>
    </row>
    <row r="2743" spans="1:7" hidden="1" x14ac:dyDescent="0.25">
      <c r="A2743" t="s">
        <v>3594</v>
      </c>
      <c r="B2743" t="s">
        <v>3543</v>
      </c>
      <c r="C2743" t="s">
        <v>8457</v>
      </c>
      <c r="D2743" s="13">
        <v>3154</v>
      </c>
      <c r="E2743" t="s">
        <v>9102</v>
      </c>
      <c r="F2743" t="str">
        <f>IF(ISERROR(VLOOKUP(Transaktionen[[#This Row],[Transaktionen]],BTT[Verwendete Transaktion (Pflichtauswahl)],1,FALSE)),"nein","ja")</f>
        <v>nein</v>
      </c>
      <c r="G2743" t="s">
        <v>9347</v>
      </c>
    </row>
    <row r="2744" spans="1:7" hidden="1" x14ac:dyDescent="0.25">
      <c r="A2744" t="s">
        <v>9408</v>
      </c>
      <c r="B2744" t="s">
        <v>9409</v>
      </c>
      <c r="C2744" t="s">
        <v>8457</v>
      </c>
      <c r="D2744" s="13">
        <v>40</v>
      </c>
      <c r="E2744" t="s">
        <v>9102</v>
      </c>
      <c r="F2744" t="str">
        <f>IF(ISERROR(VLOOKUP(Transaktionen[[#This Row],[Transaktionen]],BTT[Verwendete Transaktion (Pflichtauswahl)],1,FALSE)),"nein","ja")</f>
        <v>nein</v>
      </c>
    </row>
    <row r="2745" spans="1:7" hidden="1" x14ac:dyDescent="0.25">
      <c r="A2745" t="s">
        <v>3595</v>
      </c>
      <c r="B2745" t="s">
        <v>3596</v>
      </c>
      <c r="C2745" t="s">
        <v>8457</v>
      </c>
      <c r="D2745" s="13">
        <v>76</v>
      </c>
      <c r="E2745" t="s">
        <v>9102</v>
      </c>
      <c r="F2745" t="str">
        <f>IF(ISERROR(VLOOKUP(Transaktionen[[#This Row],[Transaktionen]],BTT[Verwendete Transaktion (Pflichtauswahl)],1,FALSE)),"nein","ja")</f>
        <v>nein</v>
      </c>
      <c r="G2745" t="s">
        <v>9347</v>
      </c>
    </row>
    <row r="2746" spans="1:7" hidden="1" x14ac:dyDescent="0.25">
      <c r="A2746" t="s">
        <v>9410</v>
      </c>
      <c r="B2746" t="s">
        <v>9411</v>
      </c>
      <c r="C2746" t="s">
        <v>8457</v>
      </c>
      <c r="D2746" s="13">
        <v>30</v>
      </c>
      <c r="E2746" t="s">
        <v>9102</v>
      </c>
      <c r="F2746" t="str">
        <f>IF(ISERROR(VLOOKUP(Transaktionen[[#This Row],[Transaktionen]],BTT[Verwendete Transaktion (Pflichtauswahl)],1,FALSE)),"nein","ja")</f>
        <v>nein</v>
      </c>
    </row>
    <row r="2747" spans="1:7" hidden="1" x14ac:dyDescent="0.25">
      <c r="A2747" t="s">
        <v>9412</v>
      </c>
      <c r="B2747" t="s">
        <v>9413</v>
      </c>
      <c r="C2747" t="s">
        <v>8457</v>
      </c>
      <c r="D2747" s="13">
        <v>27</v>
      </c>
      <c r="E2747" t="s">
        <v>9102</v>
      </c>
      <c r="F2747" t="str">
        <f>IF(ISERROR(VLOOKUP(Transaktionen[[#This Row],[Transaktionen]],BTT[Verwendete Transaktion (Pflichtauswahl)],1,FALSE)),"nein","ja")</f>
        <v>nein</v>
      </c>
    </row>
    <row r="2748" spans="1:7" hidden="1" x14ac:dyDescent="0.25">
      <c r="A2748" t="s">
        <v>7178</v>
      </c>
      <c r="B2748" t="s">
        <v>8196</v>
      </c>
      <c r="C2748" t="s">
        <v>8457</v>
      </c>
      <c r="D2748" s="13" t="s">
        <v>576</v>
      </c>
      <c r="E2748" t="s">
        <v>576</v>
      </c>
      <c r="F2748" t="str">
        <f>IF(ISERROR(VLOOKUP(Transaktionen[[#This Row],[Transaktionen]],BTT[Verwendete Transaktion (Pflichtauswahl)],1,FALSE)),"nein","ja")</f>
        <v>nein</v>
      </c>
      <c r="G2748" t="s">
        <v>9347</v>
      </c>
    </row>
    <row r="2749" spans="1:7" hidden="1" x14ac:dyDescent="0.25">
      <c r="A2749" t="s">
        <v>3597</v>
      </c>
      <c r="B2749" t="s">
        <v>3598</v>
      </c>
      <c r="C2749" t="s">
        <v>8457</v>
      </c>
      <c r="D2749" s="13">
        <v>550</v>
      </c>
      <c r="E2749" t="s">
        <v>9102</v>
      </c>
      <c r="F2749" t="str">
        <f>IF(ISERROR(VLOOKUP(Transaktionen[[#This Row],[Transaktionen]],BTT[Verwendete Transaktion (Pflichtauswahl)],1,FALSE)),"nein","ja")</f>
        <v>nein</v>
      </c>
      <c r="G2749" t="s">
        <v>9347</v>
      </c>
    </row>
    <row r="2750" spans="1:7" hidden="1" x14ac:dyDescent="0.25">
      <c r="A2750" t="s">
        <v>7179</v>
      </c>
      <c r="B2750" t="s">
        <v>8197</v>
      </c>
      <c r="C2750" t="s">
        <v>8457</v>
      </c>
      <c r="D2750" s="13" t="s">
        <v>576</v>
      </c>
      <c r="E2750" t="s">
        <v>576</v>
      </c>
      <c r="F2750" t="str">
        <f>IF(ISERROR(VLOOKUP(Transaktionen[[#This Row],[Transaktionen]],BTT[Verwendete Transaktion (Pflichtauswahl)],1,FALSE)),"nein","ja")</f>
        <v>nein</v>
      </c>
      <c r="G2750" t="s">
        <v>9347</v>
      </c>
    </row>
    <row r="2751" spans="1:7" hidden="1" x14ac:dyDescent="0.25">
      <c r="A2751" t="s">
        <v>3599</v>
      </c>
      <c r="B2751" t="s">
        <v>3600</v>
      </c>
      <c r="C2751" t="s">
        <v>8457</v>
      </c>
      <c r="D2751" s="13">
        <v>36</v>
      </c>
      <c r="E2751" t="s">
        <v>9102</v>
      </c>
      <c r="F2751" t="str">
        <f>IF(ISERROR(VLOOKUP(Transaktionen[[#This Row],[Transaktionen]],BTT[Verwendete Transaktion (Pflichtauswahl)],1,FALSE)),"nein","ja")</f>
        <v>nein</v>
      </c>
      <c r="G2751" t="s">
        <v>9347</v>
      </c>
    </row>
    <row r="2752" spans="1:7" hidden="1" x14ac:dyDescent="0.25">
      <c r="A2752" t="s">
        <v>3601</v>
      </c>
      <c r="B2752" t="s">
        <v>3602</v>
      </c>
      <c r="C2752" t="s">
        <v>8457</v>
      </c>
      <c r="D2752" s="13">
        <v>1121</v>
      </c>
      <c r="E2752" t="s">
        <v>9102</v>
      </c>
      <c r="F2752" t="str">
        <f>IF(ISERROR(VLOOKUP(Transaktionen[[#This Row],[Transaktionen]],BTT[Verwendete Transaktion (Pflichtauswahl)],1,FALSE)),"nein","ja")</f>
        <v>nein</v>
      </c>
      <c r="G2752" t="s">
        <v>9347</v>
      </c>
    </row>
    <row r="2753" spans="1:7" hidden="1" x14ac:dyDescent="0.25">
      <c r="A2753" t="s">
        <v>7180</v>
      </c>
      <c r="B2753" t="s">
        <v>8198</v>
      </c>
      <c r="C2753" t="s">
        <v>8457</v>
      </c>
      <c r="D2753" s="13" t="s">
        <v>576</v>
      </c>
      <c r="E2753" t="s">
        <v>576</v>
      </c>
      <c r="F2753" t="str">
        <f>IF(ISERROR(VLOOKUP(Transaktionen[[#This Row],[Transaktionen]],BTT[Verwendete Transaktion (Pflichtauswahl)],1,FALSE)),"nein","ja")</f>
        <v>nein</v>
      </c>
      <c r="G2753" t="s">
        <v>9347</v>
      </c>
    </row>
    <row r="2754" spans="1:7" hidden="1" x14ac:dyDescent="0.25">
      <c r="A2754" t="s">
        <v>7181</v>
      </c>
      <c r="B2754" t="s">
        <v>8199</v>
      </c>
      <c r="C2754" t="s">
        <v>8457</v>
      </c>
      <c r="D2754" s="13" t="s">
        <v>576</v>
      </c>
      <c r="E2754" t="s">
        <v>576</v>
      </c>
      <c r="F2754" t="str">
        <f>IF(ISERROR(VLOOKUP(Transaktionen[[#This Row],[Transaktionen]],BTT[Verwendete Transaktion (Pflichtauswahl)],1,FALSE)),"nein","ja")</f>
        <v>nein</v>
      </c>
      <c r="G2754" t="s">
        <v>9347</v>
      </c>
    </row>
    <row r="2755" spans="1:7" hidden="1" x14ac:dyDescent="0.25">
      <c r="A2755" t="s">
        <v>7182</v>
      </c>
      <c r="B2755" t="s">
        <v>3604</v>
      </c>
      <c r="C2755" t="s">
        <v>8457</v>
      </c>
      <c r="D2755" s="13" t="s">
        <v>576</v>
      </c>
      <c r="E2755" t="s">
        <v>576</v>
      </c>
      <c r="F2755" t="str">
        <f>IF(ISERROR(VLOOKUP(Transaktionen[[#This Row],[Transaktionen]],BTT[Verwendete Transaktion (Pflichtauswahl)],1,FALSE)),"nein","ja")</f>
        <v>nein</v>
      </c>
      <c r="G2755" t="s">
        <v>9347</v>
      </c>
    </row>
    <row r="2756" spans="1:7" hidden="1" x14ac:dyDescent="0.25">
      <c r="A2756" t="s">
        <v>3603</v>
      </c>
      <c r="B2756" t="s">
        <v>3604</v>
      </c>
      <c r="C2756" t="s">
        <v>8457</v>
      </c>
      <c r="D2756" s="13">
        <v>346</v>
      </c>
      <c r="E2756" t="s">
        <v>9102</v>
      </c>
      <c r="F2756" t="str">
        <f>IF(ISERROR(VLOOKUP(Transaktionen[[#This Row],[Transaktionen]],BTT[Verwendete Transaktion (Pflichtauswahl)],1,FALSE)),"nein","ja")</f>
        <v>nein</v>
      </c>
      <c r="G2756" t="s">
        <v>9347</v>
      </c>
    </row>
    <row r="2757" spans="1:7" hidden="1" x14ac:dyDescent="0.25">
      <c r="A2757" t="s">
        <v>3605</v>
      </c>
      <c r="B2757" t="s">
        <v>3606</v>
      </c>
      <c r="C2757" t="s">
        <v>8457</v>
      </c>
      <c r="D2757" s="13">
        <v>520</v>
      </c>
      <c r="E2757" t="s">
        <v>9102</v>
      </c>
      <c r="F2757" t="str">
        <f>IF(ISERROR(VLOOKUP(Transaktionen[[#This Row],[Transaktionen]],BTT[Verwendete Transaktion (Pflichtauswahl)],1,FALSE)),"nein","ja")</f>
        <v>nein</v>
      </c>
      <c r="G2757" t="s">
        <v>9347</v>
      </c>
    </row>
    <row r="2758" spans="1:7" hidden="1" x14ac:dyDescent="0.25">
      <c r="A2758" t="s">
        <v>3607</v>
      </c>
      <c r="B2758" t="s">
        <v>3608</v>
      </c>
      <c r="C2758" t="s">
        <v>8457</v>
      </c>
      <c r="D2758" s="13" t="s">
        <v>576</v>
      </c>
      <c r="E2758" t="s">
        <v>576</v>
      </c>
      <c r="F2758" t="str">
        <f>IF(ISERROR(VLOOKUP(Transaktionen[[#This Row],[Transaktionen]],BTT[Verwendete Transaktion (Pflichtauswahl)],1,FALSE)),"nein","ja")</f>
        <v>nein</v>
      </c>
      <c r="G2758" t="s">
        <v>9347</v>
      </c>
    </row>
    <row r="2759" spans="1:7" hidden="1" x14ac:dyDescent="0.25">
      <c r="A2759" t="s">
        <v>7183</v>
      </c>
      <c r="B2759" t="s">
        <v>8200</v>
      </c>
      <c r="C2759" t="s">
        <v>8457</v>
      </c>
      <c r="D2759" s="13" t="s">
        <v>576</v>
      </c>
      <c r="E2759" t="s">
        <v>576</v>
      </c>
      <c r="F2759" t="str">
        <f>IF(ISERROR(VLOOKUP(Transaktionen[[#This Row],[Transaktionen]],BTT[Verwendete Transaktion (Pflichtauswahl)],1,FALSE)),"nein","ja")</f>
        <v>nein</v>
      </c>
      <c r="G2759" t="s">
        <v>9347</v>
      </c>
    </row>
    <row r="2760" spans="1:7" hidden="1" x14ac:dyDescent="0.25">
      <c r="A2760" t="s">
        <v>3609</v>
      </c>
      <c r="B2760" t="s">
        <v>3610</v>
      </c>
      <c r="C2760" t="s">
        <v>8457</v>
      </c>
      <c r="D2760" s="13">
        <v>515</v>
      </c>
      <c r="E2760" t="s">
        <v>9102</v>
      </c>
      <c r="F2760" t="str">
        <f>IF(ISERROR(VLOOKUP(Transaktionen[[#This Row],[Transaktionen]],BTT[Verwendete Transaktion (Pflichtauswahl)],1,FALSE)),"nein","ja")</f>
        <v>nein</v>
      </c>
      <c r="G2760" t="s">
        <v>9347</v>
      </c>
    </row>
    <row r="2761" spans="1:7" hidden="1" x14ac:dyDescent="0.25">
      <c r="A2761" t="s">
        <v>9414</v>
      </c>
      <c r="B2761" t="s">
        <v>9415</v>
      </c>
      <c r="C2761" t="s">
        <v>6095</v>
      </c>
      <c r="D2761" s="13">
        <v>6</v>
      </c>
      <c r="E2761" t="s">
        <v>9102</v>
      </c>
      <c r="F2761" t="str">
        <f>IF(ISERROR(VLOOKUP(Transaktionen[[#This Row],[Transaktionen]],BTT[Verwendete Transaktion (Pflichtauswahl)],1,FALSE)),"nein","ja")</f>
        <v>nein</v>
      </c>
    </row>
    <row r="2762" spans="1:7" hidden="1" x14ac:dyDescent="0.25">
      <c r="A2762" t="s">
        <v>3611</v>
      </c>
      <c r="B2762" t="s">
        <v>3612</v>
      </c>
      <c r="C2762" t="s">
        <v>6095</v>
      </c>
      <c r="D2762" s="13">
        <v>18</v>
      </c>
      <c r="E2762" t="s">
        <v>576</v>
      </c>
      <c r="F2762" t="str">
        <f>IF(ISERROR(VLOOKUP(Transaktionen[[#This Row],[Transaktionen]],BTT[Verwendete Transaktion (Pflichtauswahl)],1,FALSE)),"nein","ja")</f>
        <v>nein</v>
      </c>
    </row>
    <row r="2763" spans="1:7" hidden="1" x14ac:dyDescent="0.25">
      <c r="A2763" t="s">
        <v>3613</v>
      </c>
      <c r="B2763" t="s">
        <v>3614</v>
      </c>
      <c r="C2763" t="s">
        <v>6095</v>
      </c>
      <c r="D2763" s="13">
        <v>18</v>
      </c>
      <c r="E2763" t="s">
        <v>576</v>
      </c>
      <c r="F2763" t="str">
        <f>IF(ISERROR(VLOOKUP(Transaktionen[[#This Row],[Transaktionen]],BTT[Verwendete Transaktion (Pflichtauswahl)],1,FALSE)),"nein","ja")</f>
        <v>nein</v>
      </c>
    </row>
    <row r="2764" spans="1:7" hidden="1" x14ac:dyDescent="0.25">
      <c r="A2764" t="s">
        <v>7184</v>
      </c>
      <c r="B2764" t="s">
        <v>8201</v>
      </c>
      <c r="C2764" t="s">
        <v>6095</v>
      </c>
      <c r="D2764" s="13">
        <v>6</v>
      </c>
      <c r="E2764" t="s">
        <v>576</v>
      </c>
      <c r="F2764" t="str">
        <f>IF(ISERROR(VLOOKUP(Transaktionen[[#This Row],[Transaktionen]],BTT[Verwendete Transaktion (Pflichtauswahl)],1,FALSE)),"nein","ja")</f>
        <v>nein</v>
      </c>
    </row>
    <row r="2765" spans="1:7" hidden="1" x14ac:dyDescent="0.25">
      <c r="A2765" t="s">
        <v>7185</v>
      </c>
      <c r="B2765" t="s">
        <v>8202</v>
      </c>
      <c r="C2765" t="s">
        <v>6095</v>
      </c>
      <c r="D2765" s="13" t="s">
        <v>576</v>
      </c>
      <c r="E2765" t="s">
        <v>576</v>
      </c>
      <c r="F2765" t="str">
        <f>IF(ISERROR(VLOOKUP(Transaktionen[[#This Row],[Transaktionen]],BTT[Verwendete Transaktion (Pflichtauswahl)],1,FALSE)),"nein","ja")</f>
        <v>nein</v>
      </c>
      <c r="G2765" t="s">
        <v>9516</v>
      </c>
    </row>
    <row r="2766" spans="1:7" hidden="1" x14ac:dyDescent="0.25">
      <c r="A2766" t="s">
        <v>9416</v>
      </c>
      <c r="B2766" t="s">
        <v>9417</v>
      </c>
      <c r="C2766" t="s">
        <v>6095</v>
      </c>
      <c r="D2766" s="13">
        <v>6</v>
      </c>
      <c r="E2766" t="s">
        <v>9102</v>
      </c>
      <c r="F2766" t="str">
        <f>IF(ISERROR(VLOOKUP(Transaktionen[[#This Row],[Transaktionen]],BTT[Verwendete Transaktion (Pflichtauswahl)],1,FALSE)),"nein","ja")</f>
        <v>nein</v>
      </c>
    </row>
    <row r="2767" spans="1:7" hidden="1" x14ac:dyDescent="0.25">
      <c r="A2767" t="s">
        <v>7186</v>
      </c>
      <c r="B2767" t="s">
        <v>8203</v>
      </c>
      <c r="C2767" t="s">
        <v>6095</v>
      </c>
      <c r="D2767" s="13" t="s">
        <v>576</v>
      </c>
      <c r="E2767" t="s">
        <v>576</v>
      </c>
      <c r="F2767" t="str">
        <f>IF(ISERROR(VLOOKUP(Transaktionen[[#This Row],[Transaktionen]],BTT[Verwendete Transaktion (Pflichtauswahl)],1,FALSE)),"nein","ja")</f>
        <v>nein</v>
      </c>
      <c r="G2767" t="s">
        <v>9516</v>
      </c>
    </row>
    <row r="2768" spans="1:7" hidden="1" x14ac:dyDescent="0.25">
      <c r="A2768" t="s">
        <v>3615</v>
      </c>
      <c r="B2768" t="s">
        <v>3616</v>
      </c>
      <c r="C2768" t="s">
        <v>6095</v>
      </c>
      <c r="D2768" s="13">
        <v>396</v>
      </c>
      <c r="E2768" t="s">
        <v>9102</v>
      </c>
      <c r="F2768" t="str">
        <f>IF(ISERROR(VLOOKUP(Transaktionen[[#This Row],[Transaktionen]],BTT[Verwendete Transaktion (Pflichtauswahl)],1,FALSE)),"nein","ja")</f>
        <v>nein</v>
      </c>
    </row>
    <row r="2769" spans="1:7" hidden="1" x14ac:dyDescent="0.25">
      <c r="A2769" t="s">
        <v>3617</v>
      </c>
      <c r="B2769" t="s">
        <v>3618</v>
      </c>
      <c r="C2769" t="s">
        <v>6095</v>
      </c>
      <c r="D2769" s="13">
        <v>2</v>
      </c>
      <c r="E2769" t="s">
        <v>576</v>
      </c>
      <c r="F2769" t="str">
        <f>IF(ISERROR(VLOOKUP(Transaktionen[[#This Row],[Transaktionen]],BTT[Verwendete Transaktion (Pflichtauswahl)],1,FALSE)),"nein","ja")</f>
        <v>nein</v>
      </c>
    </row>
    <row r="2770" spans="1:7" hidden="1" x14ac:dyDescent="0.25">
      <c r="A2770" t="s">
        <v>7187</v>
      </c>
      <c r="B2770" t="s">
        <v>8204</v>
      </c>
      <c r="C2770" t="s">
        <v>8457</v>
      </c>
      <c r="D2770" s="13" t="s">
        <v>576</v>
      </c>
      <c r="E2770" t="s">
        <v>576</v>
      </c>
      <c r="F2770" t="str">
        <f>IF(ISERROR(VLOOKUP(Transaktionen[[#This Row],[Transaktionen]],BTT[Verwendete Transaktion (Pflichtauswahl)],1,FALSE)),"nein","ja")</f>
        <v>nein</v>
      </c>
      <c r="G2770" t="s">
        <v>9347</v>
      </c>
    </row>
    <row r="2771" spans="1:7" hidden="1" x14ac:dyDescent="0.25">
      <c r="A2771" t="s">
        <v>7188</v>
      </c>
      <c r="B2771" t="s">
        <v>8205</v>
      </c>
      <c r="C2771" t="s">
        <v>8457</v>
      </c>
      <c r="D2771" s="13" t="s">
        <v>576</v>
      </c>
      <c r="E2771" t="s">
        <v>576</v>
      </c>
      <c r="F2771" t="str">
        <f>IF(ISERROR(VLOOKUP(Transaktionen[[#This Row],[Transaktionen]],BTT[Verwendete Transaktion (Pflichtauswahl)],1,FALSE)),"nein","ja")</f>
        <v>nein</v>
      </c>
      <c r="G2771" t="s">
        <v>9347</v>
      </c>
    </row>
    <row r="2772" spans="1:7" hidden="1" x14ac:dyDescent="0.25">
      <c r="A2772" t="s">
        <v>3619</v>
      </c>
      <c r="B2772" t="s">
        <v>3620</v>
      </c>
      <c r="C2772" t="s">
        <v>8457</v>
      </c>
      <c r="D2772" s="13" t="s">
        <v>576</v>
      </c>
      <c r="E2772" t="s">
        <v>576</v>
      </c>
      <c r="F2772" s="10" t="str">
        <f>IF(ISERROR(VLOOKUP(Transaktionen[[#This Row],[Transaktionen]],BTT[Verwendete Transaktion (Pflichtauswahl)],1,FALSE)),"nein","ja")</f>
        <v>nein</v>
      </c>
      <c r="G2772" t="s">
        <v>9347</v>
      </c>
    </row>
    <row r="2773" spans="1:7" hidden="1" x14ac:dyDescent="0.25">
      <c r="A2773" t="s">
        <v>3621</v>
      </c>
      <c r="B2773" t="s">
        <v>3622</v>
      </c>
      <c r="C2773" t="s">
        <v>8457</v>
      </c>
      <c r="D2773" s="13">
        <v>2996</v>
      </c>
      <c r="E2773" t="s">
        <v>9102</v>
      </c>
      <c r="F2773" t="str">
        <f>IF(ISERROR(VLOOKUP(Transaktionen[[#This Row],[Transaktionen]],BTT[Verwendete Transaktion (Pflichtauswahl)],1,FALSE)),"nein","ja")</f>
        <v>nein</v>
      </c>
      <c r="G2773" t="s">
        <v>9347</v>
      </c>
    </row>
    <row r="2774" spans="1:7" hidden="1" x14ac:dyDescent="0.25">
      <c r="A2774" t="s">
        <v>7189</v>
      </c>
      <c r="B2774" t="s">
        <v>8206</v>
      </c>
      <c r="C2774" t="s">
        <v>8457</v>
      </c>
      <c r="D2774" s="13">
        <v>26</v>
      </c>
      <c r="E2774" t="s">
        <v>576</v>
      </c>
      <c r="F2774" t="str">
        <f>IF(ISERROR(VLOOKUP(Transaktionen[[#This Row],[Transaktionen]],BTT[Verwendete Transaktion (Pflichtauswahl)],1,FALSE)),"nein","ja")</f>
        <v>nein</v>
      </c>
      <c r="G2774" t="s">
        <v>9347</v>
      </c>
    </row>
    <row r="2775" spans="1:7" hidden="1" x14ac:dyDescent="0.25">
      <c r="A2775" t="s">
        <v>7190</v>
      </c>
      <c r="B2775" t="s">
        <v>8207</v>
      </c>
      <c r="C2775" t="s">
        <v>8457</v>
      </c>
      <c r="D2775" s="13">
        <v>50</v>
      </c>
      <c r="E2775" t="s">
        <v>576</v>
      </c>
      <c r="F2775" t="str">
        <f>IF(ISERROR(VLOOKUP(Transaktionen[[#This Row],[Transaktionen]],BTT[Verwendete Transaktion (Pflichtauswahl)],1,FALSE)),"nein","ja")</f>
        <v>nein</v>
      </c>
      <c r="G2775" t="s">
        <v>9347</v>
      </c>
    </row>
    <row r="2776" spans="1:7" hidden="1" x14ac:dyDescent="0.25">
      <c r="A2776" t="s">
        <v>7191</v>
      </c>
      <c r="B2776" t="s">
        <v>8208</v>
      </c>
      <c r="C2776" t="s">
        <v>8457</v>
      </c>
      <c r="D2776" s="13">
        <v>5</v>
      </c>
      <c r="E2776" t="s">
        <v>576</v>
      </c>
      <c r="F2776" t="str">
        <f>IF(ISERROR(VLOOKUP(Transaktionen[[#This Row],[Transaktionen]],BTT[Verwendete Transaktion (Pflichtauswahl)],1,FALSE)),"nein","ja")</f>
        <v>nein</v>
      </c>
      <c r="G2776" t="s">
        <v>9347</v>
      </c>
    </row>
    <row r="2777" spans="1:7" hidden="1" x14ac:dyDescent="0.25">
      <c r="A2777" t="s">
        <v>7192</v>
      </c>
      <c r="B2777" t="s">
        <v>8209</v>
      </c>
      <c r="C2777" t="s">
        <v>8457</v>
      </c>
      <c r="D2777" s="13">
        <v>4</v>
      </c>
      <c r="E2777" t="s">
        <v>576</v>
      </c>
      <c r="F2777" t="str">
        <f>IF(ISERROR(VLOOKUP(Transaktionen[[#This Row],[Transaktionen]],BTT[Verwendete Transaktion (Pflichtauswahl)],1,FALSE)),"nein","ja")</f>
        <v>nein</v>
      </c>
      <c r="G2777" t="s">
        <v>9347</v>
      </c>
    </row>
    <row r="2778" spans="1:7" hidden="1" x14ac:dyDescent="0.25">
      <c r="A2778" t="s">
        <v>3623</v>
      </c>
      <c r="B2778" t="s">
        <v>3624</v>
      </c>
      <c r="C2778" t="s">
        <v>8457</v>
      </c>
      <c r="D2778" s="13">
        <v>6022</v>
      </c>
      <c r="E2778" t="s">
        <v>9102</v>
      </c>
      <c r="F2778" s="10" t="str">
        <f>IF(ISERROR(VLOOKUP(Transaktionen[[#This Row],[Transaktionen]],BTT[Verwendete Transaktion (Pflichtauswahl)],1,FALSE)),"nein","ja")</f>
        <v>nein</v>
      </c>
    </row>
    <row r="2779" spans="1:7" hidden="1" x14ac:dyDescent="0.25">
      <c r="A2779" t="s">
        <v>3625</v>
      </c>
      <c r="B2779" t="s">
        <v>3626</v>
      </c>
      <c r="C2779" t="s">
        <v>8457</v>
      </c>
      <c r="D2779" s="13">
        <v>11330</v>
      </c>
      <c r="E2779" t="s">
        <v>9102</v>
      </c>
      <c r="F2779" t="str">
        <f>IF(ISERROR(VLOOKUP(Transaktionen[[#This Row],[Transaktionen]],BTT[Verwendete Transaktion (Pflichtauswahl)],1,FALSE)),"nein","ja")</f>
        <v>nein</v>
      </c>
      <c r="G2779" t="s">
        <v>9356</v>
      </c>
    </row>
    <row r="2780" spans="1:7" hidden="1" x14ac:dyDescent="0.25">
      <c r="A2780" t="s">
        <v>3627</v>
      </c>
      <c r="B2780" t="s">
        <v>3628</v>
      </c>
      <c r="C2780" t="s">
        <v>8457</v>
      </c>
      <c r="D2780" s="13">
        <v>612</v>
      </c>
      <c r="E2780" t="s">
        <v>9102</v>
      </c>
      <c r="F2780" t="str">
        <f>IF(ISERROR(VLOOKUP(Transaktionen[[#This Row],[Transaktionen]],BTT[Verwendete Transaktion (Pflichtauswahl)],1,FALSE)),"nein","ja")</f>
        <v>nein</v>
      </c>
      <c r="G2780" t="s">
        <v>9356</v>
      </c>
    </row>
    <row r="2781" spans="1:7" hidden="1" x14ac:dyDescent="0.25">
      <c r="A2781" t="s">
        <v>3629</v>
      </c>
      <c r="B2781" t="s">
        <v>3630</v>
      </c>
      <c r="C2781" t="s">
        <v>8457</v>
      </c>
      <c r="D2781" s="13">
        <v>4</v>
      </c>
      <c r="E2781" t="s">
        <v>9102</v>
      </c>
      <c r="F2781" t="str">
        <f>IF(ISERROR(VLOOKUP(Transaktionen[[#This Row],[Transaktionen]],BTT[Verwendete Transaktion (Pflichtauswahl)],1,FALSE)),"nein","ja")</f>
        <v>nein</v>
      </c>
    </row>
    <row r="2782" spans="1:7" hidden="1" x14ac:dyDescent="0.25">
      <c r="A2782" t="s">
        <v>3631</v>
      </c>
      <c r="B2782" t="s">
        <v>3632</v>
      </c>
      <c r="C2782" t="s">
        <v>8457</v>
      </c>
      <c r="D2782" s="13">
        <v>27</v>
      </c>
      <c r="E2782" t="s">
        <v>9102</v>
      </c>
      <c r="F2782" s="10" t="str">
        <f>IF(ISERROR(VLOOKUP(Transaktionen[[#This Row],[Transaktionen]],BTT[Verwendete Transaktion (Pflichtauswahl)],1,FALSE)),"nein","ja")</f>
        <v>nein</v>
      </c>
    </row>
    <row r="2783" spans="1:7" hidden="1" x14ac:dyDescent="0.25">
      <c r="A2783" t="s">
        <v>3633</v>
      </c>
      <c r="B2783" t="s">
        <v>3634</v>
      </c>
      <c r="C2783" t="s">
        <v>8457</v>
      </c>
      <c r="D2783" s="13">
        <v>18</v>
      </c>
      <c r="E2783" t="s">
        <v>9102</v>
      </c>
      <c r="F2783" t="str">
        <f>IF(ISERROR(VLOOKUP(Transaktionen[[#This Row],[Transaktionen]],BTT[Verwendete Transaktion (Pflichtauswahl)],1,FALSE)),"nein","ja")</f>
        <v>nein</v>
      </c>
    </row>
    <row r="2784" spans="1:7" hidden="1" x14ac:dyDescent="0.25">
      <c r="A2784" t="s">
        <v>3635</v>
      </c>
      <c r="B2784" t="s">
        <v>3636</v>
      </c>
      <c r="C2784" t="s">
        <v>6038</v>
      </c>
      <c r="D2784" s="13">
        <v>85</v>
      </c>
      <c r="E2784" t="s">
        <v>9102</v>
      </c>
      <c r="F2784" t="str">
        <f>IF(ISERROR(VLOOKUP(Transaktionen[[#This Row],[Transaktionen]],BTT[Verwendete Transaktion (Pflichtauswahl)],1,FALSE)),"nein","ja")</f>
        <v>nein</v>
      </c>
      <c r="G2784" t="s">
        <v>9346</v>
      </c>
    </row>
    <row r="2785" spans="1:7" hidden="1" x14ac:dyDescent="0.25">
      <c r="A2785" t="s">
        <v>7193</v>
      </c>
      <c r="B2785" t="s">
        <v>8210</v>
      </c>
      <c r="C2785" t="s">
        <v>6038</v>
      </c>
      <c r="D2785" s="13" t="s">
        <v>576</v>
      </c>
      <c r="E2785" t="s">
        <v>576</v>
      </c>
      <c r="F2785" t="str">
        <f>IF(ISERROR(VLOOKUP(Transaktionen[[#This Row],[Transaktionen]],BTT[Verwendete Transaktion (Pflichtauswahl)],1,FALSE)),"nein","ja")</f>
        <v>nein</v>
      </c>
      <c r="G2785" t="s">
        <v>9346</v>
      </c>
    </row>
    <row r="2786" spans="1:7" hidden="1" x14ac:dyDescent="0.25">
      <c r="A2786" t="s">
        <v>3637</v>
      </c>
      <c r="B2786" t="s">
        <v>3638</v>
      </c>
      <c r="C2786" t="s">
        <v>6038</v>
      </c>
      <c r="D2786" s="13">
        <v>45</v>
      </c>
      <c r="E2786" t="s">
        <v>576</v>
      </c>
      <c r="F2786" t="str">
        <f>IF(ISERROR(VLOOKUP(Transaktionen[[#This Row],[Transaktionen]],BTT[Verwendete Transaktion (Pflichtauswahl)],1,FALSE)),"nein","ja")</f>
        <v>nein</v>
      </c>
      <c r="G2786" t="s">
        <v>9346</v>
      </c>
    </row>
    <row r="2787" spans="1:7" hidden="1" x14ac:dyDescent="0.25">
      <c r="A2787" t="s">
        <v>7194</v>
      </c>
      <c r="B2787" t="s">
        <v>8211</v>
      </c>
      <c r="C2787" t="s">
        <v>6038</v>
      </c>
      <c r="D2787" s="13" t="s">
        <v>576</v>
      </c>
      <c r="E2787" t="s">
        <v>576</v>
      </c>
      <c r="F2787" t="str">
        <f>IF(ISERROR(VLOOKUP(Transaktionen[[#This Row],[Transaktionen]],BTT[Verwendete Transaktion (Pflichtauswahl)],1,FALSE)),"nein","ja")</f>
        <v>nein</v>
      </c>
      <c r="G2787" t="s">
        <v>9346</v>
      </c>
    </row>
    <row r="2788" spans="1:7" hidden="1" x14ac:dyDescent="0.25">
      <c r="A2788" t="s">
        <v>7195</v>
      </c>
      <c r="B2788" t="s">
        <v>8212</v>
      </c>
      <c r="C2788" t="s">
        <v>6038</v>
      </c>
      <c r="D2788" s="13" t="s">
        <v>576</v>
      </c>
      <c r="E2788" t="s">
        <v>576</v>
      </c>
      <c r="F2788" t="str">
        <f>IF(ISERROR(VLOOKUP(Transaktionen[[#This Row],[Transaktionen]],BTT[Verwendete Transaktion (Pflichtauswahl)],1,FALSE)),"nein","ja")</f>
        <v>nein</v>
      </c>
      <c r="G2788" t="s">
        <v>9346</v>
      </c>
    </row>
    <row r="2789" spans="1:7" hidden="1" x14ac:dyDescent="0.25">
      <c r="A2789" t="s">
        <v>3639</v>
      </c>
      <c r="B2789" t="s">
        <v>3640</v>
      </c>
      <c r="C2789" t="s">
        <v>6038</v>
      </c>
      <c r="D2789" s="13">
        <v>414</v>
      </c>
      <c r="E2789" t="s">
        <v>9102</v>
      </c>
      <c r="F2789" t="str">
        <f>IF(ISERROR(VLOOKUP(Transaktionen[[#This Row],[Transaktionen]],BTT[Verwendete Transaktion (Pflichtauswahl)],1,FALSE)),"nein","ja")</f>
        <v>nein</v>
      </c>
      <c r="G2789" t="s">
        <v>9346</v>
      </c>
    </row>
    <row r="2790" spans="1:7" hidden="1" x14ac:dyDescent="0.25">
      <c r="A2790" t="s">
        <v>3641</v>
      </c>
      <c r="B2790" t="s">
        <v>3642</v>
      </c>
      <c r="C2790" t="s">
        <v>6038</v>
      </c>
      <c r="D2790" s="13">
        <v>95</v>
      </c>
      <c r="E2790" t="s">
        <v>576</v>
      </c>
      <c r="F2790" t="str">
        <f>IF(ISERROR(VLOOKUP(Transaktionen[[#This Row],[Transaktionen]],BTT[Verwendete Transaktion (Pflichtauswahl)],1,FALSE)),"nein","ja")</f>
        <v>nein</v>
      </c>
      <c r="G2790" t="s">
        <v>9346</v>
      </c>
    </row>
    <row r="2791" spans="1:7" hidden="1" x14ac:dyDescent="0.25">
      <c r="A2791" t="s">
        <v>3643</v>
      </c>
      <c r="B2791" t="s">
        <v>3644</v>
      </c>
      <c r="C2791" t="s">
        <v>6038</v>
      </c>
      <c r="D2791" s="13">
        <v>36</v>
      </c>
      <c r="E2791" t="s">
        <v>9102</v>
      </c>
      <c r="F2791" t="str">
        <f>IF(ISERROR(VLOOKUP(Transaktionen[[#This Row],[Transaktionen]],BTT[Verwendete Transaktion (Pflichtauswahl)],1,FALSE)),"nein","ja")</f>
        <v>nein</v>
      </c>
      <c r="G2791" t="s">
        <v>9346</v>
      </c>
    </row>
    <row r="2792" spans="1:7" hidden="1" x14ac:dyDescent="0.25">
      <c r="A2792" t="s">
        <v>3645</v>
      </c>
      <c r="B2792" t="s">
        <v>3646</v>
      </c>
      <c r="C2792" t="s">
        <v>6038</v>
      </c>
      <c r="D2792" s="13">
        <v>4</v>
      </c>
      <c r="E2792" t="s">
        <v>576</v>
      </c>
      <c r="F2792" t="str">
        <f>IF(ISERROR(VLOOKUP(Transaktionen[[#This Row],[Transaktionen]],BTT[Verwendete Transaktion (Pflichtauswahl)],1,FALSE)),"nein","ja")</f>
        <v>nein</v>
      </c>
      <c r="G2792" t="s">
        <v>9346</v>
      </c>
    </row>
    <row r="2793" spans="1:7" hidden="1" x14ac:dyDescent="0.25">
      <c r="A2793" t="s">
        <v>9418</v>
      </c>
      <c r="B2793" t="s">
        <v>9419</v>
      </c>
      <c r="C2793" t="s">
        <v>6038</v>
      </c>
      <c r="D2793" s="13">
        <v>126</v>
      </c>
      <c r="E2793" t="s">
        <v>9102</v>
      </c>
      <c r="F2793" t="str">
        <f>IF(ISERROR(VLOOKUP(Transaktionen[[#This Row],[Transaktionen]],BTT[Verwendete Transaktion (Pflichtauswahl)],1,FALSE)),"nein","ja")</f>
        <v>nein</v>
      </c>
    </row>
    <row r="2794" spans="1:7" hidden="1" x14ac:dyDescent="0.25">
      <c r="A2794" t="s">
        <v>3647</v>
      </c>
      <c r="B2794" t="s">
        <v>3648</v>
      </c>
      <c r="C2794" t="s">
        <v>6038</v>
      </c>
      <c r="D2794" s="13">
        <v>2</v>
      </c>
      <c r="E2794" t="s">
        <v>576</v>
      </c>
      <c r="F2794" t="str">
        <f>IF(ISERROR(VLOOKUP(Transaktionen[[#This Row],[Transaktionen]],BTT[Verwendete Transaktion (Pflichtauswahl)],1,FALSE)),"nein","ja")</f>
        <v>nein</v>
      </c>
      <c r="G2794" t="s">
        <v>9346</v>
      </c>
    </row>
    <row r="2795" spans="1:7" hidden="1" x14ac:dyDescent="0.25">
      <c r="A2795" t="s">
        <v>3649</v>
      </c>
      <c r="B2795" t="s">
        <v>3650</v>
      </c>
      <c r="C2795" t="s">
        <v>6038</v>
      </c>
      <c r="D2795" s="13">
        <v>154</v>
      </c>
      <c r="E2795" t="s">
        <v>9102</v>
      </c>
      <c r="F2795" t="str">
        <f>IF(ISERROR(VLOOKUP(Transaktionen[[#This Row],[Transaktionen]],BTT[Verwendete Transaktion (Pflichtauswahl)],1,FALSE)),"nein","ja")</f>
        <v>nein</v>
      </c>
      <c r="G2795" t="s">
        <v>9346</v>
      </c>
    </row>
    <row r="2796" spans="1:7" hidden="1" x14ac:dyDescent="0.25">
      <c r="A2796" t="s">
        <v>9234</v>
      </c>
      <c r="B2796" t="s">
        <v>9235</v>
      </c>
      <c r="C2796" t="s">
        <v>6038</v>
      </c>
      <c r="D2796" s="13">
        <v>65</v>
      </c>
      <c r="E2796" t="s">
        <v>9102</v>
      </c>
      <c r="F2796" t="str">
        <f>IF(ISERROR(VLOOKUP(Transaktionen[[#This Row],[Transaktionen]],BTT[Verwendete Transaktion (Pflichtauswahl)],1,FALSE)),"nein","ja")</f>
        <v>nein</v>
      </c>
      <c r="G2796" t="s">
        <v>9347</v>
      </c>
    </row>
    <row r="2797" spans="1:7" hidden="1" x14ac:dyDescent="0.25">
      <c r="A2797" t="s">
        <v>3651</v>
      </c>
      <c r="B2797" t="s">
        <v>3652</v>
      </c>
      <c r="C2797" t="s">
        <v>6038</v>
      </c>
      <c r="D2797" s="13">
        <v>117</v>
      </c>
      <c r="E2797" t="s">
        <v>9102</v>
      </c>
      <c r="F2797" t="str">
        <f>IF(ISERROR(VLOOKUP(Transaktionen[[#This Row],[Transaktionen]],BTT[Verwendete Transaktion (Pflichtauswahl)],1,FALSE)),"nein","ja")</f>
        <v>nein</v>
      </c>
      <c r="G2797" t="s">
        <v>9346</v>
      </c>
    </row>
    <row r="2798" spans="1:7" hidden="1" x14ac:dyDescent="0.25">
      <c r="A2798" t="s">
        <v>9420</v>
      </c>
      <c r="B2798" t="s">
        <v>9421</v>
      </c>
      <c r="C2798" t="s">
        <v>6038</v>
      </c>
      <c r="D2798" s="13">
        <v>114</v>
      </c>
      <c r="E2798" t="s">
        <v>9102</v>
      </c>
      <c r="F2798" t="str">
        <f>IF(ISERROR(VLOOKUP(Transaktionen[[#This Row],[Transaktionen]],BTT[Verwendete Transaktion (Pflichtauswahl)],1,FALSE)),"nein","ja")</f>
        <v>nein</v>
      </c>
    </row>
    <row r="2799" spans="1:7" hidden="1" x14ac:dyDescent="0.25">
      <c r="A2799" t="s">
        <v>7196</v>
      </c>
      <c r="B2799" t="s">
        <v>8213</v>
      </c>
      <c r="C2799" t="s">
        <v>6038</v>
      </c>
      <c r="D2799" s="13" t="s">
        <v>576</v>
      </c>
      <c r="E2799" t="s">
        <v>576</v>
      </c>
      <c r="F2799" t="str">
        <f>IF(ISERROR(VLOOKUP(Transaktionen[[#This Row],[Transaktionen]],BTT[Verwendete Transaktion (Pflichtauswahl)],1,FALSE)),"nein","ja")</f>
        <v>nein</v>
      </c>
      <c r="G2799" t="s">
        <v>9346</v>
      </c>
    </row>
    <row r="2800" spans="1:7" hidden="1" x14ac:dyDescent="0.25">
      <c r="A2800" t="s">
        <v>7197</v>
      </c>
      <c r="B2800" t="s">
        <v>8214</v>
      </c>
      <c r="C2800" t="s">
        <v>6038</v>
      </c>
      <c r="D2800" s="13">
        <v>200</v>
      </c>
      <c r="E2800" t="s">
        <v>576</v>
      </c>
      <c r="F2800" t="str">
        <f>IF(ISERROR(VLOOKUP(Transaktionen[[#This Row],[Transaktionen]],BTT[Verwendete Transaktion (Pflichtauswahl)],1,FALSE)),"nein","ja")</f>
        <v>nein</v>
      </c>
      <c r="G2800" t="s">
        <v>9346</v>
      </c>
    </row>
    <row r="2801" spans="1:7" hidden="1" x14ac:dyDescent="0.25">
      <c r="A2801" t="s">
        <v>7198</v>
      </c>
      <c r="B2801" t="s">
        <v>8215</v>
      </c>
      <c r="C2801" t="s">
        <v>6038</v>
      </c>
      <c r="D2801" s="13" t="s">
        <v>576</v>
      </c>
      <c r="E2801" t="s">
        <v>576</v>
      </c>
      <c r="F2801" t="str">
        <f>IF(ISERROR(VLOOKUP(Transaktionen[[#This Row],[Transaktionen]],BTT[Verwendete Transaktion (Pflichtauswahl)],1,FALSE)),"nein","ja")</f>
        <v>nein</v>
      </c>
      <c r="G2801" t="s">
        <v>9346</v>
      </c>
    </row>
    <row r="2802" spans="1:7" hidden="1" x14ac:dyDescent="0.25">
      <c r="A2802" t="s">
        <v>9422</v>
      </c>
      <c r="B2802" t="s">
        <v>9423</v>
      </c>
      <c r="C2802" t="s">
        <v>6038</v>
      </c>
      <c r="D2802" s="13">
        <v>20</v>
      </c>
      <c r="E2802" t="s">
        <v>9102</v>
      </c>
      <c r="F2802" t="str">
        <f>IF(ISERROR(VLOOKUP(Transaktionen[[#This Row],[Transaktionen]],BTT[Verwendete Transaktion (Pflichtauswahl)],1,FALSE)),"nein","ja")</f>
        <v>nein</v>
      </c>
    </row>
    <row r="2803" spans="1:7" hidden="1" x14ac:dyDescent="0.25">
      <c r="A2803" t="s">
        <v>7199</v>
      </c>
      <c r="B2803" t="s">
        <v>8216</v>
      </c>
      <c r="C2803" t="s">
        <v>6038</v>
      </c>
      <c r="D2803" s="13" t="s">
        <v>576</v>
      </c>
      <c r="E2803" t="s">
        <v>576</v>
      </c>
      <c r="F2803" t="str">
        <f>IF(ISERROR(VLOOKUP(Transaktionen[[#This Row],[Transaktionen]],BTT[Verwendete Transaktion (Pflichtauswahl)],1,FALSE)),"nein","ja")</f>
        <v>nein</v>
      </c>
      <c r="G2803" t="s">
        <v>9346</v>
      </c>
    </row>
    <row r="2804" spans="1:7" hidden="1" x14ac:dyDescent="0.25">
      <c r="A2804" t="s">
        <v>9236</v>
      </c>
      <c r="B2804" t="s">
        <v>9237</v>
      </c>
      <c r="C2804" t="s">
        <v>6038</v>
      </c>
      <c r="D2804" s="13">
        <v>102</v>
      </c>
      <c r="E2804" t="s">
        <v>9102</v>
      </c>
      <c r="F2804" t="str">
        <f>IF(ISERROR(VLOOKUP(Transaktionen[[#This Row],[Transaktionen]],BTT[Verwendete Transaktion (Pflichtauswahl)],1,FALSE)),"nein","ja")</f>
        <v>nein</v>
      </c>
      <c r="G2804" t="s">
        <v>9347</v>
      </c>
    </row>
    <row r="2805" spans="1:7" hidden="1" x14ac:dyDescent="0.25">
      <c r="A2805" t="s">
        <v>3653</v>
      </c>
      <c r="B2805" t="s">
        <v>3654</v>
      </c>
      <c r="C2805" t="s">
        <v>6038</v>
      </c>
      <c r="D2805" s="13">
        <v>114</v>
      </c>
      <c r="E2805" t="s">
        <v>9102</v>
      </c>
      <c r="F2805" t="str">
        <f>IF(ISERROR(VLOOKUP(Transaktionen[[#This Row],[Transaktionen]],BTT[Verwendete Transaktion (Pflichtauswahl)],1,FALSE)),"nein","ja")</f>
        <v>nein</v>
      </c>
      <c r="G2805" t="s">
        <v>9346</v>
      </c>
    </row>
    <row r="2806" spans="1:7" hidden="1" x14ac:dyDescent="0.25">
      <c r="A2806" t="s">
        <v>7200</v>
      </c>
      <c r="B2806" t="s">
        <v>8217</v>
      </c>
      <c r="C2806" t="s">
        <v>6092</v>
      </c>
      <c r="D2806" s="13" t="s">
        <v>576</v>
      </c>
      <c r="E2806" t="s">
        <v>576</v>
      </c>
      <c r="F2806" t="str">
        <f>IF(ISERROR(VLOOKUP(Transaktionen[[#This Row],[Transaktionen]],BTT[Verwendete Transaktion (Pflichtauswahl)],1,FALSE)),"nein","ja")</f>
        <v>nein</v>
      </c>
      <c r="G2806" t="s">
        <v>9347</v>
      </c>
    </row>
    <row r="2807" spans="1:7" hidden="1" x14ac:dyDescent="0.25">
      <c r="A2807" t="s">
        <v>3655</v>
      </c>
      <c r="B2807" t="s">
        <v>3656</v>
      </c>
      <c r="C2807" t="s">
        <v>6038</v>
      </c>
      <c r="D2807" s="13" t="s">
        <v>576</v>
      </c>
      <c r="E2807" t="s">
        <v>576</v>
      </c>
      <c r="F2807" t="str">
        <f>IF(ISERROR(VLOOKUP(Transaktionen[[#This Row],[Transaktionen]],BTT[Verwendete Transaktion (Pflichtauswahl)],1,FALSE)),"nein","ja")</f>
        <v>nein</v>
      </c>
      <c r="G2807" t="s">
        <v>9346</v>
      </c>
    </row>
    <row r="2808" spans="1:7" hidden="1" x14ac:dyDescent="0.25">
      <c r="A2808" t="s">
        <v>9238</v>
      </c>
      <c r="B2808" t="s">
        <v>9239</v>
      </c>
      <c r="C2808" t="s">
        <v>6038</v>
      </c>
      <c r="D2808" s="13">
        <v>12</v>
      </c>
      <c r="E2808" t="s">
        <v>9102</v>
      </c>
      <c r="F2808" s="10" t="str">
        <f>IF(ISERROR(VLOOKUP(Transaktionen[[#This Row],[Transaktionen]],BTT[Verwendete Transaktion (Pflichtauswahl)],1,FALSE)),"nein","ja")</f>
        <v>nein</v>
      </c>
      <c r="G2808" t="s">
        <v>9347</v>
      </c>
    </row>
    <row r="2809" spans="1:7" hidden="1" x14ac:dyDescent="0.25">
      <c r="A2809" t="s">
        <v>3657</v>
      </c>
      <c r="B2809" t="s">
        <v>3658</v>
      </c>
      <c r="C2809" t="s">
        <v>6038</v>
      </c>
      <c r="D2809" s="13" t="s">
        <v>576</v>
      </c>
      <c r="E2809" t="s">
        <v>576</v>
      </c>
      <c r="F2809" t="str">
        <f>IF(ISERROR(VLOOKUP(Transaktionen[[#This Row],[Transaktionen]],BTT[Verwendete Transaktion (Pflichtauswahl)],1,FALSE)),"nein","ja")</f>
        <v>nein</v>
      </c>
      <c r="G2809" t="s">
        <v>9346</v>
      </c>
    </row>
    <row r="2810" spans="1:7" hidden="1" x14ac:dyDescent="0.25">
      <c r="A2810" t="s">
        <v>3659</v>
      </c>
      <c r="B2810" t="s">
        <v>3660</v>
      </c>
      <c r="C2810" t="s">
        <v>6038</v>
      </c>
      <c r="D2810" s="13">
        <v>70</v>
      </c>
      <c r="E2810" t="s">
        <v>576</v>
      </c>
      <c r="F2810" t="str">
        <f>IF(ISERROR(VLOOKUP(Transaktionen[[#This Row],[Transaktionen]],BTT[Verwendete Transaktion (Pflichtauswahl)],1,FALSE)),"nein","ja")</f>
        <v>nein</v>
      </c>
      <c r="G2810" t="s">
        <v>9346</v>
      </c>
    </row>
    <row r="2811" spans="1:7" hidden="1" x14ac:dyDescent="0.25">
      <c r="A2811" t="s">
        <v>3661</v>
      </c>
      <c r="B2811" t="s">
        <v>3662</v>
      </c>
      <c r="C2811" t="s">
        <v>6038</v>
      </c>
      <c r="D2811" s="13" t="s">
        <v>576</v>
      </c>
      <c r="E2811" t="s">
        <v>576</v>
      </c>
      <c r="F2811" t="str">
        <f>IF(ISERROR(VLOOKUP(Transaktionen[[#This Row],[Transaktionen]],BTT[Verwendete Transaktion (Pflichtauswahl)],1,FALSE)),"nein","ja")</f>
        <v>nein</v>
      </c>
      <c r="G2811" t="s">
        <v>9346</v>
      </c>
    </row>
    <row r="2812" spans="1:7" hidden="1" x14ac:dyDescent="0.25">
      <c r="A2812" t="s">
        <v>3663</v>
      </c>
      <c r="B2812" t="s">
        <v>3664</v>
      </c>
      <c r="C2812" t="s">
        <v>6038</v>
      </c>
      <c r="D2812" s="13" t="s">
        <v>576</v>
      </c>
      <c r="E2812" t="s">
        <v>576</v>
      </c>
      <c r="F2812" t="str">
        <f>IF(ISERROR(VLOOKUP(Transaktionen[[#This Row],[Transaktionen]],BTT[Verwendete Transaktion (Pflichtauswahl)],1,FALSE)),"nein","ja")</f>
        <v>nein</v>
      </c>
      <c r="G2812" t="s">
        <v>9346</v>
      </c>
    </row>
    <row r="2813" spans="1:7" hidden="1" x14ac:dyDescent="0.25">
      <c r="A2813" t="s">
        <v>3665</v>
      </c>
      <c r="B2813" t="s">
        <v>3666</v>
      </c>
      <c r="C2813" t="s">
        <v>6038</v>
      </c>
      <c r="D2813" s="13">
        <v>24</v>
      </c>
      <c r="E2813" t="s">
        <v>9102</v>
      </c>
      <c r="F2813" t="str">
        <f>IF(ISERROR(VLOOKUP(Transaktionen[[#This Row],[Transaktionen]],BTT[Verwendete Transaktion (Pflichtauswahl)],1,FALSE)),"nein","ja")</f>
        <v>nein</v>
      </c>
      <c r="G2813" t="s">
        <v>9346</v>
      </c>
    </row>
    <row r="2814" spans="1:7" hidden="1" x14ac:dyDescent="0.25">
      <c r="A2814" t="s">
        <v>3667</v>
      </c>
      <c r="B2814" t="s">
        <v>3668</v>
      </c>
      <c r="C2814" t="s">
        <v>6038</v>
      </c>
      <c r="D2814" s="13" t="s">
        <v>576</v>
      </c>
      <c r="E2814" t="s">
        <v>576</v>
      </c>
      <c r="F2814" t="str">
        <f>IF(ISERROR(VLOOKUP(Transaktionen[[#This Row],[Transaktionen]],BTT[Verwendete Transaktion (Pflichtauswahl)],1,FALSE)),"nein","ja")</f>
        <v>nein</v>
      </c>
      <c r="G2814" t="s">
        <v>9346</v>
      </c>
    </row>
    <row r="2815" spans="1:7" hidden="1" x14ac:dyDescent="0.25">
      <c r="A2815" t="s">
        <v>3677</v>
      </c>
      <c r="B2815" t="s">
        <v>3678</v>
      </c>
      <c r="C2815" t="s">
        <v>6095</v>
      </c>
      <c r="D2815" s="13">
        <v>18</v>
      </c>
      <c r="E2815" t="s">
        <v>9102</v>
      </c>
      <c r="F2815" t="str">
        <f>IF(ISERROR(VLOOKUP(Transaktionen[[#This Row],[Transaktionen]],BTT[Verwendete Transaktion (Pflichtauswahl)],1,FALSE)),"nein","ja")</f>
        <v>nein</v>
      </c>
    </row>
    <row r="2816" spans="1:7" hidden="1" x14ac:dyDescent="0.25">
      <c r="A2816" t="s">
        <v>3679</v>
      </c>
      <c r="B2816" t="s">
        <v>3680</v>
      </c>
      <c r="C2816" t="s">
        <v>6095</v>
      </c>
      <c r="D2816" s="13">
        <v>6</v>
      </c>
      <c r="E2816" t="s">
        <v>9102</v>
      </c>
      <c r="F2816" t="str">
        <f>IF(ISERROR(VLOOKUP(Transaktionen[[#This Row],[Transaktionen]],BTT[Verwendete Transaktion (Pflichtauswahl)],1,FALSE)),"nein","ja")</f>
        <v>nein</v>
      </c>
    </row>
    <row r="2817" spans="1:7" hidden="1" x14ac:dyDescent="0.25">
      <c r="A2817" t="s">
        <v>3669</v>
      </c>
      <c r="B2817" t="s">
        <v>3670</v>
      </c>
      <c r="C2817" t="s">
        <v>6038</v>
      </c>
      <c r="D2817" s="13">
        <v>24</v>
      </c>
      <c r="E2817" t="s">
        <v>9102</v>
      </c>
      <c r="F2817" t="str">
        <f>IF(ISERROR(VLOOKUP(Transaktionen[[#This Row],[Transaktionen]],BTT[Verwendete Transaktion (Pflichtauswahl)],1,FALSE)),"nein","ja")</f>
        <v>nein</v>
      </c>
      <c r="G2817" t="s">
        <v>9346</v>
      </c>
    </row>
    <row r="2818" spans="1:7" hidden="1" x14ac:dyDescent="0.25">
      <c r="A2818" t="s">
        <v>3671</v>
      </c>
      <c r="B2818" t="s">
        <v>3672</v>
      </c>
      <c r="C2818" t="s">
        <v>6038</v>
      </c>
      <c r="D2818" s="13">
        <v>24</v>
      </c>
      <c r="E2818" t="s">
        <v>9102</v>
      </c>
      <c r="F2818" t="str">
        <f>IF(ISERROR(VLOOKUP(Transaktionen[[#This Row],[Transaktionen]],BTT[Verwendete Transaktion (Pflichtauswahl)],1,FALSE)),"nein","ja")</f>
        <v>nein</v>
      </c>
      <c r="G2818" t="s">
        <v>9346</v>
      </c>
    </row>
    <row r="2819" spans="1:7" hidden="1" x14ac:dyDescent="0.25">
      <c r="A2819" t="s">
        <v>3673</v>
      </c>
      <c r="B2819" t="s">
        <v>3674</v>
      </c>
      <c r="C2819" t="s">
        <v>6038</v>
      </c>
      <c r="D2819" s="13">
        <v>24</v>
      </c>
      <c r="E2819" t="s">
        <v>9102</v>
      </c>
      <c r="F2819" t="str">
        <f>IF(ISERROR(VLOOKUP(Transaktionen[[#This Row],[Transaktionen]],BTT[Verwendete Transaktion (Pflichtauswahl)],1,FALSE)),"nein","ja")</f>
        <v>nein</v>
      </c>
      <c r="G2819" t="s">
        <v>9346</v>
      </c>
    </row>
    <row r="2820" spans="1:7" hidden="1" x14ac:dyDescent="0.25">
      <c r="A2820" t="s">
        <v>3675</v>
      </c>
      <c r="B2820" t="s">
        <v>3676</v>
      </c>
      <c r="C2820" t="s">
        <v>6038</v>
      </c>
      <c r="D2820" s="13">
        <v>24</v>
      </c>
      <c r="E2820" t="s">
        <v>9102</v>
      </c>
      <c r="F2820" t="str">
        <f>IF(ISERROR(VLOOKUP(Transaktionen[[#This Row],[Transaktionen]],BTT[Verwendete Transaktion (Pflichtauswahl)],1,FALSE)),"nein","ja")</f>
        <v>nein</v>
      </c>
      <c r="G2820" t="s">
        <v>9346</v>
      </c>
    </row>
    <row r="2821" spans="1:7" hidden="1" x14ac:dyDescent="0.25">
      <c r="A2821" t="s">
        <v>7201</v>
      </c>
      <c r="B2821" t="s">
        <v>8218</v>
      </c>
      <c r="C2821" t="s">
        <v>8454</v>
      </c>
      <c r="D2821" s="13">
        <v>4</v>
      </c>
      <c r="E2821" t="s">
        <v>576</v>
      </c>
      <c r="F2821" t="str">
        <f>IF(ISERROR(VLOOKUP(Transaktionen[[#This Row],[Transaktionen]],BTT[Verwendete Transaktion (Pflichtauswahl)],1,FALSE)),"nein","ja")</f>
        <v>nein</v>
      </c>
    </row>
    <row r="2822" spans="1:7" hidden="1" x14ac:dyDescent="0.25">
      <c r="A2822" t="s">
        <v>7202</v>
      </c>
      <c r="B2822" t="s">
        <v>8219</v>
      </c>
      <c r="C2822" t="s">
        <v>8463</v>
      </c>
      <c r="D2822" s="13">
        <v>16</v>
      </c>
      <c r="E2822" t="s">
        <v>576</v>
      </c>
      <c r="F2822" t="str">
        <f>IF(ISERROR(VLOOKUP(Transaktionen[[#This Row],[Transaktionen]],BTT[Verwendete Transaktion (Pflichtauswahl)],1,FALSE)),"nein","ja")</f>
        <v>nein</v>
      </c>
    </row>
    <row r="2823" spans="1:7" hidden="1" x14ac:dyDescent="0.25">
      <c r="A2823" t="s">
        <v>3681</v>
      </c>
      <c r="B2823" t="s">
        <v>3682</v>
      </c>
      <c r="C2823" t="s">
        <v>8454</v>
      </c>
      <c r="D2823" s="13">
        <v>8</v>
      </c>
      <c r="E2823" t="s">
        <v>9102</v>
      </c>
      <c r="F2823" t="str">
        <f>IF(ISERROR(VLOOKUP(Transaktionen[[#This Row],[Transaktionen]],BTT[Verwendete Transaktion (Pflichtauswahl)],1,FALSE)),"nein","ja")</f>
        <v>nein</v>
      </c>
    </row>
    <row r="2824" spans="1:7" hidden="1" x14ac:dyDescent="0.25">
      <c r="A2824" t="s">
        <v>3683</v>
      </c>
      <c r="B2824" t="s">
        <v>3684</v>
      </c>
      <c r="C2824" t="s">
        <v>8463</v>
      </c>
      <c r="D2824" s="13">
        <v>35</v>
      </c>
      <c r="E2824" t="s">
        <v>9102</v>
      </c>
      <c r="F2824" t="str">
        <f>IF(ISERROR(VLOOKUP(Transaktionen[[#This Row],[Transaktionen]],BTT[Verwendete Transaktion (Pflichtauswahl)],1,FALSE)),"nein","ja")</f>
        <v>nein</v>
      </c>
    </row>
    <row r="2825" spans="1:7" hidden="1" x14ac:dyDescent="0.25">
      <c r="A2825" t="s">
        <v>9424</v>
      </c>
      <c r="B2825" t="s">
        <v>9425</v>
      </c>
      <c r="C2825" t="s">
        <v>8463</v>
      </c>
      <c r="D2825" s="13">
        <v>4</v>
      </c>
      <c r="E2825" t="s">
        <v>9102</v>
      </c>
      <c r="F2825" t="str">
        <f>IF(ISERROR(VLOOKUP(Transaktionen[[#This Row],[Transaktionen]],BTT[Verwendete Transaktion (Pflichtauswahl)],1,FALSE)),"nein","ja")</f>
        <v>nein</v>
      </c>
    </row>
    <row r="2826" spans="1:7" hidden="1" x14ac:dyDescent="0.25">
      <c r="A2826" t="s">
        <v>3685</v>
      </c>
      <c r="B2826" t="s">
        <v>3686</v>
      </c>
      <c r="C2826" t="s">
        <v>8454</v>
      </c>
      <c r="D2826" s="13">
        <v>36367</v>
      </c>
      <c r="E2826" t="s">
        <v>9102</v>
      </c>
      <c r="F2826" t="str">
        <f>IF(ISERROR(VLOOKUP(Transaktionen[[#This Row],[Transaktionen]],BTT[Verwendete Transaktion (Pflichtauswahl)],1,FALSE)),"nein","ja")</f>
        <v>nein</v>
      </c>
    </row>
    <row r="2827" spans="1:7" hidden="1" x14ac:dyDescent="0.25">
      <c r="A2827" t="s">
        <v>9426</v>
      </c>
      <c r="B2827" t="s">
        <v>9427</v>
      </c>
      <c r="C2827" t="s">
        <v>8454</v>
      </c>
      <c r="D2827" s="13">
        <v>4</v>
      </c>
      <c r="E2827" t="s">
        <v>9102</v>
      </c>
      <c r="F2827" t="str">
        <f>IF(ISERROR(VLOOKUP(Transaktionen[[#This Row],[Transaktionen]],BTT[Verwendete Transaktion (Pflichtauswahl)],1,FALSE)),"nein","ja")</f>
        <v>nein</v>
      </c>
    </row>
    <row r="2828" spans="1:7" hidden="1" x14ac:dyDescent="0.25">
      <c r="A2828" t="s">
        <v>3687</v>
      </c>
      <c r="B2828" t="s">
        <v>3688</v>
      </c>
      <c r="C2828" t="s">
        <v>8454</v>
      </c>
      <c r="D2828" s="13">
        <v>342</v>
      </c>
      <c r="E2828" t="s">
        <v>9102</v>
      </c>
      <c r="F2828" t="str">
        <f>IF(ISERROR(VLOOKUP(Transaktionen[[#This Row],[Transaktionen]],BTT[Verwendete Transaktion (Pflichtauswahl)],1,FALSE)),"nein","ja")</f>
        <v>nein</v>
      </c>
    </row>
    <row r="2829" spans="1:7" hidden="1" x14ac:dyDescent="0.25">
      <c r="A2829" t="s">
        <v>3689</v>
      </c>
      <c r="B2829" t="s">
        <v>3690</v>
      </c>
      <c r="C2829" t="s">
        <v>8454</v>
      </c>
      <c r="D2829" s="13">
        <v>85</v>
      </c>
      <c r="E2829" t="s">
        <v>9102</v>
      </c>
      <c r="F2829" t="str">
        <f>IF(ISERROR(VLOOKUP(Transaktionen[[#This Row],[Transaktionen]],BTT[Verwendete Transaktion (Pflichtauswahl)],1,FALSE)),"nein","ja")</f>
        <v>nein</v>
      </c>
    </row>
    <row r="2830" spans="1:7" hidden="1" x14ac:dyDescent="0.25">
      <c r="A2830" t="s">
        <v>3691</v>
      </c>
      <c r="B2830" t="s">
        <v>3692</v>
      </c>
      <c r="C2830" t="s">
        <v>6038</v>
      </c>
      <c r="D2830" s="13">
        <v>36</v>
      </c>
      <c r="E2830" t="s">
        <v>9102</v>
      </c>
      <c r="F2830" t="str">
        <f>IF(ISERROR(VLOOKUP(Transaktionen[[#This Row],[Transaktionen]],BTT[Verwendete Transaktion (Pflichtauswahl)],1,FALSE)),"nein","ja")</f>
        <v>nein</v>
      </c>
      <c r="G2830" t="s">
        <v>9346</v>
      </c>
    </row>
    <row r="2831" spans="1:7" hidden="1" x14ac:dyDescent="0.25">
      <c r="A2831" t="s">
        <v>3693</v>
      </c>
      <c r="B2831" t="s">
        <v>3694</v>
      </c>
      <c r="C2831" t="s">
        <v>6038</v>
      </c>
      <c r="D2831" s="13">
        <v>24</v>
      </c>
      <c r="E2831" t="s">
        <v>576</v>
      </c>
      <c r="F2831" t="str">
        <f>IF(ISERROR(VLOOKUP(Transaktionen[[#This Row],[Transaktionen]],BTT[Verwendete Transaktion (Pflichtauswahl)],1,FALSE)),"nein","ja")</f>
        <v>nein</v>
      </c>
      <c r="G2831" t="s">
        <v>9346</v>
      </c>
    </row>
    <row r="2832" spans="1:7" hidden="1" x14ac:dyDescent="0.25">
      <c r="A2832" t="s">
        <v>3695</v>
      </c>
      <c r="B2832" t="s">
        <v>3696</v>
      </c>
      <c r="C2832" t="s">
        <v>6042</v>
      </c>
      <c r="D2832" s="13">
        <v>2</v>
      </c>
      <c r="E2832" t="s">
        <v>9102</v>
      </c>
      <c r="F2832" t="str">
        <f>IF(ISERROR(VLOOKUP(Transaktionen[[#This Row],[Transaktionen]],BTT[Verwendete Transaktion (Pflichtauswahl)],1,FALSE)),"nein","ja")</f>
        <v>nein</v>
      </c>
    </row>
    <row r="2833" spans="1:7" hidden="1" x14ac:dyDescent="0.25">
      <c r="A2833" t="s">
        <v>3697</v>
      </c>
      <c r="B2833" t="s">
        <v>3698</v>
      </c>
      <c r="C2833" t="s">
        <v>6042</v>
      </c>
      <c r="D2833" s="13">
        <v>2</v>
      </c>
      <c r="E2833" t="s">
        <v>9102</v>
      </c>
      <c r="F2833" t="str">
        <f>IF(ISERROR(VLOOKUP(Transaktionen[[#This Row],[Transaktionen]],BTT[Verwendete Transaktion (Pflichtauswahl)],1,FALSE)),"nein","ja")</f>
        <v>nein</v>
      </c>
    </row>
    <row r="2834" spans="1:7" hidden="1" x14ac:dyDescent="0.25">
      <c r="A2834" t="s">
        <v>3699</v>
      </c>
      <c r="B2834" t="s">
        <v>3700</v>
      </c>
      <c r="C2834" t="s">
        <v>6038</v>
      </c>
      <c r="D2834" s="13">
        <v>6</v>
      </c>
      <c r="E2834" t="s">
        <v>9102</v>
      </c>
      <c r="F2834" t="str">
        <f>IF(ISERROR(VLOOKUP(Transaktionen[[#This Row],[Transaktionen]],BTT[Verwendete Transaktion (Pflichtauswahl)],1,FALSE)),"nein","ja")</f>
        <v>nein</v>
      </c>
      <c r="G2834" t="s">
        <v>9346</v>
      </c>
    </row>
    <row r="2835" spans="1:7" hidden="1" x14ac:dyDescent="0.25">
      <c r="A2835" t="s">
        <v>3701</v>
      </c>
      <c r="B2835" t="s">
        <v>3702</v>
      </c>
      <c r="C2835" t="s">
        <v>6038</v>
      </c>
      <c r="D2835" s="13">
        <v>12</v>
      </c>
      <c r="E2835" t="s">
        <v>576</v>
      </c>
      <c r="F2835" t="str">
        <f>IF(ISERROR(VLOOKUP(Transaktionen[[#This Row],[Transaktionen]],BTT[Verwendete Transaktion (Pflichtauswahl)],1,FALSE)),"nein","ja")</f>
        <v>nein</v>
      </c>
      <c r="G2835" t="s">
        <v>9346</v>
      </c>
    </row>
    <row r="2836" spans="1:7" hidden="1" x14ac:dyDescent="0.25">
      <c r="A2836" t="s">
        <v>9240</v>
      </c>
      <c r="B2836" t="s">
        <v>9241</v>
      </c>
      <c r="C2836" t="s">
        <v>6038</v>
      </c>
      <c r="D2836" s="13">
        <v>75</v>
      </c>
      <c r="E2836" t="s">
        <v>9102</v>
      </c>
      <c r="F2836" t="str">
        <f>IF(ISERROR(VLOOKUP(Transaktionen[[#This Row],[Transaktionen]],BTT[Verwendete Transaktion (Pflichtauswahl)],1,FALSE)),"nein","ja")</f>
        <v>nein</v>
      </c>
      <c r="G2836" t="s">
        <v>9347</v>
      </c>
    </row>
    <row r="2837" spans="1:7" hidden="1" x14ac:dyDescent="0.25">
      <c r="A2837" t="s">
        <v>7203</v>
      </c>
      <c r="B2837" t="s">
        <v>8220</v>
      </c>
      <c r="C2837" t="s">
        <v>6042</v>
      </c>
      <c r="D2837" s="13">
        <v>26</v>
      </c>
      <c r="E2837" t="s">
        <v>576</v>
      </c>
      <c r="F2837" t="str">
        <f>IF(ISERROR(VLOOKUP(Transaktionen[[#This Row],[Transaktionen]],BTT[Verwendete Transaktion (Pflichtauswahl)],1,FALSE)),"nein","ja")</f>
        <v>nein</v>
      </c>
    </row>
    <row r="2838" spans="1:7" hidden="1" x14ac:dyDescent="0.25">
      <c r="A2838" t="s">
        <v>9428</v>
      </c>
      <c r="B2838" t="s">
        <v>9429</v>
      </c>
      <c r="C2838" t="s">
        <v>6042</v>
      </c>
      <c r="D2838" s="13">
        <v>230</v>
      </c>
      <c r="E2838" t="s">
        <v>9102</v>
      </c>
      <c r="F2838" t="str">
        <f>IF(ISERROR(VLOOKUP(Transaktionen[[#This Row],[Transaktionen]],BTT[Verwendete Transaktion (Pflichtauswahl)],1,FALSE)),"nein","ja")</f>
        <v>nein</v>
      </c>
    </row>
    <row r="2839" spans="1:7" hidden="1" x14ac:dyDescent="0.25">
      <c r="A2839" t="s">
        <v>3703</v>
      </c>
      <c r="B2839" t="s">
        <v>3704</v>
      </c>
      <c r="C2839" t="s">
        <v>8457</v>
      </c>
      <c r="D2839" s="13">
        <v>40</v>
      </c>
      <c r="E2839" t="s">
        <v>576</v>
      </c>
      <c r="F2839" t="str">
        <f>IF(ISERROR(VLOOKUP(Transaktionen[[#This Row],[Transaktionen]],BTT[Verwendete Transaktion (Pflichtauswahl)],1,FALSE)),"nein","ja")</f>
        <v>nein</v>
      </c>
    </row>
    <row r="2840" spans="1:7" hidden="1" x14ac:dyDescent="0.25">
      <c r="A2840" t="s">
        <v>7204</v>
      </c>
      <c r="B2840" t="s">
        <v>8221</v>
      </c>
      <c r="C2840" t="s">
        <v>6096</v>
      </c>
      <c r="D2840" s="13" t="s">
        <v>576</v>
      </c>
      <c r="E2840" t="s">
        <v>576</v>
      </c>
      <c r="F2840" t="str">
        <f>IF(ISERROR(VLOOKUP(Transaktionen[[#This Row],[Transaktionen]],BTT[Verwendete Transaktion (Pflichtauswahl)],1,FALSE)),"nein","ja")</f>
        <v>nein</v>
      </c>
      <c r="G2840" t="s">
        <v>9516</v>
      </c>
    </row>
    <row r="2841" spans="1:7" hidden="1" x14ac:dyDescent="0.25">
      <c r="A2841" t="s">
        <v>3705</v>
      </c>
      <c r="B2841" t="s">
        <v>3706</v>
      </c>
      <c r="C2841" t="s">
        <v>6038</v>
      </c>
      <c r="D2841" s="13">
        <v>4</v>
      </c>
      <c r="E2841" t="s">
        <v>9102</v>
      </c>
      <c r="F2841" t="str">
        <f>IF(ISERROR(VLOOKUP(Transaktionen[[#This Row],[Transaktionen]],BTT[Verwendete Transaktion (Pflichtauswahl)],1,FALSE)),"nein","ja")</f>
        <v>nein</v>
      </c>
      <c r="G2841" t="s">
        <v>9346</v>
      </c>
    </row>
    <row r="2842" spans="1:7" hidden="1" x14ac:dyDescent="0.25">
      <c r="A2842" t="s">
        <v>3707</v>
      </c>
      <c r="B2842" t="s">
        <v>3708</v>
      </c>
      <c r="C2842" t="s">
        <v>6038</v>
      </c>
      <c r="D2842" s="13">
        <v>450</v>
      </c>
      <c r="E2842" t="s">
        <v>9102</v>
      </c>
      <c r="F2842" t="str">
        <f>IF(ISERROR(VLOOKUP(Transaktionen[[#This Row],[Transaktionen]],BTT[Verwendete Transaktion (Pflichtauswahl)],1,FALSE)),"nein","ja")</f>
        <v>nein</v>
      </c>
      <c r="G2842" t="s">
        <v>9346</v>
      </c>
    </row>
    <row r="2843" spans="1:7" hidden="1" x14ac:dyDescent="0.25">
      <c r="A2843" t="s">
        <v>7205</v>
      </c>
      <c r="B2843" t="s">
        <v>8222</v>
      </c>
      <c r="C2843" t="s">
        <v>8454</v>
      </c>
      <c r="D2843" s="13" t="s">
        <v>576</v>
      </c>
      <c r="E2843" t="s">
        <v>576</v>
      </c>
      <c r="F2843" t="str">
        <f>IF(ISERROR(VLOOKUP(Transaktionen[[#This Row],[Transaktionen]],BTT[Verwendete Transaktion (Pflichtauswahl)],1,FALSE)),"nein","ja")</f>
        <v>nein</v>
      </c>
      <c r="G2843" t="s">
        <v>9516</v>
      </c>
    </row>
    <row r="2844" spans="1:7" hidden="1" x14ac:dyDescent="0.25">
      <c r="A2844" t="s">
        <v>3709</v>
      </c>
      <c r="B2844" t="s">
        <v>3710</v>
      </c>
      <c r="C2844" t="s">
        <v>8454</v>
      </c>
      <c r="D2844" s="13">
        <v>12</v>
      </c>
      <c r="E2844" t="s">
        <v>576</v>
      </c>
      <c r="F2844" t="str">
        <f>IF(ISERROR(VLOOKUP(Transaktionen[[#This Row],[Transaktionen]],BTT[Verwendete Transaktion (Pflichtauswahl)],1,FALSE)),"nein","ja")</f>
        <v>nein</v>
      </c>
    </row>
    <row r="2845" spans="1:7" hidden="1" x14ac:dyDescent="0.25">
      <c r="A2845" t="s">
        <v>3711</v>
      </c>
      <c r="B2845" t="s">
        <v>3712</v>
      </c>
      <c r="C2845" t="s">
        <v>8454</v>
      </c>
      <c r="D2845" s="13">
        <v>60</v>
      </c>
      <c r="E2845" t="s">
        <v>9102</v>
      </c>
      <c r="F2845" t="str">
        <f>IF(ISERROR(VLOOKUP(Transaktionen[[#This Row],[Transaktionen]],BTT[Verwendete Transaktion (Pflichtauswahl)],1,FALSE)),"nein","ja")</f>
        <v>nein</v>
      </c>
    </row>
    <row r="2846" spans="1:7" hidden="1" x14ac:dyDescent="0.25">
      <c r="A2846" t="s">
        <v>7206</v>
      </c>
      <c r="B2846" t="s">
        <v>8223</v>
      </c>
      <c r="C2846" t="s">
        <v>6039</v>
      </c>
      <c r="D2846" s="13" t="s">
        <v>576</v>
      </c>
      <c r="E2846" t="s">
        <v>576</v>
      </c>
      <c r="F2846" t="str">
        <f>IF(ISERROR(VLOOKUP(Transaktionen[[#This Row],[Transaktionen]],BTT[Verwendete Transaktion (Pflichtauswahl)],1,FALSE)),"nein","ja")</f>
        <v>nein</v>
      </c>
      <c r="G2846" t="s">
        <v>9516</v>
      </c>
    </row>
    <row r="2847" spans="1:7" hidden="1" x14ac:dyDescent="0.25">
      <c r="A2847" t="s">
        <v>9430</v>
      </c>
      <c r="B2847" t="s">
        <v>9431</v>
      </c>
      <c r="C2847" t="s">
        <v>6039</v>
      </c>
      <c r="D2847" s="13">
        <v>12</v>
      </c>
      <c r="E2847" t="s">
        <v>9102</v>
      </c>
      <c r="F2847" t="str">
        <f>IF(ISERROR(VLOOKUP(Transaktionen[[#This Row],[Transaktionen]],BTT[Verwendete Transaktion (Pflichtauswahl)],1,FALSE)),"nein","ja")</f>
        <v>nein</v>
      </c>
    </row>
    <row r="2848" spans="1:7" hidden="1" x14ac:dyDescent="0.25">
      <c r="A2848" t="s">
        <v>9432</v>
      </c>
      <c r="B2848" t="s">
        <v>9433</v>
      </c>
      <c r="C2848" t="s">
        <v>6039</v>
      </c>
      <c r="D2848" s="13">
        <v>42</v>
      </c>
      <c r="E2848" t="s">
        <v>9102</v>
      </c>
      <c r="F2848" t="str">
        <f>IF(ISERROR(VLOOKUP(Transaktionen[[#This Row],[Transaktionen]],BTT[Verwendete Transaktion (Pflichtauswahl)],1,FALSE)),"nein","ja")</f>
        <v>nein</v>
      </c>
    </row>
    <row r="2849" spans="1:7" hidden="1" x14ac:dyDescent="0.25">
      <c r="A2849" t="s">
        <v>7207</v>
      </c>
      <c r="B2849" t="s">
        <v>8224</v>
      </c>
      <c r="C2849" t="s">
        <v>6039</v>
      </c>
      <c r="D2849" s="13">
        <v>46</v>
      </c>
      <c r="E2849" t="s">
        <v>576</v>
      </c>
      <c r="F2849" t="str">
        <f>IF(ISERROR(VLOOKUP(Transaktionen[[#This Row],[Transaktionen]],BTT[Verwendete Transaktion (Pflichtauswahl)],1,FALSE)),"nein","ja")</f>
        <v>nein</v>
      </c>
    </row>
    <row r="2850" spans="1:7" hidden="1" x14ac:dyDescent="0.25">
      <c r="A2850" t="s">
        <v>9434</v>
      </c>
      <c r="B2850" t="s">
        <v>9435</v>
      </c>
      <c r="C2850" t="s">
        <v>6039</v>
      </c>
      <c r="D2850" s="13">
        <v>22</v>
      </c>
      <c r="E2850" t="s">
        <v>9102</v>
      </c>
      <c r="F2850" t="str">
        <f>IF(ISERROR(VLOOKUP(Transaktionen[[#This Row],[Transaktionen]],BTT[Verwendete Transaktion (Pflichtauswahl)],1,FALSE)),"nein","ja")</f>
        <v>nein</v>
      </c>
    </row>
    <row r="2851" spans="1:7" hidden="1" x14ac:dyDescent="0.25">
      <c r="A2851" t="s">
        <v>9436</v>
      </c>
      <c r="B2851" t="s">
        <v>9437</v>
      </c>
      <c r="C2851" t="s">
        <v>6039</v>
      </c>
      <c r="D2851" s="13">
        <v>10</v>
      </c>
      <c r="E2851" t="s">
        <v>9102</v>
      </c>
      <c r="F2851" t="str">
        <f>IF(ISERROR(VLOOKUP(Transaktionen[[#This Row],[Transaktionen]],BTT[Verwendete Transaktion (Pflichtauswahl)],1,FALSE)),"nein","ja")</f>
        <v>nein</v>
      </c>
    </row>
    <row r="2852" spans="1:7" hidden="1" x14ac:dyDescent="0.25">
      <c r="A2852" t="s">
        <v>3713</v>
      </c>
      <c r="B2852" t="s">
        <v>3714</v>
      </c>
      <c r="C2852" t="s">
        <v>6038</v>
      </c>
      <c r="D2852" s="13">
        <v>288</v>
      </c>
      <c r="E2852" t="s">
        <v>9102</v>
      </c>
      <c r="F2852" t="str">
        <f>IF(ISERROR(VLOOKUP(Transaktionen[[#This Row],[Transaktionen]],BTT[Verwendete Transaktion (Pflichtauswahl)],1,FALSE)),"nein","ja")</f>
        <v>nein</v>
      </c>
      <c r="G2852" t="s">
        <v>9346</v>
      </c>
    </row>
    <row r="2853" spans="1:7" hidden="1" x14ac:dyDescent="0.25">
      <c r="A2853" t="s">
        <v>3715</v>
      </c>
      <c r="B2853" t="s">
        <v>3716</v>
      </c>
      <c r="C2853" t="s">
        <v>6038</v>
      </c>
      <c r="D2853" s="13">
        <v>6</v>
      </c>
      <c r="E2853" t="s">
        <v>9102</v>
      </c>
      <c r="F2853" s="10" t="str">
        <f>IF(ISERROR(VLOOKUP(Transaktionen[[#This Row],[Transaktionen]],BTT[Verwendete Transaktion (Pflichtauswahl)],1,FALSE)),"nein","ja")</f>
        <v>nein</v>
      </c>
      <c r="G2853" t="s">
        <v>9346</v>
      </c>
    </row>
    <row r="2854" spans="1:7" hidden="1" x14ac:dyDescent="0.25">
      <c r="A2854" t="s">
        <v>3717</v>
      </c>
      <c r="B2854" t="s">
        <v>3718</v>
      </c>
      <c r="C2854" t="s">
        <v>3</v>
      </c>
      <c r="D2854" s="13">
        <v>30</v>
      </c>
      <c r="E2854" t="s">
        <v>9102</v>
      </c>
      <c r="F2854" t="str">
        <f>IF(ISERROR(VLOOKUP(Transaktionen[[#This Row],[Transaktionen]],BTT[Verwendete Transaktion (Pflichtauswahl)],1,FALSE)),"nein","ja")</f>
        <v>nein</v>
      </c>
    </row>
    <row r="2855" spans="1:7" hidden="1" x14ac:dyDescent="0.25">
      <c r="A2855" t="s">
        <v>7208</v>
      </c>
      <c r="B2855" t="s">
        <v>8225</v>
      </c>
      <c r="C2855" t="s">
        <v>6322</v>
      </c>
      <c r="D2855" s="13" t="s">
        <v>576</v>
      </c>
      <c r="E2855" t="s">
        <v>576</v>
      </c>
      <c r="F2855" t="str">
        <f>IF(ISERROR(VLOOKUP(Transaktionen[[#This Row],[Transaktionen]],BTT[Verwendete Transaktion (Pflichtauswahl)],1,FALSE)),"nein","ja")</f>
        <v>nein</v>
      </c>
      <c r="G2855" t="s">
        <v>9516</v>
      </c>
    </row>
    <row r="2856" spans="1:7" hidden="1" x14ac:dyDescent="0.25">
      <c r="A2856" t="s">
        <v>3719</v>
      </c>
      <c r="B2856" t="s">
        <v>3720</v>
      </c>
      <c r="C2856" t="s">
        <v>6098</v>
      </c>
      <c r="D2856" s="13">
        <v>1167</v>
      </c>
      <c r="E2856" t="s">
        <v>9102</v>
      </c>
      <c r="F2856" t="str">
        <f>IF(ISERROR(VLOOKUP(Transaktionen[[#This Row],[Transaktionen]],BTT[Verwendete Transaktion (Pflichtauswahl)],1,FALSE)),"nein","ja")</f>
        <v>nein</v>
      </c>
    </row>
    <row r="2857" spans="1:7" hidden="1" x14ac:dyDescent="0.25">
      <c r="A2857" t="s">
        <v>3721</v>
      </c>
      <c r="B2857" t="s">
        <v>3722</v>
      </c>
      <c r="C2857" t="s">
        <v>8454</v>
      </c>
      <c r="D2857" s="13">
        <v>168</v>
      </c>
      <c r="E2857" t="s">
        <v>9102</v>
      </c>
      <c r="F2857" t="str">
        <f>IF(ISERROR(VLOOKUP(Transaktionen[[#This Row],[Transaktionen]],BTT[Verwendete Transaktion (Pflichtauswahl)],1,FALSE)),"nein","ja")</f>
        <v>nein</v>
      </c>
    </row>
    <row r="2858" spans="1:7" hidden="1" x14ac:dyDescent="0.25">
      <c r="A2858" t="s">
        <v>7209</v>
      </c>
      <c r="B2858" t="s">
        <v>8226</v>
      </c>
      <c r="C2858" t="s">
        <v>8454</v>
      </c>
      <c r="D2858" s="13" t="s">
        <v>576</v>
      </c>
      <c r="E2858" t="s">
        <v>576</v>
      </c>
      <c r="F2858" t="str">
        <f>IF(ISERROR(VLOOKUP(Transaktionen[[#This Row],[Transaktionen]],BTT[Verwendete Transaktion (Pflichtauswahl)],1,FALSE)),"nein","ja")</f>
        <v>nein</v>
      </c>
      <c r="G2858" t="s">
        <v>9516</v>
      </c>
    </row>
    <row r="2859" spans="1:7" hidden="1" x14ac:dyDescent="0.25">
      <c r="A2859" t="s">
        <v>3723</v>
      </c>
      <c r="B2859" t="s">
        <v>3724</v>
      </c>
      <c r="C2859" t="s">
        <v>8457</v>
      </c>
      <c r="D2859" s="13">
        <v>114144</v>
      </c>
      <c r="E2859" t="s">
        <v>9102</v>
      </c>
      <c r="F2859" t="str">
        <f>IF(ISERROR(VLOOKUP(Transaktionen[[#This Row],[Transaktionen]],BTT[Verwendete Transaktion (Pflichtauswahl)],1,FALSE)),"nein","ja")</f>
        <v>nein</v>
      </c>
      <c r="G2859" t="s">
        <v>9371</v>
      </c>
    </row>
    <row r="2860" spans="1:7" hidden="1" x14ac:dyDescent="0.25">
      <c r="A2860" t="s">
        <v>3725</v>
      </c>
      <c r="B2860" t="s">
        <v>3726</v>
      </c>
      <c r="C2860" t="s">
        <v>8454</v>
      </c>
      <c r="D2860" s="13">
        <v>19895</v>
      </c>
      <c r="E2860" t="s">
        <v>9102</v>
      </c>
      <c r="F2860" t="str">
        <f>IF(ISERROR(VLOOKUP(Transaktionen[[#This Row],[Transaktionen]],BTT[Verwendete Transaktion (Pflichtauswahl)],1,FALSE)),"nein","ja")</f>
        <v>nein</v>
      </c>
    </row>
    <row r="2861" spans="1:7" hidden="1" x14ac:dyDescent="0.25">
      <c r="A2861" t="s">
        <v>9438</v>
      </c>
      <c r="B2861" t="s">
        <v>9439</v>
      </c>
      <c r="C2861" t="s">
        <v>8454</v>
      </c>
      <c r="D2861" s="13">
        <v>250</v>
      </c>
      <c r="E2861" t="s">
        <v>9102</v>
      </c>
      <c r="F2861" t="str">
        <f>IF(ISERROR(VLOOKUP(Transaktionen[[#This Row],[Transaktionen]],BTT[Verwendete Transaktion (Pflichtauswahl)],1,FALSE)),"nein","ja")</f>
        <v>nein</v>
      </c>
    </row>
    <row r="2862" spans="1:7" hidden="1" x14ac:dyDescent="0.25">
      <c r="A2862" t="s">
        <v>7210</v>
      </c>
      <c r="B2862" t="s">
        <v>8227</v>
      </c>
      <c r="C2862" t="s">
        <v>8454</v>
      </c>
      <c r="D2862" s="13" t="s">
        <v>576</v>
      </c>
      <c r="E2862" t="s">
        <v>576</v>
      </c>
      <c r="F2862" t="str">
        <f>IF(ISERROR(VLOOKUP(Transaktionen[[#This Row],[Transaktionen]],BTT[Verwendete Transaktion (Pflichtauswahl)],1,FALSE)),"nein","ja")</f>
        <v>nein</v>
      </c>
      <c r="G2862" t="s">
        <v>9516</v>
      </c>
    </row>
    <row r="2863" spans="1:7" hidden="1" x14ac:dyDescent="0.25">
      <c r="A2863" t="s">
        <v>3727</v>
      </c>
      <c r="B2863" t="s">
        <v>3728</v>
      </c>
      <c r="C2863" t="s">
        <v>8454</v>
      </c>
      <c r="D2863" s="13">
        <v>672</v>
      </c>
      <c r="E2863" t="s">
        <v>9102</v>
      </c>
      <c r="F2863" t="str">
        <f>IF(ISERROR(VLOOKUP(Transaktionen[[#This Row],[Transaktionen]],BTT[Verwendete Transaktion (Pflichtauswahl)],1,FALSE)),"nein","ja")</f>
        <v>nein</v>
      </c>
    </row>
    <row r="2864" spans="1:7" hidden="1" x14ac:dyDescent="0.25">
      <c r="A2864" t="s">
        <v>3729</v>
      </c>
      <c r="B2864" t="s">
        <v>3730</v>
      </c>
      <c r="C2864" t="s">
        <v>8454</v>
      </c>
      <c r="D2864" s="13">
        <v>38</v>
      </c>
      <c r="E2864" t="s">
        <v>9102</v>
      </c>
      <c r="F2864" t="str">
        <f>IF(ISERROR(VLOOKUP(Transaktionen[[#This Row],[Transaktionen]],BTT[Verwendete Transaktion (Pflichtauswahl)],1,FALSE)),"nein","ja")</f>
        <v>nein</v>
      </c>
    </row>
    <row r="2865" spans="1:7" hidden="1" x14ac:dyDescent="0.25">
      <c r="A2865" t="s">
        <v>3731</v>
      </c>
      <c r="B2865" t="s">
        <v>3732</v>
      </c>
      <c r="C2865" t="s">
        <v>8454</v>
      </c>
      <c r="D2865" s="13">
        <v>434</v>
      </c>
      <c r="E2865" t="s">
        <v>9102</v>
      </c>
      <c r="F2865" t="str">
        <f>IF(ISERROR(VLOOKUP(Transaktionen[[#This Row],[Transaktionen]],BTT[Verwendete Transaktion (Pflichtauswahl)],1,FALSE)),"nein","ja")</f>
        <v>ja</v>
      </c>
    </row>
    <row r="2866" spans="1:7" hidden="1" x14ac:dyDescent="0.25">
      <c r="A2866" t="s">
        <v>3733</v>
      </c>
      <c r="B2866" t="s">
        <v>3734</v>
      </c>
      <c r="C2866" t="s">
        <v>8454</v>
      </c>
      <c r="D2866" s="13">
        <v>27139</v>
      </c>
      <c r="E2866" t="s">
        <v>9102</v>
      </c>
      <c r="F2866" t="str">
        <f>IF(ISERROR(VLOOKUP(Transaktionen[[#This Row],[Transaktionen]],BTT[Verwendete Transaktion (Pflichtauswahl)],1,FALSE)),"nein","ja")</f>
        <v>ja</v>
      </c>
    </row>
    <row r="2867" spans="1:7" hidden="1" x14ac:dyDescent="0.25">
      <c r="A2867" t="s">
        <v>3735</v>
      </c>
      <c r="B2867" t="s">
        <v>3736</v>
      </c>
      <c r="C2867" t="s">
        <v>8454</v>
      </c>
      <c r="D2867" s="13">
        <v>7830</v>
      </c>
      <c r="E2867" t="s">
        <v>9102</v>
      </c>
      <c r="F2867" t="str">
        <f>IF(ISERROR(VLOOKUP(Transaktionen[[#This Row],[Transaktionen]],BTT[Verwendete Transaktion (Pflichtauswahl)],1,FALSE)),"nein","ja")</f>
        <v>nein</v>
      </c>
    </row>
    <row r="2868" spans="1:7" hidden="1" x14ac:dyDescent="0.25">
      <c r="A2868" t="s">
        <v>3737</v>
      </c>
      <c r="B2868" t="s">
        <v>3738</v>
      </c>
      <c r="C2868" t="s">
        <v>8454</v>
      </c>
      <c r="D2868" s="13">
        <v>3398</v>
      </c>
      <c r="E2868" t="s">
        <v>9102</v>
      </c>
      <c r="F2868" t="str">
        <f>IF(ISERROR(VLOOKUP(Transaktionen[[#This Row],[Transaktionen]],BTT[Verwendete Transaktion (Pflichtauswahl)],1,FALSE)),"nein","ja")</f>
        <v>nein</v>
      </c>
    </row>
    <row r="2869" spans="1:7" hidden="1" x14ac:dyDescent="0.25">
      <c r="A2869" t="s">
        <v>7211</v>
      </c>
      <c r="B2869" t="s">
        <v>8228</v>
      </c>
      <c r="C2869" t="s">
        <v>6098</v>
      </c>
      <c r="D2869" s="13" t="s">
        <v>576</v>
      </c>
      <c r="E2869" t="s">
        <v>576</v>
      </c>
      <c r="F2869" t="str">
        <f>IF(ISERROR(VLOOKUP(Transaktionen[[#This Row],[Transaktionen]],BTT[Verwendete Transaktion (Pflichtauswahl)],1,FALSE)),"nein","ja")</f>
        <v>nein</v>
      </c>
      <c r="G2869" t="s">
        <v>9516</v>
      </c>
    </row>
    <row r="2870" spans="1:7" hidden="1" x14ac:dyDescent="0.25">
      <c r="A2870" t="s">
        <v>3739</v>
      </c>
      <c r="B2870" t="s">
        <v>3740</v>
      </c>
      <c r="C2870" t="s">
        <v>8464</v>
      </c>
      <c r="D2870" s="13">
        <v>4</v>
      </c>
      <c r="E2870" t="s">
        <v>9102</v>
      </c>
      <c r="F2870" t="str">
        <f>IF(ISERROR(VLOOKUP(Transaktionen[[#This Row],[Transaktionen]],BTT[Verwendete Transaktion (Pflichtauswahl)],1,FALSE)),"nein","ja")</f>
        <v>nein</v>
      </c>
    </row>
    <row r="2871" spans="1:7" hidden="1" x14ac:dyDescent="0.25">
      <c r="A2871" t="s">
        <v>3741</v>
      </c>
      <c r="B2871" t="s">
        <v>3742</v>
      </c>
      <c r="C2871" t="s">
        <v>8454</v>
      </c>
      <c r="D2871" s="13">
        <v>86111</v>
      </c>
      <c r="E2871" t="s">
        <v>9102</v>
      </c>
      <c r="F2871" t="str">
        <f>IF(ISERROR(VLOOKUP(Transaktionen[[#This Row],[Transaktionen]],BTT[Verwendete Transaktion (Pflichtauswahl)],1,FALSE)),"nein","ja")</f>
        <v>ja</v>
      </c>
    </row>
    <row r="2872" spans="1:7" hidden="1" x14ac:dyDescent="0.25">
      <c r="A2872" t="s">
        <v>3743</v>
      </c>
      <c r="B2872" t="s">
        <v>3744</v>
      </c>
      <c r="C2872" t="s">
        <v>8454</v>
      </c>
      <c r="D2872" s="13">
        <v>808</v>
      </c>
      <c r="E2872" t="s">
        <v>9102</v>
      </c>
      <c r="F2872" t="str">
        <f>IF(ISERROR(VLOOKUP(Transaktionen[[#This Row],[Transaktionen]],BTT[Verwendete Transaktion (Pflichtauswahl)],1,FALSE)),"nein","ja")</f>
        <v>ja</v>
      </c>
    </row>
    <row r="2873" spans="1:7" hidden="1" x14ac:dyDescent="0.25">
      <c r="A2873" t="s">
        <v>3745</v>
      </c>
      <c r="B2873" t="s">
        <v>3746</v>
      </c>
      <c r="C2873" t="s">
        <v>8454</v>
      </c>
      <c r="D2873" s="13">
        <v>78807</v>
      </c>
      <c r="E2873" t="s">
        <v>9102</v>
      </c>
      <c r="F2873" t="str">
        <f>IF(ISERROR(VLOOKUP(Transaktionen[[#This Row],[Transaktionen]],BTT[Verwendete Transaktion (Pflichtauswahl)],1,FALSE)),"nein","ja")</f>
        <v>ja</v>
      </c>
    </row>
    <row r="2874" spans="1:7" hidden="1" x14ac:dyDescent="0.25">
      <c r="A2874" t="s">
        <v>3747</v>
      </c>
      <c r="B2874" t="s">
        <v>3748</v>
      </c>
      <c r="C2874" t="s">
        <v>8454</v>
      </c>
      <c r="D2874" s="13">
        <v>320</v>
      </c>
      <c r="E2874" t="s">
        <v>9102</v>
      </c>
      <c r="F2874" t="str">
        <f>IF(ISERROR(VLOOKUP(Transaktionen[[#This Row],[Transaktionen]],BTT[Verwendete Transaktion (Pflichtauswahl)],1,FALSE)),"nein","ja")</f>
        <v>ja</v>
      </c>
    </row>
    <row r="2875" spans="1:7" hidden="1" x14ac:dyDescent="0.25">
      <c r="A2875" t="s">
        <v>3749</v>
      </c>
      <c r="B2875" t="s">
        <v>3750</v>
      </c>
      <c r="C2875" t="s">
        <v>6090</v>
      </c>
      <c r="D2875" s="13">
        <v>22</v>
      </c>
      <c r="E2875" t="s">
        <v>9102</v>
      </c>
      <c r="F2875" t="str">
        <f>IF(ISERROR(VLOOKUP(Transaktionen[[#This Row],[Transaktionen]],BTT[Verwendete Transaktion (Pflichtauswahl)],1,FALSE)),"nein","ja")</f>
        <v>ja</v>
      </c>
    </row>
    <row r="2876" spans="1:7" hidden="1" x14ac:dyDescent="0.25">
      <c r="A2876" t="s">
        <v>3751</v>
      </c>
      <c r="B2876" t="s">
        <v>3752</v>
      </c>
      <c r="C2876" t="s">
        <v>6090</v>
      </c>
      <c r="D2876" s="13">
        <v>3271</v>
      </c>
      <c r="E2876" t="s">
        <v>9102</v>
      </c>
      <c r="F2876" t="str">
        <f>IF(ISERROR(VLOOKUP(Transaktionen[[#This Row],[Transaktionen]],BTT[Verwendete Transaktion (Pflichtauswahl)],1,FALSE)),"nein","ja")</f>
        <v>ja</v>
      </c>
    </row>
    <row r="2877" spans="1:7" hidden="1" x14ac:dyDescent="0.25">
      <c r="A2877" t="s">
        <v>7212</v>
      </c>
      <c r="B2877" t="s">
        <v>8229</v>
      </c>
      <c r="C2877" t="s">
        <v>6090</v>
      </c>
      <c r="D2877" s="13">
        <v>2</v>
      </c>
      <c r="E2877" t="s">
        <v>576</v>
      </c>
      <c r="F2877" t="str">
        <f>IF(ISERROR(VLOOKUP(Transaktionen[[#This Row],[Transaktionen]],BTT[Verwendete Transaktion (Pflichtauswahl)],1,FALSE)),"nein","ja")</f>
        <v>nein</v>
      </c>
      <c r="G2877" t="s">
        <v>9341</v>
      </c>
    </row>
    <row r="2878" spans="1:7" hidden="1" x14ac:dyDescent="0.25">
      <c r="A2878" t="s">
        <v>3753</v>
      </c>
      <c r="B2878" t="s">
        <v>3754</v>
      </c>
      <c r="C2878" t="s">
        <v>6090</v>
      </c>
      <c r="D2878" s="13">
        <v>81112</v>
      </c>
      <c r="E2878" t="s">
        <v>9102</v>
      </c>
      <c r="F2878" t="str">
        <f>IF(ISERROR(VLOOKUP(Transaktionen[[#This Row],[Transaktionen]],BTT[Verwendete Transaktion (Pflichtauswahl)],1,FALSE)),"nein","ja")</f>
        <v>ja</v>
      </c>
    </row>
    <row r="2879" spans="1:7" hidden="1" x14ac:dyDescent="0.25">
      <c r="A2879" t="s">
        <v>3755</v>
      </c>
      <c r="B2879" t="s">
        <v>3756</v>
      </c>
      <c r="C2879" t="s">
        <v>6090</v>
      </c>
      <c r="D2879" s="13">
        <v>992</v>
      </c>
      <c r="E2879" t="s">
        <v>9102</v>
      </c>
      <c r="F2879" t="str">
        <f>IF(ISERROR(VLOOKUP(Transaktionen[[#This Row],[Transaktionen]],BTT[Verwendete Transaktion (Pflichtauswahl)],1,FALSE)),"nein","ja")</f>
        <v>ja</v>
      </c>
    </row>
    <row r="2880" spans="1:7" hidden="1" x14ac:dyDescent="0.25">
      <c r="A2880" t="s">
        <v>3757</v>
      </c>
      <c r="B2880" t="s">
        <v>3758</v>
      </c>
      <c r="C2880" t="s">
        <v>6090</v>
      </c>
      <c r="D2880" s="13">
        <v>1396</v>
      </c>
      <c r="E2880" t="s">
        <v>9102</v>
      </c>
      <c r="F2880" t="str">
        <f>IF(ISERROR(VLOOKUP(Transaktionen[[#This Row],[Transaktionen]],BTT[Verwendete Transaktion (Pflichtauswahl)],1,FALSE)),"nein","ja")</f>
        <v>ja</v>
      </c>
    </row>
    <row r="2881" spans="1:7" hidden="1" x14ac:dyDescent="0.25">
      <c r="A2881" t="s">
        <v>7213</v>
      </c>
      <c r="B2881" t="s">
        <v>8230</v>
      </c>
      <c r="C2881" t="s">
        <v>6090</v>
      </c>
      <c r="D2881" s="13" t="s">
        <v>576</v>
      </c>
      <c r="E2881" t="s">
        <v>576</v>
      </c>
      <c r="F2881" t="str">
        <f>IF(ISERROR(VLOOKUP(Transaktionen[[#This Row],[Transaktionen]],BTT[Verwendete Transaktion (Pflichtauswahl)],1,FALSE)),"nein","ja")</f>
        <v>nein</v>
      </c>
      <c r="G2881" t="s">
        <v>9341</v>
      </c>
    </row>
    <row r="2882" spans="1:7" hidden="1" x14ac:dyDescent="0.25">
      <c r="A2882" t="s">
        <v>3759</v>
      </c>
      <c r="B2882" t="s">
        <v>3760</v>
      </c>
      <c r="C2882" t="s">
        <v>6090</v>
      </c>
      <c r="D2882" s="13">
        <v>94</v>
      </c>
      <c r="E2882" t="s">
        <v>9102</v>
      </c>
      <c r="F2882" t="str">
        <f>IF(ISERROR(VLOOKUP(Transaktionen[[#This Row],[Transaktionen]],BTT[Verwendete Transaktion (Pflichtauswahl)],1,FALSE)),"nein","ja")</f>
        <v>ja</v>
      </c>
    </row>
    <row r="2883" spans="1:7" hidden="1" x14ac:dyDescent="0.25">
      <c r="A2883" t="s">
        <v>3761</v>
      </c>
      <c r="B2883" t="s">
        <v>3762</v>
      </c>
      <c r="C2883" t="s">
        <v>6090</v>
      </c>
      <c r="D2883" s="13">
        <v>204</v>
      </c>
      <c r="E2883" t="s">
        <v>576</v>
      </c>
      <c r="F2883" t="str">
        <f>IF(ISERROR(VLOOKUP(Transaktionen[[#This Row],[Transaktionen]],BTT[Verwendete Transaktion (Pflichtauswahl)],1,FALSE)),"nein","ja")</f>
        <v>ja</v>
      </c>
    </row>
    <row r="2884" spans="1:7" hidden="1" x14ac:dyDescent="0.25">
      <c r="A2884" t="s">
        <v>7214</v>
      </c>
      <c r="B2884" t="s">
        <v>8231</v>
      </c>
      <c r="C2884" t="s">
        <v>6090</v>
      </c>
      <c r="D2884" s="13" t="s">
        <v>576</v>
      </c>
      <c r="E2884" t="s">
        <v>576</v>
      </c>
      <c r="F2884" t="str">
        <f>IF(ISERROR(VLOOKUP(Transaktionen[[#This Row],[Transaktionen]],BTT[Verwendete Transaktion (Pflichtauswahl)],1,FALSE)),"nein","ja")</f>
        <v>nein</v>
      </c>
      <c r="G2884" t="s">
        <v>9341</v>
      </c>
    </row>
    <row r="2885" spans="1:7" hidden="1" x14ac:dyDescent="0.25">
      <c r="A2885" t="s">
        <v>7215</v>
      </c>
      <c r="B2885" t="s">
        <v>8232</v>
      </c>
      <c r="C2885" t="s">
        <v>6090</v>
      </c>
      <c r="D2885" s="13" t="s">
        <v>576</v>
      </c>
      <c r="E2885" t="s">
        <v>576</v>
      </c>
      <c r="F2885" t="str">
        <f>IF(ISERROR(VLOOKUP(Transaktionen[[#This Row],[Transaktionen]],BTT[Verwendete Transaktion (Pflichtauswahl)],1,FALSE)),"nein","ja")</f>
        <v>nein</v>
      </c>
      <c r="G2885" t="s">
        <v>9341</v>
      </c>
    </row>
    <row r="2886" spans="1:7" hidden="1" x14ac:dyDescent="0.25">
      <c r="A2886" t="s">
        <v>7216</v>
      </c>
      <c r="B2886" t="s">
        <v>8233</v>
      </c>
      <c r="C2886" t="s">
        <v>6090</v>
      </c>
      <c r="D2886" s="13" t="s">
        <v>576</v>
      </c>
      <c r="E2886" t="s">
        <v>576</v>
      </c>
      <c r="F2886" t="str">
        <f>IF(ISERROR(VLOOKUP(Transaktionen[[#This Row],[Transaktionen]],BTT[Verwendete Transaktion (Pflichtauswahl)],1,FALSE)),"nein","ja")</f>
        <v>ja</v>
      </c>
    </row>
    <row r="2887" spans="1:7" hidden="1" x14ac:dyDescent="0.25">
      <c r="A2887" t="s">
        <v>8583</v>
      </c>
      <c r="C2887" t="s">
        <v>6038</v>
      </c>
      <c r="D2887" s="13" t="s">
        <v>576</v>
      </c>
      <c r="E2887" t="s">
        <v>576</v>
      </c>
      <c r="F2887" t="str">
        <f>IF(ISERROR(VLOOKUP(Transaktionen[[#This Row],[Transaktionen]],BTT[Verwendete Transaktion (Pflichtauswahl)],1,FALSE)),"nein","ja")</f>
        <v>ja</v>
      </c>
    </row>
    <row r="2888" spans="1:7" hidden="1" x14ac:dyDescent="0.25">
      <c r="A2888" t="s">
        <v>3763</v>
      </c>
      <c r="B2888" t="s">
        <v>3764</v>
      </c>
      <c r="C2888" t="s">
        <v>6090</v>
      </c>
      <c r="D2888" s="13">
        <v>150</v>
      </c>
      <c r="E2888" t="s">
        <v>9102</v>
      </c>
      <c r="F2888" t="str">
        <f>IF(ISERROR(VLOOKUP(Transaktionen[[#This Row],[Transaktionen]],BTT[Verwendete Transaktion (Pflichtauswahl)],1,FALSE)),"nein","ja")</f>
        <v>ja</v>
      </c>
    </row>
    <row r="2889" spans="1:7" hidden="1" x14ac:dyDescent="0.25">
      <c r="A2889" t="s">
        <v>3765</v>
      </c>
      <c r="B2889" t="s">
        <v>3766</v>
      </c>
      <c r="C2889" t="s">
        <v>6090</v>
      </c>
      <c r="D2889" s="13">
        <v>2</v>
      </c>
      <c r="E2889" t="s">
        <v>9102</v>
      </c>
      <c r="F2889" t="str">
        <f>IF(ISERROR(VLOOKUP(Transaktionen[[#This Row],[Transaktionen]],BTT[Verwendete Transaktion (Pflichtauswahl)],1,FALSE)),"nein","ja")</f>
        <v>ja</v>
      </c>
    </row>
    <row r="2890" spans="1:7" hidden="1" x14ac:dyDescent="0.25">
      <c r="A2890" t="s">
        <v>3767</v>
      </c>
      <c r="B2890" t="s">
        <v>3768</v>
      </c>
      <c r="C2890" t="s">
        <v>6090</v>
      </c>
      <c r="D2890" s="13">
        <v>90337</v>
      </c>
      <c r="E2890" t="s">
        <v>9102</v>
      </c>
      <c r="F2890" t="str">
        <f>IF(ISERROR(VLOOKUP(Transaktionen[[#This Row],[Transaktionen]],BTT[Verwendete Transaktion (Pflichtauswahl)],1,FALSE)),"nein","ja")</f>
        <v>ja</v>
      </c>
    </row>
    <row r="2891" spans="1:7" hidden="1" x14ac:dyDescent="0.25">
      <c r="A2891" t="s">
        <v>7217</v>
      </c>
      <c r="B2891" t="s">
        <v>8234</v>
      </c>
      <c r="C2891" t="s">
        <v>6090</v>
      </c>
      <c r="D2891" s="13" t="s">
        <v>576</v>
      </c>
      <c r="E2891" t="s">
        <v>576</v>
      </c>
      <c r="F2891" t="str">
        <f>IF(ISERROR(VLOOKUP(Transaktionen[[#This Row],[Transaktionen]],BTT[Verwendete Transaktion (Pflichtauswahl)],1,FALSE)),"nein","ja")</f>
        <v>nein</v>
      </c>
      <c r="G2891" t="s">
        <v>9341</v>
      </c>
    </row>
    <row r="2892" spans="1:7" hidden="1" x14ac:dyDescent="0.25">
      <c r="A2892" t="s">
        <v>3769</v>
      </c>
      <c r="B2892" t="s">
        <v>3770</v>
      </c>
      <c r="C2892" t="s">
        <v>6090</v>
      </c>
      <c r="D2892" s="13">
        <v>5539</v>
      </c>
      <c r="E2892" t="s">
        <v>9102</v>
      </c>
      <c r="F2892" t="str">
        <f>IF(ISERROR(VLOOKUP(Transaktionen[[#This Row],[Transaktionen]],BTT[Verwendete Transaktion (Pflichtauswahl)],1,FALSE)),"nein","ja")</f>
        <v>ja</v>
      </c>
    </row>
    <row r="2893" spans="1:7" hidden="1" x14ac:dyDescent="0.25">
      <c r="A2893" t="s">
        <v>3771</v>
      </c>
      <c r="B2893" t="s">
        <v>3772</v>
      </c>
      <c r="C2893" t="s">
        <v>6090</v>
      </c>
      <c r="D2893" s="13">
        <v>11138</v>
      </c>
      <c r="E2893" t="s">
        <v>9102</v>
      </c>
      <c r="F2893" t="str">
        <f>IF(ISERROR(VLOOKUP(Transaktionen[[#This Row],[Transaktionen]],BTT[Verwendete Transaktion (Pflichtauswahl)],1,FALSE)),"nein","ja")</f>
        <v>ja</v>
      </c>
    </row>
    <row r="2894" spans="1:7" hidden="1" x14ac:dyDescent="0.25">
      <c r="A2894" t="s">
        <v>3773</v>
      </c>
      <c r="B2894" t="s">
        <v>3774</v>
      </c>
      <c r="C2894" t="s">
        <v>6090</v>
      </c>
      <c r="D2894" s="13">
        <v>6883</v>
      </c>
      <c r="E2894" t="s">
        <v>9102</v>
      </c>
      <c r="F2894" t="str">
        <f>IF(ISERROR(VLOOKUP(Transaktionen[[#This Row],[Transaktionen]],BTT[Verwendete Transaktion (Pflichtauswahl)],1,FALSE)),"nein","ja")</f>
        <v>ja</v>
      </c>
    </row>
    <row r="2895" spans="1:7" hidden="1" x14ac:dyDescent="0.25">
      <c r="A2895" t="s">
        <v>3775</v>
      </c>
      <c r="B2895" t="s">
        <v>3776</v>
      </c>
      <c r="C2895" t="s">
        <v>6090</v>
      </c>
      <c r="D2895" s="13">
        <v>2216</v>
      </c>
      <c r="E2895" t="s">
        <v>9102</v>
      </c>
      <c r="F2895" t="str">
        <f>IF(ISERROR(VLOOKUP(Transaktionen[[#This Row],[Transaktionen]],BTT[Verwendete Transaktion (Pflichtauswahl)],1,FALSE)),"nein","ja")</f>
        <v>ja</v>
      </c>
    </row>
    <row r="2896" spans="1:7" hidden="1" x14ac:dyDescent="0.25">
      <c r="A2896" t="s">
        <v>7218</v>
      </c>
      <c r="B2896" t="s">
        <v>8235</v>
      </c>
      <c r="C2896" t="s">
        <v>6090</v>
      </c>
      <c r="D2896" s="13" t="s">
        <v>576</v>
      </c>
      <c r="E2896" t="s">
        <v>576</v>
      </c>
      <c r="F2896" t="str">
        <f>IF(ISERROR(VLOOKUP(Transaktionen[[#This Row],[Transaktionen]],BTT[Verwendete Transaktion (Pflichtauswahl)],1,FALSE)),"nein","ja")</f>
        <v>nein</v>
      </c>
      <c r="G2896" t="s">
        <v>9341</v>
      </c>
    </row>
    <row r="2897" spans="1:7" hidden="1" x14ac:dyDescent="0.25">
      <c r="A2897" t="s">
        <v>3777</v>
      </c>
      <c r="B2897" t="s">
        <v>3778</v>
      </c>
      <c r="C2897" t="s">
        <v>6090</v>
      </c>
      <c r="D2897" s="13">
        <v>6</v>
      </c>
      <c r="E2897" t="s">
        <v>9102</v>
      </c>
      <c r="F2897" t="str">
        <f>IF(ISERROR(VLOOKUP(Transaktionen[[#This Row],[Transaktionen]],BTT[Verwendete Transaktion (Pflichtauswahl)],1,FALSE)),"nein","ja")</f>
        <v>ja</v>
      </c>
    </row>
    <row r="2898" spans="1:7" hidden="1" x14ac:dyDescent="0.25">
      <c r="A2898" t="s">
        <v>7219</v>
      </c>
      <c r="B2898" t="s">
        <v>8236</v>
      </c>
      <c r="C2898" t="s">
        <v>6090</v>
      </c>
      <c r="D2898" s="13" t="s">
        <v>576</v>
      </c>
      <c r="E2898" t="s">
        <v>576</v>
      </c>
      <c r="F2898" t="str">
        <f>IF(ISERROR(VLOOKUP(Transaktionen[[#This Row],[Transaktionen]],BTT[Verwendete Transaktion (Pflichtauswahl)],1,FALSE)),"nein","ja")</f>
        <v>nein</v>
      </c>
      <c r="G2898" t="s">
        <v>9341</v>
      </c>
    </row>
    <row r="2899" spans="1:7" hidden="1" x14ac:dyDescent="0.25">
      <c r="A2899" t="s">
        <v>7220</v>
      </c>
      <c r="B2899" t="s">
        <v>8237</v>
      </c>
      <c r="C2899" t="s">
        <v>6090</v>
      </c>
      <c r="D2899" s="13" t="s">
        <v>576</v>
      </c>
      <c r="E2899" t="s">
        <v>576</v>
      </c>
      <c r="F2899" t="str">
        <f>IF(ISERROR(VLOOKUP(Transaktionen[[#This Row],[Transaktionen]],BTT[Verwendete Transaktion (Pflichtauswahl)],1,FALSE)),"nein","ja")</f>
        <v>ja</v>
      </c>
    </row>
    <row r="2900" spans="1:7" hidden="1" x14ac:dyDescent="0.25">
      <c r="A2900" t="s">
        <v>3779</v>
      </c>
      <c r="B2900" t="s">
        <v>3780</v>
      </c>
      <c r="C2900" t="s">
        <v>6090</v>
      </c>
      <c r="D2900" s="13">
        <v>1136</v>
      </c>
      <c r="E2900" t="s">
        <v>9102</v>
      </c>
      <c r="F2900" t="str">
        <f>IF(ISERROR(VLOOKUP(Transaktionen[[#This Row],[Transaktionen]],BTT[Verwendete Transaktion (Pflichtauswahl)],1,FALSE)),"nein","ja")</f>
        <v>ja</v>
      </c>
    </row>
    <row r="2901" spans="1:7" hidden="1" x14ac:dyDescent="0.25">
      <c r="A2901" t="s">
        <v>3781</v>
      </c>
      <c r="B2901" t="s">
        <v>3782</v>
      </c>
      <c r="C2901" t="s">
        <v>6090</v>
      </c>
      <c r="D2901" s="13">
        <v>282</v>
      </c>
      <c r="E2901" t="s">
        <v>9102</v>
      </c>
      <c r="F2901" t="str">
        <f>IF(ISERROR(VLOOKUP(Transaktionen[[#This Row],[Transaktionen]],BTT[Verwendete Transaktion (Pflichtauswahl)],1,FALSE)),"nein","ja")</f>
        <v>ja</v>
      </c>
    </row>
    <row r="2902" spans="1:7" hidden="1" x14ac:dyDescent="0.25">
      <c r="A2902" t="s">
        <v>3783</v>
      </c>
      <c r="B2902" t="s">
        <v>3784</v>
      </c>
      <c r="C2902" t="s">
        <v>6090</v>
      </c>
      <c r="D2902" s="13">
        <v>121</v>
      </c>
      <c r="E2902" t="s">
        <v>9102</v>
      </c>
      <c r="F2902" t="str">
        <f>IF(ISERROR(VLOOKUP(Transaktionen[[#This Row],[Transaktionen]],BTT[Verwendete Transaktion (Pflichtauswahl)],1,FALSE)),"nein","ja")</f>
        <v>ja</v>
      </c>
    </row>
    <row r="2903" spans="1:7" hidden="1" x14ac:dyDescent="0.25">
      <c r="A2903" t="s">
        <v>7221</v>
      </c>
      <c r="B2903" t="s">
        <v>8238</v>
      </c>
      <c r="C2903" t="s">
        <v>6090</v>
      </c>
      <c r="D2903" s="13" t="s">
        <v>576</v>
      </c>
      <c r="E2903" t="s">
        <v>576</v>
      </c>
      <c r="F2903" t="str">
        <f>IF(ISERROR(VLOOKUP(Transaktionen[[#This Row],[Transaktionen]],BTT[Verwendete Transaktion (Pflichtauswahl)],1,FALSE)),"nein","ja")</f>
        <v>nein</v>
      </c>
      <c r="G2903" t="s">
        <v>9341</v>
      </c>
    </row>
    <row r="2904" spans="1:7" hidden="1" x14ac:dyDescent="0.25">
      <c r="A2904" t="s">
        <v>7222</v>
      </c>
      <c r="B2904" t="s">
        <v>8239</v>
      </c>
      <c r="C2904" t="s">
        <v>6090</v>
      </c>
      <c r="D2904" s="13" t="s">
        <v>576</v>
      </c>
      <c r="E2904" t="s">
        <v>576</v>
      </c>
      <c r="F2904" t="str">
        <f>IF(ISERROR(VLOOKUP(Transaktionen[[#This Row],[Transaktionen]],BTT[Verwendete Transaktion (Pflichtauswahl)],1,FALSE)),"nein","ja")</f>
        <v>nein</v>
      </c>
      <c r="G2904" t="s">
        <v>9341</v>
      </c>
    </row>
    <row r="2905" spans="1:7" hidden="1" x14ac:dyDescent="0.25">
      <c r="A2905" t="s">
        <v>7223</v>
      </c>
      <c r="B2905" t="s">
        <v>8240</v>
      </c>
      <c r="C2905" t="s">
        <v>6090</v>
      </c>
      <c r="D2905" s="13">
        <v>4</v>
      </c>
      <c r="E2905" t="s">
        <v>9102</v>
      </c>
      <c r="F2905" t="str">
        <f>IF(ISERROR(VLOOKUP(Transaktionen[[#This Row],[Transaktionen]],BTT[Verwendete Transaktion (Pflichtauswahl)],1,FALSE)),"nein","ja")</f>
        <v>ja</v>
      </c>
    </row>
    <row r="2906" spans="1:7" hidden="1" x14ac:dyDescent="0.25">
      <c r="A2906" t="s">
        <v>7224</v>
      </c>
      <c r="B2906" t="s">
        <v>8241</v>
      </c>
      <c r="C2906" t="s">
        <v>6090</v>
      </c>
      <c r="D2906" s="13">
        <v>14</v>
      </c>
      <c r="E2906" t="s">
        <v>9102</v>
      </c>
      <c r="F2906" t="str">
        <f>IF(ISERROR(VLOOKUP(Transaktionen[[#This Row],[Transaktionen]],BTT[Verwendete Transaktion (Pflichtauswahl)],1,FALSE)),"nein","ja")</f>
        <v>ja</v>
      </c>
    </row>
    <row r="2907" spans="1:7" hidden="1" x14ac:dyDescent="0.25">
      <c r="A2907" t="s">
        <v>3785</v>
      </c>
      <c r="B2907" t="s">
        <v>3786</v>
      </c>
      <c r="C2907" t="s">
        <v>6090</v>
      </c>
      <c r="D2907" s="13">
        <v>12</v>
      </c>
      <c r="E2907" t="s">
        <v>9102</v>
      </c>
      <c r="F2907" t="str">
        <f>IF(ISERROR(VLOOKUP(Transaktionen[[#This Row],[Transaktionen]],BTT[Verwendete Transaktion (Pflichtauswahl)],1,FALSE)),"nein","ja")</f>
        <v>ja</v>
      </c>
    </row>
    <row r="2908" spans="1:7" hidden="1" x14ac:dyDescent="0.25">
      <c r="A2908" t="s">
        <v>7225</v>
      </c>
      <c r="B2908" t="s">
        <v>8242</v>
      </c>
      <c r="C2908" t="s">
        <v>6090</v>
      </c>
      <c r="D2908" s="13" t="s">
        <v>576</v>
      </c>
      <c r="E2908" t="s">
        <v>576</v>
      </c>
      <c r="F2908" t="str">
        <f>IF(ISERROR(VLOOKUP(Transaktionen[[#This Row],[Transaktionen]],BTT[Verwendete Transaktion (Pflichtauswahl)],1,FALSE)),"nein","ja")</f>
        <v>nein</v>
      </c>
      <c r="G2908" t="s">
        <v>9341</v>
      </c>
    </row>
    <row r="2909" spans="1:7" hidden="1" x14ac:dyDescent="0.25">
      <c r="A2909" t="s">
        <v>3787</v>
      </c>
      <c r="B2909" t="s">
        <v>3788</v>
      </c>
      <c r="C2909" t="s">
        <v>6090</v>
      </c>
      <c r="D2909" s="13">
        <v>202</v>
      </c>
      <c r="E2909" t="s">
        <v>576</v>
      </c>
      <c r="F2909" t="str">
        <f>IF(ISERROR(VLOOKUP(Transaktionen[[#This Row],[Transaktionen]],BTT[Verwendete Transaktion (Pflichtauswahl)],1,FALSE)),"nein","ja")</f>
        <v>ja</v>
      </c>
    </row>
    <row r="2910" spans="1:7" hidden="1" x14ac:dyDescent="0.25">
      <c r="A2910" t="s">
        <v>3789</v>
      </c>
      <c r="B2910" t="s">
        <v>3790</v>
      </c>
      <c r="C2910" t="s">
        <v>6090</v>
      </c>
      <c r="D2910" s="13">
        <v>911</v>
      </c>
      <c r="E2910" t="s">
        <v>9102</v>
      </c>
      <c r="F2910" t="str">
        <f>IF(ISERROR(VLOOKUP(Transaktionen[[#This Row],[Transaktionen]],BTT[Verwendete Transaktion (Pflichtauswahl)],1,FALSE)),"nein","ja")</f>
        <v>ja</v>
      </c>
    </row>
    <row r="2911" spans="1:7" hidden="1" x14ac:dyDescent="0.25">
      <c r="A2911" t="s">
        <v>3791</v>
      </c>
      <c r="B2911" t="s">
        <v>3792</v>
      </c>
      <c r="C2911" t="s">
        <v>6090</v>
      </c>
      <c r="D2911" s="13">
        <v>373</v>
      </c>
      <c r="E2911" t="s">
        <v>9102</v>
      </c>
      <c r="F2911" t="str">
        <f>IF(ISERROR(VLOOKUP(Transaktionen[[#This Row],[Transaktionen]],BTT[Verwendete Transaktion (Pflichtauswahl)],1,FALSE)),"nein","ja")</f>
        <v>ja</v>
      </c>
    </row>
    <row r="2912" spans="1:7" hidden="1" x14ac:dyDescent="0.25">
      <c r="A2912" t="s">
        <v>3793</v>
      </c>
      <c r="B2912" t="s">
        <v>3794</v>
      </c>
      <c r="C2912" t="s">
        <v>6090</v>
      </c>
      <c r="D2912" s="13">
        <v>46</v>
      </c>
      <c r="E2912" t="s">
        <v>9102</v>
      </c>
      <c r="F2912" t="str">
        <f>IF(ISERROR(VLOOKUP(Transaktionen[[#This Row],[Transaktionen]],BTT[Verwendete Transaktion (Pflichtauswahl)],1,FALSE)),"nein","ja")</f>
        <v>ja</v>
      </c>
    </row>
    <row r="2913" spans="1:7" hidden="1" x14ac:dyDescent="0.25">
      <c r="A2913" t="s">
        <v>3795</v>
      </c>
      <c r="B2913" t="s">
        <v>3796</v>
      </c>
      <c r="C2913" t="s">
        <v>6090</v>
      </c>
      <c r="D2913" s="13">
        <v>14</v>
      </c>
      <c r="E2913" t="s">
        <v>576</v>
      </c>
      <c r="F2913" t="str">
        <f>IF(ISERROR(VLOOKUP(Transaktionen[[#This Row],[Transaktionen]],BTT[Verwendete Transaktion (Pflichtauswahl)],1,FALSE)),"nein","ja")</f>
        <v>ja</v>
      </c>
    </row>
    <row r="2914" spans="1:7" hidden="1" x14ac:dyDescent="0.25">
      <c r="A2914" t="s">
        <v>3797</v>
      </c>
      <c r="B2914" t="s">
        <v>3798</v>
      </c>
      <c r="C2914" t="s">
        <v>6090</v>
      </c>
      <c r="D2914" s="13">
        <v>1321</v>
      </c>
      <c r="E2914" t="s">
        <v>9102</v>
      </c>
      <c r="F2914" t="str">
        <f>IF(ISERROR(VLOOKUP(Transaktionen[[#This Row],[Transaktionen]],BTT[Verwendete Transaktion (Pflichtauswahl)],1,FALSE)),"nein","ja")</f>
        <v>ja</v>
      </c>
    </row>
    <row r="2915" spans="1:7" hidden="1" x14ac:dyDescent="0.25">
      <c r="A2915" t="s">
        <v>3799</v>
      </c>
      <c r="B2915" t="s">
        <v>3800</v>
      </c>
      <c r="C2915" t="s">
        <v>8454</v>
      </c>
      <c r="D2915" s="13">
        <v>24</v>
      </c>
      <c r="E2915" t="s">
        <v>576</v>
      </c>
      <c r="F2915" t="str">
        <f>IF(ISERROR(VLOOKUP(Transaktionen[[#This Row],[Transaktionen]],BTT[Verwendete Transaktion (Pflichtauswahl)],1,FALSE)),"nein","ja")</f>
        <v>nein</v>
      </c>
    </row>
    <row r="2916" spans="1:7" hidden="1" x14ac:dyDescent="0.25">
      <c r="A2916" t="s">
        <v>7247</v>
      </c>
      <c r="B2916" t="s">
        <v>8264</v>
      </c>
      <c r="C2916" t="s">
        <v>8454</v>
      </c>
      <c r="D2916" s="13">
        <v>24</v>
      </c>
      <c r="E2916" t="s">
        <v>576</v>
      </c>
      <c r="F2916" t="str">
        <f>IF(ISERROR(VLOOKUP(Transaktionen[[#This Row],[Transaktionen]],BTT[Verwendete Transaktion (Pflichtauswahl)],1,FALSE)),"nein","ja")</f>
        <v>nein</v>
      </c>
    </row>
    <row r="2917" spans="1:7" hidden="1" x14ac:dyDescent="0.25">
      <c r="A2917" t="s">
        <v>3801</v>
      </c>
      <c r="B2917" t="s">
        <v>3802</v>
      </c>
      <c r="C2917" t="s">
        <v>6085</v>
      </c>
      <c r="D2917" s="13">
        <v>51353</v>
      </c>
      <c r="E2917" t="s">
        <v>9102</v>
      </c>
      <c r="F2917" t="str">
        <f>IF(ISERROR(VLOOKUP(Transaktionen[[#This Row],[Transaktionen]],BTT[Verwendete Transaktion (Pflichtauswahl)],1,FALSE)),"nein","ja")</f>
        <v>nein</v>
      </c>
    </row>
    <row r="2918" spans="1:7" hidden="1" x14ac:dyDescent="0.25">
      <c r="A2918" t="s">
        <v>7226</v>
      </c>
      <c r="B2918" t="s">
        <v>8243</v>
      </c>
      <c r="C2918" t="s">
        <v>6085</v>
      </c>
      <c r="D2918" s="13">
        <v>4</v>
      </c>
      <c r="E2918" t="s">
        <v>9102</v>
      </c>
      <c r="F2918" t="str">
        <f>IF(ISERROR(VLOOKUP(Transaktionen[[#This Row],[Transaktionen]],BTT[Verwendete Transaktion (Pflichtauswahl)],1,FALSE)),"nein","ja")</f>
        <v>nein</v>
      </c>
    </row>
    <row r="2919" spans="1:7" hidden="1" x14ac:dyDescent="0.25">
      <c r="A2919" t="s">
        <v>7227</v>
      </c>
      <c r="B2919" t="s">
        <v>8244</v>
      </c>
      <c r="C2919" t="s">
        <v>6085</v>
      </c>
      <c r="D2919" s="13" t="s">
        <v>576</v>
      </c>
      <c r="E2919" t="s">
        <v>576</v>
      </c>
      <c r="F2919" t="str">
        <f>IF(ISERROR(VLOOKUP(Transaktionen[[#This Row],[Transaktionen]],BTT[Verwendete Transaktion (Pflichtauswahl)],1,FALSE)),"nein","ja")</f>
        <v>nein</v>
      </c>
      <c r="G2919" t="s">
        <v>9516</v>
      </c>
    </row>
    <row r="2920" spans="1:7" hidden="1" x14ac:dyDescent="0.25">
      <c r="A2920" t="s">
        <v>7228</v>
      </c>
      <c r="B2920" t="s">
        <v>8245</v>
      </c>
      <c r="C2920" t="s">
        <v>6085</v>
      </c>
      <c r="D2920" s="13" t="s">
        <v>576</v>
      </c>
      <c r="E2920" t="s">
        <v>576</v>
      </c>
      <c r="F2920" t="str">
        <f>IF(ISERROR(VLOOKUP(Transaktionen[[#This Row],[Transaktionen]],BTT[Verwendete Transaktion (Pflichtauswahl)],1,FALSE)),"nein","ja")</f>
        <v>nein</v>
      </c>
      <c r="G2920" t="s">
        <v>9516</v>
      </c>
    </row>
    <row r="2921" spans="1:7" hidden="1" x14ac:dyDescent="0.25">
      <c r="A2921" t="s">
        <v>7229</v>
      </c>
      <c r="B2921" t="s">
        <v>8246</v>
      </c>
      <c r="C2921" t="s">
        <v>6085</v>
      </c>
      <c r="D2921" s="13" t="s">
        <v>576</v>
      </c>
      <c r="E2921" t="s">
        <v>576</v>
      </c>
      <c r="F2921" t="str">
        <f>IF(ISERROR(VLOOKUP(Transaktionen[[#This Row],[Transaktionen]],BTT[Verwendete Transaktion (Pflichtauswahl)],1,FALSE)),"nein","ja")</f>
        <v>nein</v>
      </c>
      <c r="G2921" t="s">
        <v>9516</v>
      </c>
    </row>
    <row r="2922" spans="1:7" hidden="1" x14ac:dyDescent="0.25">
      <c r="A2922" t="s">
        <v>7230</v>
      </c>
      <c r="B2922" t="s">
        <v>8247</v>
      </c>
      <c r="C2922" t="s">
        <v>6085</v>
      </c>
      <c r="D2922" s="13" t="s">
        <v>576</v>
      </c>
      <c r="E2922" t="s">
        <v>576</v>
      </c>
      <c r="F2922" t="str">
        <f>IF(ISERROR(VLOOKUP(Transaktionen[[#This Row],[Transaktionen]],BTT[Verwendete Transaktion (Pflichtauswahl)],1,FALSE)),"nein","ja")</f>
        <v>nein</v>
      </c>
      <c r="G2922" t="s">
        <v>9516</v>
      </c>
    </row>
    <row r="2923" spans="1:7" hidden="1" x14ac:dyDescent="0.25">
      <c r="A2923" t="s">
        <v>7231</v>
      </c>
      <c r="B2923" t="s">
        <v>8248</v>
      </c>
      <c r="C2923" t="s">
        <v>6085</v>
      </c>
      <c r="D2923" s="13" t="s">
        <v>576</v>
      </c>
      <c r="E2923" t="s">
        <v>576</v>
      </c>
      <c r="F2923" t="str">
        <f>IF(ISERROR(VLOOKUP(Transaktionen[[#This Row],[Transaktionen]],BTT[Verwendete Transaktion (Pflichtauswahl)],1,FALSE)),"nein","ja")</f>
        <v>nein</v>
      </c>
      <c r="G2923" t="s">
        <v>9516</v>
      </c>
    </row>
    <row r="2924" spans="1:7" hidden="1" x14ac:dyDescent="0.25">
      <c r="A2924" t="s">
        <v>3803</v>
      </c>
      <c r="B2924" t="s">
        <v>3804</v>
      </c>
      <c r="C2924" t="s">
        <v>6085</v>
      </c>
      <c r="D2924" s="13">
        <v>1400</v>
      </c>
      <c r="E2924" t="s">
        <v>9102</v>
      </c>
      <c r="F2924" t="str">
        <f>IF(ISERROR(VLOOKUP(Transaktionen[[#This Row],[Transaktionen]],BTT[Verwendete Transaktion (Pflichtauswahl)],1,FALSE)),"nein","ja")</f>
        <v>nein</v>
      </c>
    </row>
    <row r="2925" spans="1:7" hidden="1" x14ac:dyDescent="0.25">
      <c r="A2925" t="s">
        <v>3805</v>
      </c>
      <c r="B2925" t="s">
        <v>3806</v>
      </c>
      <c r="C2925" t="s">
        <v>6085</v>
      </c>
      <c r="D2925" s="13">
        <v>30</v>
      </c>
      <c r="E2925" t="s">
        <v>576</v>
      </c>
      <c r="F2925" t="str">
        <f>IF(ISERROR(VLOOKUP(Transaktionen[[#This Row],[Transaktionen]],BTT[Verwendete Transaktion (Pflichtauswahl)],1,FALSE)),"nein","ja")</f>
        <v>nein</v>
      </c>
    </row>
    <row r="2926" spans="1:7" hidden="1" x14ac:dyDescent="0.25">
      <c r="A2926" t="s">
        <v>7232</v>
      </c>
      <c r="B2926" t="s">
        <v>8249</v>
      </c>
      <c r="C2926" t="s">
        <v>6085</v>
      </c>
      <c r="D2926" s="13" t="s">
        <v>576</v>
      </c>
      <c r="E2926" t="s">
        <v>576</v>
      </c>
      <c r="F2926" t="str">
        <f>IF(ISERROR(VLOOKUP(Transaktionen[[#This Row],[Transaktionen]],BTT[Verwendete Transaktion (Pflichtauswahl)],1,FALSE)),"nein","ja")</f>
        <v>nein</v>
      </c>
      <c r="G2926" t="s">
        <v>9516</v>
      </c>
    </row>
    <row r="2927" spans="1:7" hidden="1" x14ac:dyDescent="0.25">
      <c r="A2927" t="s">
        <v>3807</v>
      </c>
      <c r="B2927" t="s">
        <v>3808</v>
      </c>
      <c r="C2927" t="s">
        <v>6085</v>
      </c>
      <c r="D2927" s="13">
        <v>1142</v>
      </c>
      <c r="E2927" t="s">
        <v>9102</v>
      </c>
      <c r="F2927" t="str">
        <f>IF(ISERROR(VLOOKUP(Transaktionen[[#This Row],[Transaktionen]],BTT[Verwendete Transaktion (Pflichtauswahl)],1,FALSE)),"nein","ja")</f>
        <v>nein</v>
      </c>
    </row>
    <row r="2928" spans="1:7" hidden="1" x14ac:dyDescent="0.25">
      <c r="A2928" t="s">
        <v>3809</v>
      </c>
      <c r="B2928" t="s">
        <v>3810</v>
      </c>
      <c r="C2928" t="s">
        <v>6085</v>
      </c>
      <c r="D2928" s="13">
        <v>18309</v>
      </c>
      <c r="E2928" t="s">
        <v>9102</v>
      </c>
      <c r="F2928" t="str">
        <f>IF(ISERROR(VLOOKUP(Transaktionen[[#This Row],[Transaktionen]],BTT[Verwendete Transaktion (Pflichtauswahl)],1,FALSE)),"nein","ja")</f>
        <v>nein</v>
      </c>
    </row>
    <row r="2929" spans="1:7" hidden="1" x14ac:dyDescent="0.25">
      <c r="A2929" t="s">
        <v>3811</v>
      </c>
      <c r="B2929" t="s">
        <v>3812</v>
      </c>
      <c r="C2929" t="s">
        <v>6085</v>
      </c>
      <c r="D2929" s="13">
        <v>684</v>
      </c>
      <c r="E2929" t="s">
        <v>9102</v>
      </c>
      <c r="F2929" t="str">
        <f>IF(ISERROR(VLOOKUP(Transaktionen[[#This Row],[Transaktionen]],BTT[Verwendete Transaktion (Pflichtauswahl)],1,FALSE)),"nein","ja")</f>
        <v>nein</v>
      </c>
    </row>
    <row r="2930" spans="1:7" hidden="1" x14ac:dyDescent="0.25">
      <c r="A2930" t="s">
        <v>7233</v>
      </c>
      <c r="B2930" t="s">
        <v>8250</v>
      </c>
      <c r="C2930" t="s">
        <v>6085</v>
      </c>
      <c r="D2930" s="13">
        <v>14</v>
      </c>
      <c r="E2930" t="s">
        <v>9102</v>
      </c>
      <c r="F2930" t="str">
        <f>IF(ISERROR(VLOOKUP(Transaktionen[[#This Row],[Transaktionen]],BTT[Verwendete Transaktion (Pflichtauswahl)],1,FALSE)),"nein","ja")</f>
        <v>nein</v>
      </c>
    </row>
    <row r="2931" spans="1:7" hidden="1" x14ac:dyDescent="0.25">
      <c r="A2931" t="s">
        <v>3813</v>
      </c>
      <c r="B2931" t="s">
        <v>3814</v>
      </c>
      <c r="C2931" t="s">
        <v>6085</v>
      </c>
      <c r="D2931" s="13">
        <v>306</v>
      </c>
      <c r="E2931" t="s">
        <v>9102</v>
      </c>
      <c r="F2931" t="str">
        <f>IF(ISERROR(VLOOKUP(Transaktionen[[#This Row],[Transaktionen]],BTT[Verwendete Transaktion (Pflichtauswahl)],1,FALSE)),"nein","ja")</f>
        <v>nein</v>
      </c>
    </row>
    <row r="2932" spans="1:7" hidden="1" x14ac:dyDescent="0.25">
      <c r="A2932" t="s">
        <v>3815</v>
      </c>
      <c r="B2932" t="s">
        <v>3816</v>
      </c>
      <c r="C2932" t="s">
        <v>6085</v>
      </c>
      <c r="D2932" s="13">
        <v>7221</v>
      </c>
      <c r="E2932" t="s">
        <v>9102</v>
      </c>
      <c r="F2932" t="str">
        <f>IF(ISERROR(VLOOKUP(Transaktionen[[#This Row],[Transaktionen]],BTT[Verwendete Transaktion (Pflichtauswahl)],1,FALSE)),"nein","ja")</f>
        <v>nein</v>
      </c>
    </row>
    <row r="2933" spans="1:7" hidden="1" x14ac:dyDescent="0.25">
      <c r="A2933" t="s">
        <v>3817</v>
      </c>
      <c r="B2933" t="s">
        <v>3818</v>
      </c>
      <c r="C2933" t="s">
        <v>6085</v>
      </c>
      <c r="D2933" s="13">
        <v>10</v>
      </c>
      <c r="E2933" t="s">
        <v>9102</v>
      </c>
      <c r="F2933" t="str">
        <f>IF(ISERROR(VLOOKUP(Transaktionen[[#This Row],[Transaktionen]],BTT[Verwendete Transaktion (Pflichtauswahl)],1,FALSE)),"nein","ja")</f>
        <v>nein</v>
      </c>
    </row>
    <row r="2934" spans="1:7" hidden="1" x14ac:dyDescent="0.25">
      <c r="A2934" t="s">
        <v>7234</v>
      </c>
      <c r="B2934" t="s">
        <v>8251</v>
      </c>
      <c r="C2934" t="s">
        <v>6085</v>
      </c>
      <c r="D2934" s="13">
        <v>6</v>
      </c>
      <c r="E2934" t="s">
        <v>576</v>
      </c>
      <c r="F2934" t="str">
        <f>IF(ISERROR(VLOOKUP(Transaktionen[[#This Row],[Transaktionen]],BTT[Verwendete Transaktion (Pflichtauswahl)],1,FALSE)),"nein","ja")</f>
        <v>nein</v>
      </c>
    </row>
    <row r="2935" spans="1:7" hidden="1" x14ac:dyDescent="0.25">
      <c r="A2935" t="s">
        <v>7235</v>
      </c>
      <c r="B2935" t="s">
        <v>8252</v>
      </c>
      <c r="C2935" t="s">
        <v>6085</v>
      </c>
      <c r="D2935" s="13" t="s">
        <v>576</v>
      </c>
      <c r="E2935" t="s">
        <v>576</v>
      </c>
      <c r="F2935" t="str">
        <f>IF(ISERROR(VLOOKUP(Transaktionen[[#This Row],[Transaktionen]],BTT[Verwendete Transaktion (Pflichtauswahl)],1,FALSE)),"nein","ja")</f>
        <v>nein</v>
      </c>
      <c r="G2935" t="s">
        <v>9516</v>
      </c>
    </row>
    <row r="2936" spans="1:7" hidden="1" x14ac:dyDescent="0.25">
      <c r="A2936" t="s">
        <v>3819</v>
      </c>
      <c r="B2936" t="s">
        <v>3820</v>
      </c>
      <c r="C2936" t="s">
        <v>6085</v>
      </c>
      <c r="D2936" s="13">
        <v>6574</v>
      </c>
      <c r="E2936" t="s">
        <v>9102</v>
      </c>
      <c r="F2936" t="str">
        <f>IF(ISERROR(VLOOKUP(Transaktionen[[#This Row],[Transaktionen]],BTT[Verwendete Transaktion (Pflichtauswahl)],1,FALSE)),"nein","ja")</f>
        <v>nein</v>
      </c>
    </row>
    <row r="2937" spans="1:7" hidden="1" x14ac:dyDescent="0.25">
      <c r="A2937" t="s">
        <v>3821</v>
      </c>
      <c r="B2937" t="s">
        <v>3822</v>
      </c>
      <c r="C2937" t="s">
        <v>6085</v>
      </c>
      <c r="D2937" s="13">
        <v>20</v>
      </c>
      <c r="E2937" t="s">
        <v>9102</v>
      </c>
      <c r="F2937" t="str">
        <f>IF(ISERROR(VLOOKUP(Transaktionen[[#This Row],[Transaktionen]],BTT[Verwendete Transaktion (Pflichtauswahl)],1,FALSE)),"nein","ja")</f>
        <v>nein</v>
      </c>
    </row>
    <row r="2938" spans="1:7" hidden="1" x14ac:dyDescent="0.25">
      <c r="A2938" t="s">
        <v>3823</v>
      </c>
      <c r="B2938" t="s">
        <v>3824</v>
      </c>
      <c r="C2938" t="s">
        <v>6085</v>
      </c>
      <c r="D2938" s="13">
        <v>710</v>
      </c>
      <c r="E2938" t="s">
        <v>9102</v>
      </c>
      <c r="F2938" t="str">
        <f>IF(ISERROR(VLOOKUP(Transaktionen[[#This Row],[Transaktionen]],BTT[Verwendete Transaktion (Pflichtauswahl)],1,FALSE)),"nein","ja")</f>
        <v>nein</v>
      </c>
    </row>
    <row r="2939" spans="1:7" hidden="1" x14ac:dyDescent="0.25">
      <c r="A2939" t="s">
        <v>3825</v>
      </c>
      <c r="B2939" t="s">
        <v>3826</v>
      </c>
      <c r="C2939" t="s">
        <v>6085</v>
      </c>
      <c r="D2939" s="13">
        <v>8491</v>
      </c>
      <c r="E2939" t="s">
        <v>9102</v>
      </c>
      <c r="F2939" t="str">
        <f>IF(ISERROR(VLOOKUP(Transaktionen[[#This Row],[Transaktionen]],BTT[Verwendete Transaktion (Pflichtauswahl)],1,FALSE)),"nein","ja")</f>
        <v>nein</v>
      </c>
    </row>
    <row r="2940" spans="1:7" hidden="1" x14ac:dyDescent="0.25">
      <c r="A2940" t="s">
        <v>7236</v>
      </c>
      <c r="B2940" t="s">
        <v>8253</v>
      </c>
      <c r="C2940" t="s">
        <v>6085</v>
      </c>
      <c r="D2940" s="13" t="s">
        <v>576</v>
      </c>
      <c r="E2940" t="s">
        <v>576</v>
      </c>
      <c r="F2940" t="str">
        <f>IF(ISERROR(VLOOKUP(Transaktionen[[#This Row],[Transaktionen]],BTT[Verwendete Transaktion (Pflichtauswahl)],1,FALSE)),"nein","ja")</f>
        <v>nein</v>
      </c>
      <c r="G2940" t="s">
        <v>9516</v>
      </c>
    </row>
    <row r="2941" spans="1:7" hidden="1" x14ac:dyDescent="0.25">
      <c r="A2941" t="s">
        <v>7237</v>
      </c>
      <c r="B2941" t="s">
        <v>8254</v>
      </c>
      <c r="C2941" t="s">
        <v>6085</v>
      </c>
      <c r="D2941" s="13" t="s">
        <v>576</v>
      </c>
      <c r="E2941" t="s">
        <v>576</v>
      </c>
      <c r="F2941" t="str">
        <f>IF(ISERROR(VLOOKUP(Transaktionen[[#This Row],[Transaktionen]],BTT[Verwendete Transaktion (Pflichtauswahl)],1,FALSE)),"nein","ja")</f>
        <v>nein</v>
      </c>
      <c r="G2941" t="s">
        <v>9516</v>
      </c>
    </row>
    <row r="2942" spans="1:7" hidden="1" x14ac:dyDescent="0.25">
      <c r="A2942" t="s">
        <v>3827</v>
      </c>
      <c r="B2942" t="s">
        <v>3828</v>
      </c>
      <c r="C2942" t="s">
        <v>6085</v>
      </c>
      <c r="D2942" s="13">
        <v>1476</v>
      </c>
      <c r="E2942" t="s">
        <v>9102</v>
      </c>
      <c r="F2942" t="str">
        <f>IF(ISERROR(VLOOKUP(Transaktionen[[#This Row],[Transaktionen]],BTT[Verwendete Transaktion (Pflichtauswahl)],1,FALSE)),"nein","ja")</f>
        <v>nein</v>
      </c>
    </row>
    <row r="2943" spans="1:7" hidden="1" x14ac:dyDescent="0.25">
      <c r="A2943" t="s">
        <v>3829</v>
      </c>
      <c r="B2943" t="s">
        <v>3830</v>
      </c>
      <c r="C2943" t="s">
        <v>6085</v>
      </c>
      <c r="D2943" s="13">
        <v>1963</v>
      </c>
      <c r="E2943" t="s">
        <v>9102</v>
      </c>
      <c r="F2943" t="str">
        <f>IF(ISERROR(VLOOKUP(Transaktionen[[#This Row],[Transaktionen]],BTT[Verwendete Transaktion (Pflichtauswahl)],1,FALSE)),"nein","ja")</f>
        <v>nein</v>
      </c>
    </row>
    <row r="2944" spans="1:7" hidden="1" x14ac:dyDescent="0.25">
      <c r="A2944" t="s">
        <v>7238</v>
      </c>
      <c r="B2944" t="s">
        <v>8255</v>
      </c>
      <c r="C2944" t="s">
        <v>6085</v>
      </c>
      <c r="D2944" s="13" t="s">
        <v>576</v>
      </c>
      <c r="E2944" t="s">
        <v>576</v>
      </c>
      <c r="F2944" t="str">
        <f>IF(ISERROR(VLOOKUP(Transaktionen[[#This Row],[Transaktionen]],BTT[Verwendete Transaktion (Pflichtauswahl)],1,FALSE)),"nein","ja")</f>
        <v>nein</v>
      </c>
      <c r="G2944" t="s">
        <v>9516</v>
      </c>
    </row>
    <row r="2945" spans="1:7" hidden="1" x14ac:dyDescent="0.25">
      <c r="A2945" t="s">
        <v>3831</v>
      </c>
      <c r="B2945" t="s">
        <v>3832</v>
      </c>
      <c r="C2945" t="s">
        <v>6085</v>
      </c>
      <c r="D2945" s="13">
        <v>13</v>
      </c>
      <c r="E2945" t="s">
        <v>9102</v>
      </c>
      <c r="F2945" t="str">
        <f>IF(ISERROR(VLOOKUP(Transaktionen[[#This Row],[Transaktionen]],BTT[Verwendete Transaktion (Pflichtauswahl)],1,FALSE)),"nein","ja")</f>
        <v>nein</v>
      </c>
    </row>
    <row r="2946" spans="1:7" hidden="1" x14ac:dyDescent="0.25">
      <c r="A2946" t="s">
        <v>7239</v>
      </c>
      <c r="B2946" t="s">
        <v>8256</v>
      </c>
      <c r="C2946" t="s">
        <v>6085</v>
      </c>
      <c r="D2946" s="13">
        <v>30</v>
      </c>
      <c r="E2946" t="s">
        <v>576</v>
      </c>
      <c r="F2946" s="10" t="str">
        <f>IF(ISERROR(VLOOKUP(Transaktionen[[#This Row],[Transaktionen]],BTT[Verwendete Transaktion (Pflichtauswahl)],1,FALSE)),"nein","ja")</f>
        <v>nein</v>
      </c>
    </row>
    <row r="2947" spans="1:7" hidden="1" x14ac:dyDescent="0.25">
      <c r="A2947" t="s">
        <v>7240</v>
      </c>
      <c r="B2947" t="s">
        <v>8257</v>
      </c>
      <c r="C2947" t="s">
        <v>6085</v>
      </c>
      <c r="D2947" s="13" t="s">
        <v>576</v>
      </c>
      <c r="E2947" t="s">
        <v>576</v>
      </c>
      <c r="F2947" t="str">
        <f>IF(ISERROR(VLOOKUP(Transaktionen[[#This Row],[Transaktionen]],BTT[Verwendete Transaktion (Pflichtauswahl)],1,FALSE)),"nein","ja")</f>
        <v>nein</v>
      </c>
      <c r="G2947" t="s">
        <v>9516</v>
      </c>
    </row>
    <row r="2948" spans="1:7" hidden="1" x14ac:dyDescent="0.25">
      <c r="A2948" t="s">
        <v>3833</v>
      </c>
      <c r="B2948" t="s">
        <v>3834</v>
      </c>
      <c r="C2948" t="s">
        <v>6085</v>
      </c>
      <c r="D2948" s="13">
        <v>8980</v>
      </c>
      <c r="E2948" t="s">
        <v>9102</v>
      </c>
      <c r="F2948" t="str">
        <f>IF(ISERROR(VLOOKUP(Transaktionen[[#This Row],[Transaktionen]],BTT[Verwendete Transaktion (Pflichtauswahl)],1,FALSE)),"nein","ja")</f>
        <v>nein</v>
      </c>
    </row>
    <row r="2949" spans="1:7" hidden="1" x14ac:dyDescent="0.25">
      <c r="A2949" t="s">
        <v>3835</v>
      </c>
      <c r="B2949" t="s">
        <v>3836</v>
      </c>
      <c r="C2949" t="s">
        <v>6085</v>
      </c>
      <c r="D2949" s="13">
        <v>6827</v>
      </c>
      <c r="E2949" t="s">
        <v>9102</v>
      </c>
      <c r="F2949" t="str">
        <f>IF(ISERROR(VLOOKUP(Transaktionen[[#This Row],[Transaktionen]],BTT[Verwendete Transaktion (Pflichtauswahl)],1,FALSE)),"nein","ja")</f>
        <v>nein</v>
      </c>
    </row>
    <row r="2950" spans="1:7" hidden="1" x14ac:dyDescent="0.25">
      <c r="A2950" t="s">
        <v>3837</v>
      </c>
      <c r="B2950" t="s">
        <v>3838</v>
      </c>
      <c r="C2950" t="s">
        <v>6085</v>
      </c>
      <c r="D2950" s="13">
        <v>10</v>
      </c>
      <c r="E2950" t="s">
        <v>9102</v>
      </c>
      <c r="F2950" t="str">
        <f>IF(ISERROR(VLOOKUP(Transaktionen[[#This Row],[Transaktionen]],BTT[Verwendete Transaktion (Pflichtauswahl)],1,FALSE)),"nein","ja")</f>
        <v>nein</v>
      </c>
    </row>
    <row r="2951" spans="1:7" hidden="1" x14ac:dyDescent="0.25">
      <c r="A2951" t="s">
        <v>3839</v>
      </c>
      <c r="B2951" t="s">
        <v>3840</v>
      </c>
      <c r="C2951" t="s">
        <v>6085</v>
      </c>
      <c r="D2951" s="13">
        <v>517</v>
      </c>
      <c r="E2951" t="s">
        <v>9102</v>
      </c>
      <c r="F2951" t="str">
        <f>IF(ISERROR(VLOOKUP(Transaktionen[[#This Row],[Transaktionen]],BTT[Verwendete Transaktion (Pflichtauswahl)],1,FALSE)),"nein","ja")</f>
        <v>nein</v>
      </c>
    </row>
    <row r="2952" spans="1:7" hidden="1" x14ac:dyDescent="0.25">
      <c r="A2952" t="s">
        <v>7241</v>
      </c>
      <c r="B2952" t="s">
        <v>8258</v>
      </c>
      <c r="C2952" t="s">
        <v>6085</v>
      </c>
      <c r="D2952" s="13">
        <v>80</v>
      </c>
      <c r="E2952" t="s">
        <v>576</v>
      </c>
      <c r="F2952" t="str">
        <f>IF(ISERROR(VLOOKUP(Transaktionen[[#This Row],[Transaktionen]],BTT[Verwendete Transaktion (Pflichtauswahl)],1,FALSE)),"nein","ja")</f>
        <v>nein</v>
      </c>
    </row>
    <row r="2953" spans="1:7" hidden="1" x14ac:dyDescent="0.25">
      <c r="A2953" t="s">
        <v>3841</v>
      </c>
      <c r="B2953" t="s">
        <v>3842</v>
      </c>
      <c r="C2953" t="s">
        <v>6085</v>
      </c>
      <c r="D2953" s="13">
        <v>30</v>
      </c>
      <c r="E2953" t="s">
        <v>9102</v>
      </c>
      <c r="F2953" t="str">
        <f>IF(ISERROR(VLOOKUP(Transaktionen[[#This Row],[Transaktionen]],BTT[Verwendete Transaktion (Pflichtauswahl)],1,FALSE)),"nein","ja")</f>
        <v>nein</v>
      </c>
    </row>
    <row r="2954" spans="1:7" hidden="1" x14ac:dyDescent="0.25">
      <c r="A2954" t="s">
        <v>7242</v>
      </c>
      <c r="B2954" t="s">
        <v>8259</v>
      </c>
      <c r="C2954" t="s">
        <v>6085</v>
      </c>
      <c r="D2954" s="13">
        <v>20</v>
      </c>
      <c r="E2954" t="s">
        <v>576</v>
      </c>
      <c r="F2954" t="str">
        <f>IF(ISERROR(VLOOKUP(Transaktionen[[#This Row],[Transaktionen]],BTT[Verwendete Transaktion (Pflichtauswahl)],1,FALSE)),"nein","ja")</f>
        <v>nein</v>
      </c>
    </row>
    <row r="2955" spans="1:7" hidden="1" x14ac:dyDescent="0.25">
      <c r="A2955" t="s">
        <v>7243</v>
      </c>
      <c r="B2955" t="s">
        <v>8260</v>
      </c>
      <c r="C2955" t="s">
        <v>6085</v>
      </c>
      <c r="D2955" s="13" t="s">
        <v>576</v>
      </c>
      <c r="E2955" t="s">
        <v>576</v>
      </c>
      <c r="F2955" t="str">
        <f>IF(ISERROR(VLOOKUP(Transaktionen[[#This Row],[Transaktionen]],BTT[Verwendete Transaktion (Pflichtauswahl)],1,FALSE)),"nein","ja")</f>
        <v>nein</v>
      </c>
      <c r="G2955" t="s">
        <v>9516</v>
      </c>
    </row>
    <row r="2956" spans="1:7" hidden="1" x14ac:dyDescent="0.25">
      <c r="A2956" t="s">
        <v>3843</v>
      </c>
      <c r="B2956" t="s">
        <v>3844</v>
      </c>
      <c r="C2956" t="s">
        <v>6085</v>
      </c>
      <c r="D2956" s="13">
        <v>14397</v>
      </c>
      <c r="E2956" t="s">
        <v>9102</v>
      </c>
      <c r="F2956" t="str">
        <f>IF(ISERROR(VLOOKUP(Transaktionen[[#This Row],[Transaktionen]],BTT[Verwendete Transaktion (Pflichtauswahl)],1,FALSE)),"nein","ja")</f>
        <v>nein</v>
      </c>
    </row>
    <row r="2957" spans="1:7" hidden="1" x14ac:dyDescent="0.25">
      <c r="A2957" t="s">
        <v>3845</v>
      </c>
      <c r="B2957" t="s">
        <v>3846</v>
      </c>
      <c r="C2957" t="s">
        <v>6085</v>
      </c>
      <c r="D2957" s="13">
        <v>340</v>
      </c>
      <c r="E2957" t="s">
        <v>9102</v>
      </c>
      <c r="F2957" t="str">
        <f>IF(ISERROR(VLOOKUP(Transaktionen[[#This Row],[Transaktionen]],BTT[Verwendete Transaktion (Pflichtauswahl)],1,FALSE)),"nein","ja")</f>
        <v>nein</v>
      </c>
    </row>
    <row r="2958" spans="1:7" hidden="1" x14ac:dyDescent="0.25">
      <c r="A2958" t="s">
        <v>3847</v>
      </c>
      <c r="B2958" t="s">
        <v>3848</v>
      </c>
      <c r="C2958" t="s">
        <v>6085</v>
      </c>
      <c r="D2958" s="13">
        <v>11699</v>
      </c>
      <c r="E2958" t="s">
        <v>9102</v>
      </c>
      <c r="F2958" t="str">
        <f>IF(ISERROR(VLOOKUP(Transaktionen[[#This Row],[Transaktionen]],BTT[Verwendete Transaktion (Pflichtauswahl)],1,FALSE)),"nein","ja")</f>
        <v>nein</v>
      </c>
    </row>
    <row r="2959" spans="1:7" hidden="1" x14ac:dyDescent="0.25">
      <c r="A2959" t="s">
        <v>3849</v>
      </c>
      <c r="B2959" t="s">
        <v>3850</v>
      </c>
      <c r="C2959" t="s">
        <v>6085</v>
      </c>
      <c r="D2959" s="13">
        <v>22635</v>
      </c>
      <c r="E2959" t="s">
        <v>9102</v>
      </c>
      <c r="F2959" t="str">
        <f>IF(ISERROR(VLOOKUP(Transaktionen[[#This Row],[Transaktionen]],BTT[Verwendete Transaktion (Pflichtauswahl)],1,FALSE)),"nein","ja")</f>
        <v>nein</v>
      </c>
    </row>
    <row r="2960" spans="1:7" hidden="1" x14ac:dyDescent="0.25">
      <c r="A2960" t="s">
        <v>3851</v>
      </c>
      <c r="B2960" t="s">
        <v>3852</v>
      </c>
      <c r="C2960" t="s">
        <v>6085</v>
      </c>
      <c r="D2960" s="13">
        <v>5136</v>
      </c>
      <c r="E2960" t="s">
        <v>9102</v>
      </c>
      <c r="F2960" t="str">
        <f>IF(ISERROR(VLOOKUP(Transaktionen[[#This Row],[Transaktionen]],BTT[Verwendete Transaktion (Pflichtauswahl)],1,FALSE)),"nein","ja")</f>
        <v>nein</v>
      </c>
    </row>
    <row r="2961" spans="1:7" hidden="1" x14ac:dyDescent="0.25">
      <c r="A2961" t="s">
        <v>3853</v>
      </c>
      <c r="B2961" t="s">
        <v>3854</v>
      </c>
      <c r="C2961" t="s">
        <v>6085</v>
      </c>
      <c r="D2961" s="13">
        <v>862</v>
      </c>
      <c r="E2961" t="s">
        <v>9102</v>
      </c>
      <c r="F2961" t="str">
        <f>IF(ISERROR(VLOOKUP(Transaktionen[[#This Row],[Transaktionen]],BTT[Verwendete Transaktion (Pflichtauswahl)],1,FALSE)),"nein","ja")</f>
        <v>nein</v>
      </c>
    </row>
    <row r="2962" spans="1:7" hidden="1" x14ac:dyDescent="0.25">
      <c r="A2962" t="s">
        <v>7244</v>
      </c>
      <c r="B2962" t="s">
        <v>8261</v>
      </c>
      <c r="C2962" t="s">
        <v>6085</v>
      </c>
      <c r="D2962" s="13" t="s">
        <v>576</v>
      </c>
      <c r="E2962" t="s">
        <v>576</v>
      </c>
      <c r="F2962" t="str">
        <f>IF(ISERROR(VLOOKUP(Transaktionen[[#This Row],[Transaktionen]],BTT[Verwendete Transaktion (Pflichtauswahl)],1,FALSE)),"nein","ja")</f>
        <v>nein</v>
      </c>
      <c r="G2962" t="s">
        <v>9516</v>
      </c>
    </row>
    <row r="2963" spans="1:7" hidden="1" x14ac:dyDescent="0.25">
      <c r="A2963" t="s">
        <v>3855</v>
      </c>
      <c r="B2963" t="s">
        <v>3856</v>
      </c>
      <c r="C2963" t="s">
        <v>6085</v>
      </c>
      <c r="D2963" s="13" t="s">
        <v>576</v>
      </c>
      <c r="E2963" t="s">
        <v>576</v>
      </c>
      <c r="F2963" t="str">
        <f>IF(ISERROR(VLOOKUP(Transaktionen[[#This Row],[Transaktionen]],BTT[Verwendete Transaktion (Pflichtauswahl)],1,FALSE)),"nein","ja")</f>
        <v>nein</v>
      </c>
      <c r="G2963" t="s">
        <v>9516</v>
      </c>
    </row>
    <row r="2964" spans="1:7" hidden="1" x14ac:dyDescent="0.25">
      <c r="A2964" t="s">
        <v>7245</v>
      </c>
      <c r="B2964" t="s">
        <v>8262</v>
      </c>
      <c r="C2964" t="s">
        <v>6085</v>
      </c>
      <c r="D2964" s="13" t="s">
        <v>576</v>
      </c>
      <c r="E2964" t="s">
        <v>576</v>
      </c>
      <c r="F2964" t="str">
        <f>IF(ISERROR(VLOOKUP(Transaktionen[[#This Row],[Transaktionen]],BTT[Verwendete Transaktion (Pflichtauswahl)],1,FALSE)),"nein","ja")</f>
        <v>nein</v>
      </c>
      <c r="G2964" t="s">
        <v>9516</v>
      </c>
    </row>
    <row r="2965" spans="1:7" hidden="1" x14ac:dyDescent="0.25">
      <c r="A2965" t="s">
        <v>7246</v>
      </c>
      <c r="B2965" t="s">
        <v>8263</v>
      </c>
      <c r="C2965" t="s">
        <v>6085</v>
      </c>
      <c r="D2965" s="13" t="s">
        <v>576</v>
      </c>
      <c r="E2965" t="s">
        <v>576</v>
      </c>
      <c r="F2965" t="str">
        <f>IF(ISERROR(VLOOKUP(Transaktionen[[#This Row],[Transaktionen]],BTT[Verwendete Transaktion (Pflichtauswahl)],1,FALSE)),"nein","ja")</f>
        <v>nein</v>
      </c>
      <c r="G2965" t="s">
        <v>9516</v>
      </c>
    </row>
    <row r="2966" spans="1:7" hidden="1" x14ac:dyDescent="0.25">
      <c r="A2966" t="s">
        <v>7248</v>
      </c>
      <c r="B2966" t="s">
        <v>8265</v>
      </c>
      <c r="C2966" t="s">
        <v>8457</v>
      </c>
      <c r="D2966" s="13" t="s">
        <v>576</v>
      </c>
      <c r="E2966" t="s">
        <v>576</v>
      </c>
      <c r="F2966" t="str">
        <f>IF(ISERROR(VLOOKUP(Transaktionen[[#This Row],[Transaktionen]],BTT[Verwendete Transaktion (Pflichtauswahl)],1,FALSE)),"nein","ja")</f>
        <v>nein</v>
      </c>
      <c r="G2966" t="s">
        <v>9372</v>
      </c>
    </row>
    <row r="2967" spans="1:7" hidden="1" x14ac:dyDescent="0.25">
      <c r="A2967" t="s">
        <v>7249</v>
      </c>
      <c r="B2967" t="s">
        <v>8266</v>
      </c>
      <c r="C2967" t="s">
        <v>8457</v>
      </c>
      <c r="D2967" s="13" t="s">
        <v>576</v>
      </c>
      <c r="E2967" t="s">
        <v>576</v>
      </c>
      <c r="F2967" t="str">
        <f>IF(ISERROR(VLOOKUP(Transaktionen[[#This Row],[Transaktionen]],BTT[Verwendete Transaktion (Pflichtauswahl)],1,FALSE)),"nein","ja")</f>
        <v>nein</v>
      </c>
      <c r="G2967" t="s">
        <v>9372</v>
      </c>
    </row>
    <row r="2968" spans="1:7" hidden="1" x14ac:dyDescent="0.25">
      <c r="A2968" t="s">
        <v>7250</v>
      </c>
      <c r="B2968" t="s">
        <v>8267</v>
      </c>
      <c r="C2968" t="s">
        <v>8462</v>
      </c>
      <c r="D2968" s="13">
        <v>189</v>
      </c>
      <c r="E2968" t="s">
        <v>576</v>
      </c>
      <c r="F2968" t="str">
        <f>IF(ISERROR(VLOOKUP(Transaktionen[[#This Row],[Transaktionen]],BTT[Verwendete Transaktion (Pflichtauswahl)],1,FALSE)),"nein","ja")</f>
        <v>nein</v>
      </c>
    </row>
    <row r="2969" spans="1:7" hidden="1" x14ac:dyDescent="0.25">
      <c r="A2969" t="s">
        <v>3857</v>
      </c>
      <c r="B2969" t="s">
        <v>3858</v>
      </c>
      <c r="C2969" t="s">
        <v>8454</v>
      </c>
      <c r="D2969" s="13">
        <v>18</v>
      </c>
      <c r="E2969" t="s">
        <v>9102</v>
      </c>
      <c r="F2969" t="str">
        <f>IF(ISERROR(VLOOKUP(Transaktionen[[#This Row],[Transaktionen]],BTT[Verwendete Transaktion (Pflichtauswahl)],1,FALSE)),"nein","ja")</f>
        <v>nein</v>
      </c>
    </row>
    <row r="2970" spans="1:7" hidden="1" x14ac:dyDescent="0.25">
      <c r="A2970" t="s">
        <v>3859</v>
      </c>
      <c r="B2970" t="s">
        <v>3860</v>
      </c>
      <c r="C2970" t="s">
        <v>6036</v>
      </c>
      <c r="D2970" s="13">
        <v>2</v>
      </c>
      <c r="E2970" t="s">
        <v>9102</v>
      </c>
      <c r="F2970" t="str">
        <f>IF(ISERROR(VLOOKUP(Transaktionen[[#This Row],[Transaktionen]],BTT[Verwendete Transaktion (Pflichtauswahl)],1,FALSE)),"nein","ja")</f>
        <v>nein</v>
      </c>
    </row>
    <row r="2971" spans="1:7" hidden="1" x14ac:dyDescent="0.25">
      <c r="A2971" t="s">
        <v>7251</v>
      </c>
      <c r="B2971" t="s">
        <v>8268</v>
      </c>
      <c r="C2971" t="s">
        <v>8457</v>
      </c>
      <c r="D2971" s="13">
        <v>2</v>
      </c>
      <c r="E2971" t="s">
        <v>576</v>
      </c>
      <c r="F2971" t="str">
        <f>IF(ISERROR(VLOOKUP(Transaktionen[[#This Row],[Transaktionen]],BTT[Verwendete Transaktion (Pflichtauswahl)],1,FALSE)),"nein","ja")</f>
        <v>nein</v>
      </c>
    </row>
    <row r="2972" spans="1:7" hidden="1" x14ac:dyDescent="0.25">
      <c r="A2972" t="s">
        <v>7252</v>
      </c>
      <c r="B2972" t="s">
        <v>8268</v>
      </c>
      <c r="C2972" t="s">
        <v>8457</v>
      </c>
      <c r="D2972" s="13" t="s">
        <v>576</v>
      </c>
      <c r="E2972" t="s">
        <v>576</v>
      </c>
      <c r="F2972" t="str">
        <f>IF(ISERROR(VLOOKUP(Transaktionen[[#This Row],[Transaktionen]],BTT[Verwendete Transaktion (Pflichtauswahl)],1,FALSE)),"nein","ja")</f>
        <v>nein</v>
      </c>
      <c r="G2972" t="s">
        <v>9516</v>
      </c>
    </row>
    <row r="2973" spans="1:7" hidden="1" x14ac:dyDescent="0.25">
      <c r="A2973" t="s">
        <v>3861</v>
      </c>
      <c r="B2973" t="s">
        <v>3862</v>
      </c>
      <c r="C2973" t="s">
        <v>8581</v>
      </c>
      <c r="D2973" s="13">
        <v>28</v>
      </c>
      <c r="E2973" t="s">
        <v>9102</v>
      </c>
      <c r="F2973" t="str">
        <f>IF(ISERROR(VLOOKUP(Transaktionen[[#This Row],[Transaktionen]],BTT[Verwendete Transaktion (Pflichtauswahl)],1,FALSE)),"nein","ja")</f>
        <v>nein</v>
      </c>
    </row>
    <row r="2974" spans="1:7" hidden="1" x14ac:dyDescent="0.25">
      <c r="A2974" t="s">
        <v>7253</v>
      </c>
      <c r="B2974" t="s">
        <v>8269</v>
      </c>
      <c r="C2974" t="s">
        <v>8454</v>
      </c>
      <c r="D2974" s="13">
        <v>488</v>
      </c>
      <c r="E2974" t="s">
        <v>9102</v>
      </c>
      <c r="F2974" t="str">
        <f>IF(ISERROR(VLOOKUP(Transaktionen[[#This Row],[Transaktionen]],BTT[Verwendete Transaktion (Pflichtauswahl)],1,FALSE)),"nein","ja")</f>
        <v>nein</v>
      </c>
    </row>
    <row r="2975" spans="1:7" hidden="1" x14ac:dyDescent="0.25">
      <c r="A2975" t="s">
        <v>3863</v>
      </c>
      <c r="B2975" t="s">
        <v>3864</v>
      </c>
      <c r="C2975" t="s">
        <v>8454</v>
      </c>
      <c r="D2975" s="13">
        <v>80</v>
      </c>
      <c r="E2975" t="s">
        <v>9102</v>
      </c>
      <c r="F2975" t="str">
        <f>IF(ISERROR(VLOOKUP(Transaktionen[[#This Row],[Transaktionen]],BTT[Verwendete Transaktion (Pflichtauswahl)],1,FALSE)),"nein","ja")</f>
        <v>nein</v>
      </c>
    </row>
    <row r="2976" spans="1:7" hidden="1" x14ac:dyDescent="0.25">
      <c r="A2976" t="s">
        <v>3865</v>
      </c>
      <c r="B2976" t="s">
        <v>3866</v>
      </c>
      <c r="C2976" t="s">
        <v>8454</v>
      </c>
      <c r="D2976" s="13">
        <v>774</v>
      </c>
      <c r="E2976" t="s">
        <v>9102</v>
      </c>
      <c r="F2976" t="str">
        <f>IF(ISERROR(VLOOKUP(Transaktionen[[#This Row],[Transaktionen]],BTT[Verwendete Transaktion (Pflichtauswahl)],1,FALSE)),"nein","ja")</f>
        <v>nein</v>
      </c>
    </row>
    <row r="2977" spans="1:7" hidden="1" x14ac:dyDescent="0.25">
      <c r="A2977" t="s">
        <v>3867</v>
      </c>
      <c r="B2977" t="s">
        <v>3868</v>
      </c>
      <c r="C2977" t="s">
        <v>8454</v>
      </c>
      <c r="D2977" s="13">
        <v>2275</v>
      </c>
      <c r="E2977" t="s">
        <v>9102</v>
      </c>
      <c r="F2977" t="str">
        <f>IF(ISERROR(VLOOKUP(Transaktionen[[#This Row],[Transaktionen]],BTT[Verwendete Transaktion (Pflichtauswahl)],1,FALSE)),"nein","ja")</f>
        <v>nein</v>
      </c>
    </row>
    <row r="2978" spans="1:7" hidden="1" x14ac:dyDescent="0.25">
      <c r="A2978" t="s">
        <v>3869</v>
      </c>
      <c r="B2978" t="s">
        <v>3870</v>
      </c>
      <c r="C2978" t="s">
        <v>8454</v>
      </c>
      <c r="D2978" s="13">
        <v>1212</v>
      </c>
      <c r="E2978" t="s">
        <v>9102</v>
      </c>
      <c r="F2978" t="str">
        <f>IF(ISERROR(VLOOKUP(Transaktionen[[#This Row],[Transaktionen]],BTT[Verwendete Transaktion (Pflichtauswahl)],1,FALSE)),"nein","ja")</f>
        <v>nein</v>
      </c>
    </row>
    <row r="2979" spans="1:7" hidden="1" x14ac:dyDescent="0.25">
      <c r="A2979" t="s">
        <v>3871</v>
      </c>
      <c r="B2979" t="s">
        <v>3872</v>
      </c>
      <c r="C2979" t="s">
        <v>8454</v>
      </c>
      <c r="D2979" s="13">
        <v>6836</v>
      </c>
      <c r="E2979" t="s">
        <v>9102</v>
      </c>
      <c r="F2979" t="str">
        <f>IF(ISERROR(VLOOKUP(Transaktionen[[#This Row],[Transaktionen]],BTT[Verwendete Transaktion (Pflichtauswahl)],1,FALSE)),"nein","ja")</f>
        <v>nein</v>
      </c>
    </row>
    <row r="2980" spans="1:7" hidden="1" x14ac:dyDescent="0.25">
      <c r="A2980" t="s">
        <v>9242</v>
      </c>
      <c r="B2980" t="s">
        <v>9243</v>
      </c>
      <c r="C2980" t="s">
        <v>8454</v>
      </c>
      <c r="D2980" s="13">
        <v>900</v>
      </c>
      <c r="E2980" t="s">
        <v>9102</v>
      </c>
      <c r="F2980" t="str">
        <f>IF(ISERROR(VLOOKUP(Transaktionen[[#This Row],[Transaktionen]],BTT[Verwendete Transaktion (Pflichtauswahl)],1,FALSE)),"nein","ja")</f>
        <v>nein</v>
      </c>
    </row>
    <row r="2981" spans="1:7" hidden="1" x14ac:dyDescent="0.25">
      <c r="A2981" t="s">
        <v>3873</v>
      </c>
      <c r="B2981" t="s">
        <v>3874</v>
      </c>
      <c r="C2981" t="s">
        <v>8454</v>
      </c>
      <c r="D2981" s="13">
        <v>12</v>
      </c>
      <c r="E2981" t="s">
        <v>576</v>
      </c>
      <c r="F2981" t="str">
        <f>IF(ISERROR(VLOOKUP(Transaktionen[[#This Row],[Transaktionen]],BTT[Verwendete Transaktion (Pflichtauswahl)],1,FALSE)),"nein","ja")</f>
        <v>nein</v>
      </c>
    </row>
    <row r="2982" spans="1:7" hidden="1" x14ac:dyDescent="0.25">
      <c r="A2982" t="s">
        <v>3875</v>
      </c>
      <c r="B2982" t="s">
        <v>3876</v>
      </c>
      <c r="C2982" t="s">
        <v>8454</v>
      </c>
      <c r="D2982" s="13">
        <v>314</v>
      </c>
      <c r="E2982" t="s">
        <v>9102</v>
      </c>
      <c r="F2982" t="str">
        <f>IF(ISERROR(VLOOKUP(Transaktionen[[#This Row],[Transaktionen]],BTT[Verwendete Transaktion (Pflichtauswahl)],1,FALSE)),"nein","ja")</f>
        <v>nein</v>
      </c>
    </row>
    <row r="2983" spans="1:7" hidden="1" x14ac:dyDescent="0.25">
      <c r="A2983" t="s">
        <v>3877</v>
      </c>
      <c r="B2983" t="s">
        <v>3878</v>
      </c>
      <c r="C2983" t="s">
        <v>8454</v>
      </c>
      <c r="D2983" s="13">
        <v>365</v>
      </c>
      <c r="E2983" t="s">
        <v>576</v>
      </c>
      <c r="F2983" t="str">
        <f>IF(ISERROR(VLOOKUP(Transaktionen[[#This Row],[Transaktionen]],BTT[Verwendete Transaktion (Pflichtauswahl)],1,FALSE)),"nein","ja")</f>
        <v>nein</v>
      </c>
    </row>
    <row r="2984" spans="1:7" hidden="1" x14ac:dyDescent="0.25">
      <c r="A2984" t="s">
        <v>7254</v>
      </c>
      <c r="B2984" t="s">
        <v>8270</v>
      </c>
      <c r="C2984" t="s">
        <v>6322</v>
      </c>
      <c r="D2984" s="13">
        <v>58</v>
      </c>
      <c r="E2984" t="s">
        <v>9104</v>
      </c>
      <c r="F2984" t="str">
        <f>IF(ISERROR(VLOOKUP(Transaktionen[[#This Row],[Transaktionen]],BTT[Verwendete Transaktion (Pflichtauswahl)],1,FALSE)),"nein","ja")</f>
        <v>nein</v>
      </c>
    </row>
    <row r="2985" spans="1:7" hidden="1" x14ac:dyDescent="0.25">
      <c r="A2985" t="s">
        <v>3879</v>
      </c>
      <c r="B2985" t="s">
        <v>3880</v>
      </c>
      <c r="C2985" t="s">
        <v>8454</v>
      </c>
      <c r="D2985" s="13">
        <v>332</v>
      </c>
      <c r="E2985" t="s">
        <v>576</v>
      </c>
      <c r="F2985" t="str">
        <f>IF(ISERROR(VLOOKUP(Transaktionen[[#This Row],[Transaktionen]],BTT[Verwendete Transaktion (Pflichtauswahl)],1,FALSE)),"nein","ja")</f>
        <v>nein</v>
      </c>
    </row>
    <row r="2986" spans="1:7" hidden="1" x14ac:dyDescent="0.25">
      <c r="A2986" t="s">
        <v>3881</v>
      </c>
      <c r="B2986" t="s">
        <v>3882</v>
      </c>
      <c r="C2986" t="s">
        <v>8454</v>
      </c>
      <c r="D2986" s="13" t="s">
        <v>576</v>
      </c>
      <c r="E2986" t="s">
        <v>576</v>
      </c>
      <c r="F2986" t="str">
        <f>IF(ISERROR(VLOOKUP(Transaktionen[[#This Row],[Transaktionen]],BTT[Verwendete Transaktion (Pflichtauswahl)],1,FALSE)),"nein","ja")</f>
        <v>nein</v>
      </c>
      <c r="G2986" t="s">
        <v>9516</v>
      </c>
    </row>
    <row r="2987" spans="1:7" hidden="1" x14ac:dyDescent="0.25">
      <c r="A2987" t="s">
        <v>3887</v>
      </c>
      <c r="B2987" t="s">
        <v>3888</v>
      </c>
      <c r="C2987" t="s">
        <v>8454</v>
      </c>
      <c r="D2987" s="13">
        <v>24</v>
      </c>
      <c r="E2987" t="s">
        <v>576</v>
      </c>
      <c r="F2987" t="str">
        <f>IF(ISERROR(VLOOKUP(Transaktionen[[#This Row],[Transaktionen]],BTT[Verwendete Transaktion (Pflichtauswahl)],1,FALSE)),"nein","ja")</f>
        <v>nein</v>
      </c>
    </row>
    <row r="2988" spans="1:7" hidden="1" x14ac:dyDescent="0.25">
      <c r="A2988" t="s">
        <v>3883</v>
      </c>
      <c r="B2988" t="s">
        <v>3884</v>
      </c>
      <c r="C2988" t="s">
        <v>8454</v>
      </c>
      <c r="D2988" s="13">
        <v>340</v>
      </c>
      <c r="E2988" t="s">
        <v>576</v>
      </c>
      <c r="F2988" t="str">
        <f>IF(ISERROR(VLOOKUP(Transaktionen[[#This Row],[Transaktionen]],BTT[Verwendete Transaktion (Pflichtauswahl)],1,FALSE)),"nein","ja")</f>
        <v>nein</v>
      </c>
    </row>
    <row r="2989" spans="1:7" hidden="1" x14ac:dyDescent="0.25">
      <c r="A2989" t="s">
        <v>3885</v>
      </c>
      <c r="B2989" t="s">
        <v>3886</v>
      </c>
      <c r="C2989" t="s">
        <v>8454</v>
      </c>
      <c r="D2989" s="13">
        <v>5</v>
      </c>
      <c r="E2989" t="s">
        <v>9102</v>
      </c>
      <c r="F2989" s="10" t="str">
        <f>IF(ISERROR(VLOOKUP(Transaktionen[[#This Row],[Transaktionen]],BTT[Verwendete Transaktion (Pflichtauswahl)],1,FALSE)),"nein","ja")</f>
        <v>nein</v>
      </c>
    </row>
    <row r="2990" spans="1:7" hidden="1" x14ac:dyDescent="0.25">
      <c r="A2990" t="s">
        <v>7255</v>
      </c>
      <c r="B2990" t="s">
        <v>8271</v>
      </c>
      <c r="C2990" t="s">
        <v>8454</v>
      </c>
      <c r="D2990" s="13">
        <v>24</v>
      </c>
      <c r="E2990" t="s">
        <v>576</v>
      </c>
      <c r="F2990" t="str">
        <f>IF(ISERROR(VLOOKUP(Transaktionen[[#This Row],[Transaktionen]],BTT[Verwendete Transaktion (Pflichtauswahl)],1,FALSE)),"nein","ja")</f>
        <v>nein</v>
      </c>
    </row>
    <row r="2991" spans="1:7" hidden="1" x14ac:dyDescent="0.25">
      <c r="A2991" t="s">
        <v>3889</v>
      </c>
      <c r="B2991" t="s">
        <v>3890</v>
      </c>
      <c r="C2991" t="s">
        <v>8454</v>
      </c>
      <c r="D2991" s="13" t="s">
        <v>576</v>
      </c>
      <c r="E2991" t="s">
        <v>576</v>
      </c>
      <c r="F2991" t="str">
        <f>IF(ISERROR(VLOOKUP(Transaktionen[[#This Row],[Transaktionen]],BTT[Verwendete Transaktion (Pflichtauswahl)],1,FALSE)),"nein","ja")</f>
        <v>nein</v>
      </c>
      <c r="G2991" t="s">
        <v>9516</v>
      </c>
    </row>
    <row r="2992" spans="1:7" hidden="1" x14ac:dyDescent="0.25">
      <c r="A2992" t="s">
        <v>7256</v>
      </c>
      <c r="B2992" t="s">
        <v>8272</v>
      </c>
      <c r="C2992" t="s">
        <v>8454</v>
      </c>
      <c r="D2992" s="13">
        <v>28</v>
      </c>
      <c r="E2992" t="s">
        <v>9102</v>
      </c>
      <c r="F2992" t="str">
        <f>IF(ISERROR(VLOOKUP(Transaktionen[[#This Row],[Transaktionen]],BTT[Verwendete Transaktion (Pflichtauswahl)],1,FALSE)),"nein","ja")</f>
        <v>nein</v>
      </c>
    </row>
    <row r="2993" spans="1:7" hidden="1" x14ac:dyDescent="0.25">
      <c r="A2993" t="s">
        <v>7257</v>
      </c>
      <c r="B2993" t="s">
        <v>8273</v>
      </c>
      <c r="C2993" t="s">
        <v>8454</v>
      </c>
      <c r="D2993" s="13">
        <v>233</v>
      </c>
      <c r="E2993" t="s">
        <v>9102</v>
      </c>
      <c r="F2993" t="str">
        <f>IF(ISERROR(VLOOKUP(Transaktionen[[#This Row],[Transaktionen]],BTT[Verwendete Transaktion (Pflichtauswahl)],1,FALSE)),"nein","ja")</f>
        <v>nein</v>
      </c>
    </row>
    <row r="2994" spans="1:7" hidden="1" x14ac:dyDescent="0.25">
      <c r="A2994" t="s">
        <v>3891</v>
      </c>
      <c r="B2994" t="s">
        <v>3892</v>
      </c>
      <c r="C2994" t="s">
        <v>8454</v>
      </c>
      <c r="D2994" s="13">
        <v>2772</v>
      </c>
      <c r="E2994" t="s">
        <v>9102</v>
      </c>
      <c r="F2994" t="str">
        <f>IF(ISERROR(VLOOKUP(Transaktionen[[#This Row],[Transaktionen]],BTT[Verwendete Transaktion (Pflichtauswahl)],1,FALSE)),"nein","ja")</f>
        <v>nein</v>
      </c>
    </row>
    <row r="2995" spans="1:7" hidden="1" x14ac:dyDescent="0.25">
      <c r="A2995" t="s">
        <v>3893</v>
      </c>
      <c r="B2995" t="s">
        <v>3894</v>
      </c>
      <c r="C2995" t="s">
        <v>8454</v>
      </c>
      <c r="D2995" s="13">
        <v>1754</v>
      </c>
      <c r="E2995" t="s">
        <v>9102</v>
      </c>
      <c r="F2995" t="str">
        <f>IF(ISERROR(VLOOKUP(Transaktionen[[#This Row],[Transaktionen]],BTT[Verwendete Transaktion (Pflichtauswahl)],1,FALSE)),"nein","ja")</f>
        <v>nein</v>
      </c>
    </row>
    <row r="2996" spans="1:7" hidden="1" x14ac:dyDescent="0.25">
      <c r="A2996" t="s">
        <v>7258</v>
      </c>
      <c r="B2996" t="s">
        <v>8274</v>
      </c>
      <c r="C2996" t="s">
        <v>8454</v>
      </c>
      <c r="D2996" s="13" t="s">
        <v>576</v>
      </c>
      <c r="E2996" t="s">
        <v>576</v>
      </c>
      <c r="F2996" t="str">
        <f>IF(ISERROR(VLOOKUP(Transaktionen[[#This Row],[Transaktionen]],BTT[Verwendete Transaktion (Pflichtauswahl)],1,FALSE)),"nein","ja")</f>
        <v>nein</v>
      </c>
      <c r="G2996" t="s">
        <v>9516</v>
      </c>
    </row>
    <row r="2997" spans="1:7" hidden="1" x14ac:dyDescent="0.25">
      <c r="A2997" t="s">
        <v>3895</v>
      </c>
      <c r="B2997" t="s">
        <v>3896</v>
      </c>
      <c r="C2997" t="s">
        <v>8454</v>
      </c>
      <c r="D2997" s="13" t="s">
        <v>576</v>
      </c>
      <c r="E2997" t="s">
        <v>576</v>
      </c>
      <c r="F2997" t="str">
        <f>IF(ISERROR(VLOOKUP(Transaktionen[[#This Row],[Transaktionen]],BTT[Verwendete Transaktion (Pflichtauswahl)],1,FALSE)),"nein","ja")</f>
        <v>nein</v>
      </c>
      <c r="G2997" t="s">
        <v>9516</v>
      </c>
    </row>
    <row r="2998" spans="1:7" hidden="1" x14ac:dyDescent="0.25">
      <c r="A2998" t="s">
        <v>7259</v>
      </c>
      <c r="B2998" t="s">
        <v>8275</v>
      </c>
      <c r="C2998" t="s">
        <v>8454</v>
      </c>
      <c r="D2998" s="13" t="s">
        <v>576</v>
      </c>
      <c r="E2998" t="s">
        <v>576</v>
      </c>
      <c r="F2998" t="str">
        <f>IF(ISERROR(VLOOKUP(Transaktionen[[#This Row],[Transaktionen]],BTT[Verwendete Transaktion (Pflichtauswahl)],1,FALSE)),"nein","ja")</f>
        <v>nein</v>
      </c>
      <c r="G2998" t="s">
        <v>9516</v>
      </c>
    </row>
    <row r="2999" spans="1:7" hidden="1" x14ac:dyDescent="0.25">
      <c r="A2999" t="s">
        <v>3897</v>
      </c>
      <c r="B2999" t="s">
        <v>3898</v>
      </c>
      <c r="C2999" t="s">
        <v>8454</v>
      </c>
      <c r="D2999" s="13" t="s">
        <v>576</v>
      </c>
      <c r="E2999" t="s">
        <v>576</v>
      </c>
      <c r="F2999" t="str">
        <f>IF(ISERROR(VLOOKUP(Transaktionen[[#This Row],[Transaktionen]],BTT[Verwendete Transaktion (Pflichtauswahl)],1,FALSE)),"nein","ja")</f>
        <v>nein</v>
      </c>
      <c r="G2999" t="s">
        <v>9516</v>
      </c>
    </row>
    <row r="3000" spans="1:7" hidden="1" x14ac:dyDescent="0.25">
      <c r="A3000" t="s">
        <v>4223</v>
      </c>
      <c r="B3000" t="s">
        <v>4224</v>
      </c>
      <c r="C3000" t="s">
        <v>3</v>
      </c>
      <c r="D3000" s="13">
        <v>18</v>
      </c>
      <c r="E3000" t="s">
        <v>9102</v>
      </c>
      <c r="F3000" t="str">
        <f>IF(ISERROR(VLOOKUP(Transaktionen[[#This Row],[Transaktionen]],BTT[Verwendete Transaktion (Pflichtauswahl)],1,FALSE)),"nein","ja")</f>
        <v>nein</v>
      </c>
    </row>
    <row r="3001" spans="1:7" hidden="1" x14ac:dyDescent="0.25">
      <c r="A3001" t="s">
        <v>7329</v>
      </c>
      <c r="B3001" t="s">
        <v>8340</v>
      </c>
      <c r="C3001" t="s">
        <v>6089</v>
      </c>
      <c r="D3001" s="13" t="s">
        <v>576</v>
      </c>
      <c r="E3001" t="s">
        <v>576</v>
      </c>
      <c r="F3001" t="str">
        <f>IF(ISERROR(VLOOKUP(Transaktionen[[#This Row],[Transaktionen]],BTT[Verwendete Transaktion (Pflichtauswahl)],1,FALSE)),"nein","ja")</f>
        <v>nein</v>
      </c>
      <c r="G3001" t="s">
        <v>9516</v>
      </c>
    </row>
    <row r="3002" spans="1:7" hidden="1" x14ac:dyDescent="0.25">
      <c r="A3002" t="s">
        <v>7330</v>
      </c>
      <c r="B3002" t="s">
        <v>8341</v>
      </c>
      <c r="C3002" t="s">
        <v>6094</v>
      </c>
      <c r="D3002" s="13">
        <v>18</v>
      </c>
      <c r="E3002" t="s">
        <v>576</v>
      </c>
      <c r="F3002" t="str">
        <f>IF(ISERROR(VLOOKUP(Transaktionen[[#This Row],[Transaktionen]],BTT[Verwendete Transaktion (Pflichtauswahl)],1,FALSE)),"nein","ja")</f>
        <v>nein</v>
      </c>
    </row>
    <row r="3003" spans="1:7" hidden="1" x14ac:dyDescent="0.25">
      <c r="A3003" t="s">
        <v>7331</v>
      </c>
      <c r="B3003" t="s">
        <v>8342</v>
      </c>
      <c r="C3003" t="s">
        <v>6094</v>
      </c>
      <c r="D3003" s="13" t="s">
        <v>576</v>
      </c>
      <c r="E3003" t="s">
        <v>576</v>
      </c>
      <c r="F3003" t="str">
        <f>IF(ISERROR(VLOOKUP(Transaktionen[[#This Row],[Transaktionen]],BTT[Verwendete Transaktion (Pflichtauswahl)],1,FALSE)),"nein","ja")</f>
        <v>nein</v>
      </c>
      <c r="G3003" t="s">
        <v>9516</v>
      </c>
    </row>
    <row r="3004" spans="1:7" hidden="1" x14ac:dyDescent="0.25">
      <c r="A3004" t="s">
        <v>4225</v>
      </c>
      <c r="B3004" t="s">
        <v>4226</v>
      </c>
      <c r="C3004" t="s">
        <v>3</v>
      </c>
      <c r="D3004" s="13">
        <v>2</v>
      </c>
      <c r="E3004" t="s">
        <v>9102</v>
      </c>
      <c r="F3004" t="str">
        <f>IF(ISERROR(VLOOKUP(Transaktionen[[#This Row],[Transaktionen]],BTT[Verwendete Transaktion (Pflichtauswahl)],1,FALSE)),"nein","ja")</f>
        <v>nein</v>
      </c>
    </row>
    <row r="3005" spans="1:7" hidden="1" x14ac:dyDescent="0.25">
      <c r="A3005" t="s">
        <v>9440</v>
      </c>
      <c r="B3005" t="s">
        <v>9441</v>
      </c>
      <c r="C3005" t="s">
        <v>3</v>
      </c>
      <c r="D3005" s="13">
        <v>1</v>
      </c>
      <c r="E3005" t="s">
        <v>9102</v>
      </c>
      <c r="F3005" t="str">
        <f>IF(ISERROR(VLOOKUP(Transaktionen[[#This Row],[Transaktionen]],BTT[Verwendete Transaktion (Pflichtauswahl)],1,FALSE)),"nein","ja")</f>
        <v>nein</v>
      </c>
    </row>
    <row r="3006" spans="1:7" hidden="1" x14ac:dyDescent="0.25">
      <c r="A3006" t="s">
        <v>4227</v>
      </c>
      <c r="B3006" t="s">
        <v>4228</v>
      </c>
      <c r="C3006" t="s">
        <v>3</v>
      </c>
      <c r="D3006" s="13" t="s">
        <v>576</v>
      </c>
      <c r="E3006" t="s">
        <v>576</v>
      </c>
      <c r="F3006" t="str">
        <f>IF(ISERROR(VLOOKUP(Transaktionen[[#This Row],[Transaktionen]],BTT[Verwendete Transaktion (Pflichtauswahl)],1,FALSE)),"nein","ja")</f>
        <v>nein</v>
      </c>
      <c r="G3006" t="s">
        <v>9516</v>
      </c>
    </row>
    <row r="3007" spans="1:7" hidden="1" x14ac:dyDescent="0.25">
      <c r="A3007" t="s">
        <v>9442</v>
      </c>
      <c r="B3007" t="s">
        <v>9443</v>
      </c>
      <c r="C3007" t="s">
        <v>3</v>
      </c>
      <c r="D3007" s="13">
        <v>122</v>
      </c>
      <c r="E3007" t="s">
        <v>9102</v>
      </c>
      <c r="F3007" t="str">
        <f>IF(ISERROR(VLOOKUP(Transaktionen[[#This Row],[Transaktionen]],BTT[Verwendete Transaktion (Pflichtauswahl)],1,FALSE)),"nein","ja")</f>
        <v>nein</v>
      </c>
    </row>
    <row r="3008" spans="1:7" hidden="1" x14ac:dyDescent="0.25">
      <c r="A3008" t="s">
        <v>4229</v>
      </c>
      <c r="B3008" t="s">
        <v>4230</v>
      </c>
      <c r="C3008" t="s">
        <v>6037</v>
      </c>
      <c r="D3008" s="13">
        <v>40</v>
      </c>
      <c r="E3008" t="s">
        <v>9102</v>
      </c>
      <c r="F3008" t="str">
        <f>IF(ISERROR(VLOOKUP(Transaktionen[[#This Row],[Transaktionen]],BTT[Verwendete Transaktion (Pflichtauswahl)],1,FALSE)),"nein","ja")</f>
        <v>nein</v>
      </c>
    </row>
    <row r="3009" spans="1:7" hidden="1" x14ac:dyDescent="0.25">
      <c r="A3009" t="s">
        <v>4231</v>
      </c>
      <c r="B3009" t="s">
        <v>4232</v>
      </c>
      <c r="C3009" t="s">
        <v>6037</v>
      </c>
      <c r="D3009" s="13">
        <v>100</v>
      </c>
      <c r="E3009" t="s">
        <v>9102</v>
      </c>
      <c r="F3009" t="str">
        <f>IF(ISERROR(VLOOKUP(Transaktionen[[#This Row],[Transaktionen]],BTT[Verwendete Transaktion (Pflichtauswahl)],1,FALSE)),"nein","ja")</f>
        <v>nein</v>
      </c>
    </row>
    <row r="3010" spans="1:7" hidden="1" x14ac:dyDescent="0.25">
      <c r="A3010" t="s">
        <v>7332</v>
      </c>
      <c r="B3010" t="s">
        <v>8343</v>
      </c>
      <c r="C3010" t="s">
        <v>6037</v>
      </c>
      <c r="D3010" s="13" t="s">
        <v>576</v>
      </c>
      <c r="E3010" t="s">
        <v>576</v>
      </c>
      <c r="F3010" t="str">
        <f>IF(ISERROR(VLOOKUP(Transaktionen[[#This Row],[Transaktionen]],BTT[Verwendete Transaktion (Pflichtauswahl)],1,FALSE)),"nein","ja")</f>
        <v>nein</v>
      </c>
      <c r="G3010" t="s">
        <v>9516</v>
      </c>
    </row>
    <row r="3011" spans="1:7" hidden="1" x14ac:dyDescent="0.25">
      <c r="A3011" t="s">
        <v>7333</v>
      </c>
      <c r="B3011" t="s">
        <v>8344</v>
      </c>
      <c r="C3011" t="s">
        <v>6037</v>
      </c>
      <c r="D3011" s="13" t="s">
        <v>576</v>
      </c>
      <c r="E3011" t="s">
        <v>576</v>
      </c>
      <c r="F3011" s="10" t="str">
        <f>IF(ISERROR(VLOOKUP(Transaktionen[[#This Row],[Transaktionen]],BTT[Verwendete Transaktion (Pflichtauswahl)],1,FALSE)),"nein","ja")</f>
        <v>nein</v>
      </c>
      <c r="G3011" t="s">
        <v>9516</v>
      </c>
    </row>
    <row r="3012" spans="1:7" hidden="1" x14ac:dyDescent="0.25">
      <c r="A3012" t="s">
        <v>7334</v>
      </c>
      <c r="B3012" t="s">
        <v>8345</v>
      </c>
      <c r="C3012" t="s">
        <v>6037</v>
      </c>
      <c r="D3012" s="13" t="s">
        <v>576</v>
      </c>
      <c r="E3012" t="s">
        <v>576</v>
      </c>
      <c r="F3012" t="str">
        <f>IF(ISERROR(VLOOKUP(Transaktionen[[#This Row],[Transaktionen]],BTT[Verwendete Transaktion (Pflichtauswahl)],1,FALSE)),"nein","ja")</f>
        <v>nein</v>
      </c>
      <c r="G3012" t="s">
        <v>9516</v>
      </c>
    </row>
    <row r="3013" spans="1:7" hidden="1" x14ac:dyDescent="0.25">
      <c r="A3013" t="s">
        <v>7335</v>
      </c>
      <c r="B3013" t="s">
        <v>8346</v>
      </c>
      <c r="C3013" t="s">
        <v>6037</v>
      </c>
      <c r="D3013" s="13" t="s">
        <v>576</v>
      </c>
      <c r="E3013" t="s">
        <v>576</v>
      </c>
      <c r="F3013" t="str">
        <f>IF(ISERROR(VLOOKUP(Transaktionen[[#This Row],[Transaktionen]],BTT[Verwendete Transaktion (Pflichtauswahl)],1,FALSE)),"nein","ja")</f>
        <v>nein</v>
      </c>
      <c r="G3013" t="s">
        <v>9516</v>
      </c>
    </row>
    <row r="3014" spans="1:7" hidden="1" x14ac:dyDescent="0.25">
      <c r="A3014" t="s">
        <v>7336</v>
      </c>
      <c r="B3014" t="s">
        <v>8347</v>
      </c>
      <c r="C3014" t="s">
        <v>6037</v>
      </c>
      <c r="D3014" s="13" t="s">
        <v>576</v>
      </c>
      <c r="E3014" t="s">
        <v>576</v>
      </c>
      <c r="F3014" t="str">
        <f>IF(ISERROR(VLOOKUP(Transaktionen[[#This Row],[Transaktionen]],BTT[Verwendete Transaktion (Pflichtauswahl)],1,FALSE)),"nein","ja")</f>
        <v>nein</v>
      </c>
      <c r="G3014" t="s">
        <v>9516</v>
      </c>
    </row>
    <row r="3015" spans="1:7" hidden="1" x14ac:dyDescent="0.25">
      <c r="A3015" t="s">
        <v>4233</v>
      </c>
      <c r="B3015" t="s">
        <v>4234</v>
      </c>
      <c r="C3015" t="s">
        <v>3</v>
      </c>
      <c r="D3015" s="13">
        <v>1053</v>
      </c>
      <c r="E3015" t="s">
        <v>9102</v>
      </c>
      <c r="F3015" t="str">
        <f>IF(ISERROR(VLOOKUP(Transaktionen[[#This Row],[Transaktionen]],BTT[Verwendete Transaktion (Pflichtauswahl)],1,FALSE)),"nein","ja")</f>
        <v>nein</v>
      </c>
    </row>
    <row r="3016" spans="1:7" hidden="1" x14ac:dyDescent="0.25">
      <c r="A3016" t="s">
        <v>4235</v>
      </c>
      <c r="B3016" t="s">
        <v>4236</v>
      </c>
      <c r="C3016" t="s">
        <v>3</v>
      </c>
      <c r="D3016" s="13">
        <v>1273</v>
      </c>
      <c r="E3016" t="s">
        <v>9102</v>
      </c>
      <c r="F3016" t="str">
        <f>IF(ISERROR(VLOOKUP(Transaktionen[[#This Row],[Transaktionen]],BTT[Verwendete Transaktion (Pflichtauswahl)],1,FALSE)),"nein","ja")</f>
        <v>nein</v>
      </c>
    </row>
    <row r="3017" spans="1:7" hidden="1" x14ac:dyDescent="0.25">
      <c r="A3017" t="s">
        <v>4237</v>
      </c>
      <c r="B3017" t="s">
        <v>4238</v>
      </c>
      <c r="C3017" t="s">
        <v>3</v>
      </c>
      <c r="D3017" s="13">
        <v>1138</v>
      </c>
      <c r="E3017" t="s">
        <v>9102</v>
      </c>
      <c r="F3017" t="str">
        <f>IF(ISERROR(VLOOKUP(Transaktionen[[#This Row],[Transaktionen]],BTT[Verwendete Transaktion (Pflichtauswahl)],1,FALSE)),"nein","ja")</f>
        <v>nein</v>
      </c>
    </row>
    <row r="3018" spans="1:7" hidden="1" x14ac:dyDescent="0.25">
      <c r="A3018" t="s">
        <v>4239</v>
      </c>
      <c r="B3018" t="s">
        <v>4240</v>
      </c>
      <c r="C3018" t="s">
        <v>3</v>
      </c>
      <c r="D3018" s="13">
        <v>2503</v>
      </c>
      <c r="E3018" t="s">
        <v>9102</v>
      </c>
      <c r="F3018" s="10" t="str">
        <f>IF(ISERROR(VLOOKUP(Transaktionen[[#This Row],[Transaktionen]],BTT[Verwendete Transaktion (Pflichtauswahl)],1,FALSE)),"nein","ja")</f>
        <v>nein</v>
      </c>
    </row>
    <row r="3019" spans="1:7" hidden="1" x14ac:dyDescent="0.25">
      <c r="A3019" t="s">
        <v>4241</v>
      </c>
      <c r="B3019" t="s">
        <v>4242</v>
      </c>
      <c r="C3019" t="s">
        <v>3</v>
      </c>
      <c r="D3019" s="13" t="s">
        <v>576</v>
      </c>
      <c r="E3019" t="s">
        <v>576</v>
      </c>
      <c r="F3019" t="str">
        <f>IF(ISERROR(VLOOKUP(Transaktionen[[#This Row],[Transaktionen]],BTT[Verwendete Transaktion (Pflichtauswahl)],1,FALSE)),"nein","ja")</f>
        <v>nein</v>
      </c>
      <c r="G3019" t="s">
        <v>9516</v>
      </c>
    </row>
    <row r="3020" spans="1:7" hidden="1" x14ac:dyDescent="0.25">
      <c r="A3020" t="s">
        <v>4243</v>
      </c>
      <c r="B3020" t="s">
        <v>4244</v>
      </c>
      <c r="C3020" t="s">
        <v>3</v>
      </c>
      <c r="D3020" s="13" t="s">
        <v>576</v>
      </c>
      <c r="E3020" t="s">
        <v>576</v>
      </c>
      <c r="F3020" t="str">
        <f>IF(ISERROR(VLOOKUP(Transaktionen[[#This Row],[Transaktionen]],BTT[Verwendete Transaktion (Pflichtauswahl)],1,FALSE)),"nein","ja")</f>
        <v>nein</v>
      </c>
      <c r="G3020" t="s">
        <v>9516</v>
      </c>
    </row>
    <row r="3021" spans="1:7" hidden="1" x14ac:dyDescent="0.25">
      <c r="A3021" t="s">
        <v>4245</v>
      </c>
      <c r="B3021" t="s">
        <v>4246</v>
      </c>
      <c r="C3021" t="s">
        <v>3</v>
      </c>
      <c r="D3021" s="13">
        <v>30</v>
      </c>
      <c r="E3021" t="s">
        <v>9102</v>
      </c>
      <c r="F3021" t="str">
        <f>IF(ISERROR(VLOOKUP(Transaktionen[[#This Row],[Transaktionen]],BTT[Verwendete Transaktion (Pflichtauswahl)],1,FALSE)),"nein","ja")</f>
        <v>nein</v>
      </c>
    </row>
    <row r="3022" spans="1:7" hidden="1" x14ac:dyDescent="0.25">
      <c r="A3022" t="s">
        <v>4247</v>
      </c>
      <c r="B3022" t="s">
        <v>4248</v>
      </c>
      <c r="C3022" t="s">
        <v>3</v>
      </c>
      <c r="D3022" s="13">
        <v>3</v>
      </c>
      <c r="E3022" t="s">
        <v>9102</v>
      </c>
      <c r="F3022" t="str">
        <f>IF(ISERROR(VLOOKUP(Transaktionen[[#This Row],[Transaktionen]],BTT[Verwendete Transaktion (Pflichtauswahl)],1,FALSE)),"nein","ja")</f>
        <v>nein</v>
      </c>
    </row>
    <row r="3023" spans="1:7" hidden="1" x14ac:dyDescent="0.25">
      <c r="A3023" t="s">
        <v>4249</v>
      </c>
      <c r="B3023" t="s">
        <v>4250</v>
      </c>
      <c r="C3023" t="s">
        <v>3</v>
      </c>
      <c r="D3023" s="13">
        <v>1794</v>
      </c>
      <c r="E3023" t="s">
        <v>9102</v>
      </c>
      <c r="F3023" t="str">
        <f>IF(ISERROR(VLOOKUP(Transaktionen[[#This Row],[Transaktionen]],BTT[Verwendete Transaktion (Pflichtauswahl)],1,FALSE)),"nein","ja")</f>
        <v>nein</v>
      </c>
    </row>
    <row r="3024" spans="1:7" hidden="1" x14ac:dyDescent="0.25">
      <c r="A3024" t="s">
        <v>4251</v>
      </c>
      <c r="B3024" t="s">
        <v>4252</v>
      </c>
      <c r="C3024" t="s">
        <v>3</v>
      </c>
      <c r="D3024" s="13">
        <v>28</v>
      </c>
      <c r="E3024" t="s">
        <v>9102</v>
      </c>
      <c r="F3024" t="str">
        <f>IF(ISERROR(VLOOKUP(Transaktionen[[#This Row],[Transaktionen]],BTT[Verwendete Transaktion (Pflichtauswahl)],1,FALSE)),"nein","ja")</f>
        <v>nein</v>
      </c>
    </row>
    <row r="3025" spans="1:7" hidden="1" x14ac:dyDescent="0.25">
      <c r="A3025" t="s">
        <v>9244</v>
      </c>
      <c r="B3025" t="s">
        <v>4273</v>
      </c>
      <c r="C3025" t="s">
        <v>3</v>
      </c>
      <c r="D3025" s="13">
        <v>2</v>
      </c>
      <c r="E3025" t="s">
        <v>9102</v>
      </c>
      <c r="F3025" t="str">
        <f>IF(ISERROR(VLOOKUP(Transaktionen[[#This Row],[Transaktionen]],BTT[Verwendete Transaktion (Pflichtauswahl)],1,FALSE)),"nein","ja")</f>
        <v>nein</v>
      </c>
    </row>
    <row r="3026" spans="1:7" hidden="1" x14ac:dyDescent="0.25">
      <c r="A3026" t="s">
        <v>4253</v>
      </c>
      <c r="B3026" t="s">
        <v>4254</v>
      </c>
      <c r="C3026" t="s">
        <v>3</v>
      </c>
      <c r="D3026" s="13">
        <v>14</v>
      </c>
      <c r="E3026" t="s">
        <v>9102</v>
      </c>
      <c r="F3026" t="str">
        <f>IF(ISERROR(VLOOKUP(Transaktionen[[#This Row],[Transaktionen]],BTT[Verwendete Transaktion (Pflichtauswahl)],1,FALSE)),"nein","ja")</f>
        <v>nein</v>
      </c>
    </row>
    <row r="3027" spans="1:7" hidden="1" x14ac:dyDescent="0.25">
      <c r="A3027" t="s">
        <v>4255</v>
      </c>
      <c r="B3027" t="s">
        <v>4256</v>
      </c>
      <c r="C3027" t="s">
        <v>3</v>
      </c>
      <c r="D3027" s="13">
        <v>456</v>
      </c>
      <c r="E3027" t="s">
        <v>9102</v>
      </c>
      <c r="F3027" t="str">
        <f>IF(ISERROR(VLOOKUP(Transaktionen[[#This Row],[Transaktionen]],BTT[Verwendete Transaktion (Pflichtauswahl)],1,FALSE)),"nein","ja")</f>
        <v>nein</v>
      </c>
    </row>
    <row r="3028" spans="1:7" hidden="1" x14ac:dyDescent="0.25">
      <c r="A3028" t="s">
        <v>4257</v>
      </c>
      <c r="B3028" t="s">
        <v>4258</v>
      </c>
      <c r="C3028" t="s">
        <v>3</v>
      </c>
      <c r="D3028" s="13">
        <v>18</v>
      </c>
      <c r="E3028" t="s">
        <v>9102</v>
      </c>
      <c r="F3028" t="str">
        <f>IF(ISERROR(VLOOKUP(Transaktionen[[#This Row],[Transaktionen]],BTT[Verwendete Transaktion (Pflichtauswahl)],1,FALSE)),"nein","ja")</f>
        <v>nein</v>
      </c>
    </row>
    <row r="3029" spans="1:7" hidden="1" x14ac:dyDescent="0.25">
      <c r="A3029" t="s">
        <v>4259</v>
      </c>
      <c r="B3029" t="s">
        <v>4246</v>
      </c>
      <c r="C3029" t="s">
        <v>3</v>
      </c>
      <c r="D3029" s="13">
        <v>42286</v>
      </c>
      <c r="E3029" t="s">
        <v>9102</v>
      </c>
      <c r="F3029" t="str">
        <f>IF(ISERROR(VLOOKUP(Transaktionen[[#This Row],[Transaktionen]],BTT[Verwendete Transaktion (Pflichtauswahl)],1,FALSE)),"nein","ja")</f>
        <v>nein</v>
      </c>
    </row>
    <row r="3030" spans="1:7" hidden="1" x14ac:dyDescent="0.25">
      <c r="A3030" t="s">
        <v>4260</v>
      </c>
      <c r="B3030" t="s">
        <v>4246</v>
      </c>
      <c r="C3030" t="s">
        <v>3</v>
      </c>
      <c r="D3030" s="13">
        <v>20391</v>
      </c>
      <c r="E3030" t="s">
        <v>9102</v>
      </c>
      <c r="F3030" t="str">
        <f>IF(ISERROR(VLOOKUP(Transaktionen[[#This Row],[Transaktionen]],BTT[Verwendete Transaktion (Pflichtauswahl)],1,FALSE)),"nein","ja")</f>
        <v>nein</v>
      </c>
    </row>
    <row r="3031" spans="1:7" hidden="1" x14ac:dyDescent="0.25">
      <c r="A3031" t="s">
        <v>4261</v>
      </c>
      <c r="B3031" t="s">
        <v>4246</v>
      </c>
      <c r="C3031" t="s">
        <v>3</v>
      </c>
      <c r="D3031" s="13">
        <v>26</v>
      </c>
      <c r="E3031" t="s">
        <v>9102</v>
      </c>
      <c r="F3031" t="str">
        <f>IF(ISERROR(VLOOKUP(Transaktionen[[#This Row],[Transaktionen]],BTT[Verwendete Transaktion (Pflichtauswahl)],1,FALSE)),"nein","ja")</f>
        <v>nein</v>
      </c>
    </row>
    <row r="3032" spans="1:7" hidden="1" x14ac:dyDescent="0.25">
      <c r="A3032" t="s">
        <v>4262</v>
      </c>
      <c r="B3032" t="s">
        <v>4246</v>
      </c>
      <c r="C3032" t="s">
        <v>6322</v>
      </c>
      <c r="D3032" s="13">
        <v>12296</v>
      </c>
      <c r="E3032" t="s">
        <v>9102</v>
      </c>
      <c r="F3032" t="str">
        <f>IF(ISERROR(VLOOKUP(Transaktionen[[#This Row],[Transaktionen]],BTT[Verwendete Transaktion (Pflichtauswahl)],1,FALSE)),"nein","ja")</f>
        <v>nein</v>
      </c>
    </row>
    <row r="3033" spans="1:7" hidden="1" x14ac:dyDescent="0.25">
      <c r="A3033" t="s">
        <v>4263</v>
      </c>
      <c r="B3033" t="s">
        <v>4246</v>
      </c>
      <c r="C3033" t="s">
        <v>3</v>
      </c>
      <c r="D3033" s="13">
        <v>84</v>
      </c>
      <c r="E3033" t="s">
        <v>9102</v>
      </c>
      <c r="F3033" t="str">
        <f>IF(ISERROR(VLOOKUP(Transaktionen[[#This Row],[Transaktionen]],BTT[Verwendete Transaktion (Pflichtauswahl)],1,FALSE)),"nein","ja")</f>
        <v>nein</v>
      </c>
    </row>
    <row r="3034" spans="1:7" hidden="1" x14ac:dyDescent="0.25">
      <c r="A3034" t="s">
        <v>4264</v>
      </c>
      <c r="B3034" t="s">
        <v>4246</v>
      </c>
      <c r="C3034" t="s">
        <v>3</v>
      </c>
      <c r="D3034" s="13">
        <v>62</v>
      </c>
      <c r="E3034" t="s">
        <v>9102</v>
      </c>
      <c r="F3034" t="str">
        <f>IF(ISERROR(VLOOKUP(Transaktionen[[#This Row],[Transaktionen]],BTT[Verwendete Transaktion (Pflichtauswahl)],1,FALSE)),"nein","ja")</f>
        <v>nein</v>
      </c>
    </row>
    <row r="3035" spans="1:7" hidden="1" x14ac:dyDescent="0.25">
      <c r="A3035" t="s">
        <v>4265</v>
      </c>
      <c r="B3035" t="s">
        <v>4246</v>
      </c>
      <c r="C3035" t="s">
        <v>3</v>
      </c>
      <c r="D3035" s="13">
        <v>58</v>
      </c>
      <c r="E3035" t="s">
        <v>9102</v>
      </c>
      <c r="F3035" t="str">
        <f>IF(ISERROR(VLOOKUP(Transaktionen[[#This Row],[Transaktionen]],BTT[Verwendete Transaktion (Pflichtauswahl)],1,FALSE)),"nein","ja")</f>
        <v>nein</v>
      </c>
    </row>
    <row r="3036" spans="1:7" hidden="1" x14ac:dyDescent="0.25">
      <c r="A3036" t="s">
        <v>4266</v>
      </c>
      <c r="B3036" t="s">
        <v>4267</v>
      </c>
      <c r="C3036" t="s">
        <v>3</v>
      </c>
      <c r="D3036" s="13" t="s">
        <v>576</v>
      </c>
      <c r="E3036" t="s">
        <v>576</v>
      </c>
      <c r="F3036" t="str">
        <f>IF(ISERROR(VLOOKUP(Transaktionen[[#This Row],[Transaktionen]],BTT[Verwendete Transaktion (Pflichtauswahl)],1,FALSE)),"nein","ja")</f>
        <v>nein</v>
      </c>
      <c r="G3036" t="s">
        <v>9516</v>
      </c>
    </row>
    <row r="3037" spans="1:7" hidden="1" x14ac:dyDescent="0.25">
      <c r="A3037" t="s">
        <v>4268</v>
      </c>
      <c r="B3037" t="s">
        <v>3282</v>
      </c>
      <c r="C3037" t="s">
        <v>3</v>
      </c>
      <c r="D3037" s="13">
        <v>2390</v>
      </c>
      <c r="E3037" t="s">
        <v>9102</v>
      </c>
      <c r="F3037" t="str">
        <f>IF(ISERROR(VLOOKUP(Transaktionen[[#This Row],[Transaktionen]],BTT[Verwendete Transaktion (Pflichtauswahl)],1,FALSE)),"nein","ja")</f>
        <v>nein</v>
      </c>
    </row>
    <row r="3038" spans="1:7" hidden="1" x14ac:dyDescent="0.25">
      <c r="A3038" t="s">
        <v>4269</v>
      </c>
      <c r="B3038" t="s">
        <v>3282</v>
      </c>
      <c r="C3038" t="s">
        <v>3</v>
      </c>
      <c r="D3038" s="13">
        <v>90</v>
      </c>
      <c r="E3038" t="s">
        <v>9102</v>
      </c>
      <c r="F3038" t="str">
        <f>IF(ISERROR(VLOOKUP(Transaktionen[[#This Row],[Transaktionen]],BTT[Verwendete Transaktion (Pflichtauswahl)],1,FALSE)),"nein","ja")</f>
        <v>nein</v>
      </c>
    </row>
    <row r="3039" spans="1:7" hidden="1" x14ac:dyDescent="0.25">
      <c r="A3039" t="s">
        <v>4270</v>
      </c>
      <c r="B3039" t="s">
        <v>3282</v>
      </c>
      <c r="C3039" t="s">
        <v>3</v>
      </c>
      <c r="D3039" s="13">
        <v>291</v>
      </c>
      <c r="E3039" t="s">
        <v>9102</v>
      </c>
      <c r="F3039" t="str">
        <f>IF(ISERROR(VLOOKUP(Transaktionen[[#This Row],[Transaktionen]],BTT[Verwendete Transaktion (Pflichtauswahl)],1,FALSE)),"nein","ja")</f>
        <v>nein</v>
      </c>
    </row>
    <row r="3040" spans="1:7" hidden="1" x14ac:dyDescent="0.25">
      <c r="A3040" t="s">
        <v>4271</v>
      </c>
      <c r="B3040" t="s">
        <v>3282</v>
      </c>
      <c r="C3040" t="s">
        <v>3</v>
      </c>
      <c r="D3040" s="13">
        <v>56</v>
      </c>
      <c r="E3040" t="s">
        <v>9102</v>
      </c>
      <c r="F3040" t="str">
        <f>IF(ISERROR(VLOOKUP(Transaktionen[[#This Row],[Transaktionen]],BTT[Verwendete Transaktion (Pflichtauswahl)],1,FALSE)),"nein","ja")</f>
        <v>nein</v>
      </c>
    </row>
    <row r="3041" spans="1:7" hidden="1" x14ac:dyDescent="0.25">
      <c r="A3041" t="s">
        <v>4272</v>
      </c>
      <c r="B3041" t="s">
        <v>4273</v>
      </c>
      <c r="C3041" t="s">
        <v>6322</v>
      </c>
      <c r="D3041" s="13">
        <v>481427</v>
      </c>
      <c r="E3041" t="s">
        <v>9102</v>
      </c>
      <c r="F3041" t="str">
        <f>IF(ISERROR(VLOOKUP(Transaktionen[[#This Row],[Transaktionen]],BTT[Verwendete Transaktion (Pflichtauswahl)],1,FALSE)),"nein","ja")</f>
        <v>nein</v>
      </c>
    </row>
    <row r="3042" spans="1:7" hidden="1" x14ac:dyDescent="0.25">
      <c r="A3042" t="s">
        <v>4274</v>
      </c>
      <c r="B3042" t="s">
        <v>4273</v>
      </c>
      <c r="C3042" t="s">
        <v>3</v>
      </c>
      <c r="D3042" s="13" t="s">
        <v>576</v>
      </c>
      <c r="E3042" t="s">
        <v>576</v>
      </c>
      <c r="F3042" t="str">
        <f>IF(ISERROR(VLOOKUP(Transaktionen[[#This Row],[Transaktionen]],BTT[Verwendete Transaktion (Pflichtauswahl)],1,FALSE)),"nein","ja")</f>
        <v>nein</v>
      </c>
      <c r="G3042" t="s">
        <v>9516</v>
      </c>
    </row>
    <row r="3043" spans="1:7" hidden="1" x14ac:dyDescent="0.25">
      <c r="A3043" t="s">
        <v>4275</v>
      </c>
      <c r="B3043" t="s">
        <v>4246</v>
      </c>
      <c r="C3043" t="s">
        <v>3</v>
      </c>
      <c r="D3043" s="13">
        <v>379</v>
      </c>
      <c r="E3043" t="s">
        <v>9102</v>
      </c>
      <c r="F3043" t="str">
        <f>IF(ISERROR(VLOOKUP(Transaktionen[[#This Row],[Transaktionen]],BTT[Verwendete Transaktion (Pflichtauswahl)],1,FALSE)),"nein","ja")</f>
        <v>nein</v>
      </c>
    </row>
    <row r="3044" spans="1:7" hidden="1" x14ac:dyDescent="0.25">
      <c r="A3044" t="s">
        <v>4276</v>
      </c>
      <c r="B3044" t="s">
        <v>4273</v>
      </c>
      <c r="C3044" t="s">
        <v>3</v>
      </c>
      <c r="D3044" s="13" t="s">
        <v>576</v>
      </c>
      <c r="E3044" t="s">
        <v>576</v>
      </c>
      <c r="F3044" t="str">
        <f>IF(ISERROR(VLOOKUP(Transaktionen[[#This Row],[Transaktionen]],BTT[Verwendete Transaktion (Pflichtauswahl)],1,FALSE)),"nein","ja")</f>
        <v>nein</v>
      </c>
      <c r="G3044" t="s">
        <v>9516</v>
      </c>
    </row>
    <row r="3045" spans="1:7" hidden="1" x14ac:dyDescent="0.25">
      <c r="A3045" t="s">
        <v>4277</v>
      </c>
      <c r="B3045" t="s">
        <v>4278</v>
      </c>
      <c r="C3045" t="s">
        <v>3</v>
      </c>
      <c r="D3045" s="13">
        <v>141038</v>
      </c>
      <c r="E3045" t="s">
        <v>9102</v>
      </c>
      <c r="F3045" s="10" t="str">
        <f>IF(ISERROR(VLOOKUP(Transaktionen[[#This Row],[Transaktionen]],BTT[Verwendete Transaktion (Pflichtauswahl)],1,FALSE)),"nein","ja")</f>
        <v>nein</v>
      </c>
    </row>
    <row r="3046" spans="1:7" hidden="1" x14ac:dyDescent="0.25">
      <c r="A3046" t="s">
        <v>4279</v>
      </c>
      <c r="B3046" t="s">
        <v>4278</v>
      </c>
      <c r="C3046" t="s">
        <v>3</v>
      </c>
      <c r="D3046" s="13" t="s">
        <v>576</v>
      </c>
      <c r="E3046" t="s">
        <v>576</v>
      </c>
      <c r="F3046" t="str">
        <f>IF(ISERROR(VLOOKUP(Transaktionen[[#This Row],[Transaktionen]],BTT[Verwendete Transaktion (Pflichtauswahl)],1,FALSE)),"nein","ja")</f>
        <v>nein</v>
      </c>
      <c r="G3046" t="s">
        <v>9516</v>
      </c>
    </row>
    <row r="3047" spans="1:7" hidden="1" x14ac:dyDescent="0.25">
      <c r="A3047" t="s">
        <v>9245</v>
      </c>
      <c r="B3047" t="s">
        <v>4278</v>
      </c>
      <c r="C3047" t="s">
        <v>3</v>
      </c>
      <c r="D3047" s="13">
        <v>12</v>
      </c>
      <c r="E3047" t="s">
        <v>9102</v>
      </c>
      <c r="F3047" t="str">
        <f>IF(ISERROR(VLOOKUP(Transaktionen[[#This Row],[Transaktionen]],BTT[Verwendete Transaktion (Pflichtauswahl)],1,FALSE)),"nein","ja")</f>
        <v>nein</v>
      </c>
    </row>
    <row r="3048" spans="1:7" hidden="1" x14ac:dyDescent="0.25">
      <c r="A3048" t="s">
        <v>4280</v>
      </c>
      <c r="B3048" t="s">
        <v>4278</v>
      </c>
      <c r="C3048" t="s">
        <v>3</v>
      </c>
      <c r="D3048" s="13" t="s">
        <v>576</v>
      </c>
      <c r="E3048" t="s">
        <v>576</v>
      </c>
      <c r="F3048" t="str">
        <f>IF(ISERROR(VLOOKUP(Transaktionen[[#This Row],[Transaktionen]],BTT[Verwendete Transaktion (Pflichtauswahl)],1,FALSE)),"nein","ja")</f>
        <v>nein</v>
      </c>
      <c r="G3048" t="s">
        <v>9516</v>
      </c>
    </row>
    <row r="3049" spans="1:7" hidden="1" x14ac:dyDescent="0.25">
      <c r="A3049" t="s">
        <v>4281</v>
      </c>
      <c r="B3049" t="s">
        <v>4282</v>
      </c>
      <c r="C3049" t="s">
        <v>3</v>
      </c>
      <c r="D3049" s="13">
        <v>8642</v>
      </c>
      <c r="E3049" t="s">
        <v>9102</v>
      </c>
      <c r="F3049" t="str">
        <f>IF(ISERROR(VLOOKUP(Transaktionen[[#This Row],[Transaktionen]],BTT[Verwendete Transaktion (Pflichtauswahl)],1,FALSE)),"nein","ja")</f>
        <v>nein</v>
      </c>
    </row>
    <row r="3050" spans="1:7" hidden="1" x14ac:dyDescent="0.25">
      <c r="A3050" t="s">
        <v>4283</v>
      </c>
      <c r="B3050" t="s">
        <v>4284</v>
      </c>
      <c r="C3050" t="s">
        <v>3</v>
      </c>
      <c r="D3050" s="13">
        <v>17558</v>
      </c>
      <c r="E3050" t="s">
        <v>9102</v>
      </c>
      <c r="F3050" t="str">
        <f>IF(ISERROR(VLOOKUP(Transaktionen[[#This Row],[Transaktionen]],BTT[Verwendete Transaktion (Pflichtauswahl)],1,FALSE)),"nein","ja")</f>
        <v>nein</v>
      </c>
    </row>
    <row r="3051" spans="1:7" hidden="1" x14ac:dyDescent="0.25">
      <c r="A3051" t="s">
        <v>4285</v>
      </c>
      <c r="B3051" t="s">
        <v>4278</v>
      </c>
      <c r="C3051" t="s">
        <v>3</v>
      </c>
      <c r="D3051" s="13">
        <v>1200</v>
      </c>
      <c r="E3051" t="s">
        <v>9102</v>
      </c>
      <c r="F3051" t="str">
        <f>IF(ISERROR(VLOOKUP(Transaktionen[[#This Row],[Transaktionen]],BTT[Verwendete Transaktion (Pflichtauswahl)],1,FALSE)),"nein","ja")</f>
        <v>nein</v>
      </c>
    </row>
    <row r="3052" spans="1:7" hidden="1" x14ac:dyDescent="0.25">
      <c r="A3052" t="s">
        <v>4286</v>
      </c>
      <c r="B3052" t="s">
        <v>4287</v>
      </c>
      <c r="C3052" t="s">
        <v>3</v>
      </c>
      <c r="D3052" s="13">
        <v>16</v>
      </c>
      <c r="E3052" t="s">
        <v>576</v>
      </c>
      <c r="F3052" s="10" t="str">
        <f>IF(ISERROR(VLOOKUP(Transaktionen[[#This Row],[Transaktionen]],BTT[Verwendete Transaktion (Pflichtauswahl)],1,FALSE)),"nein","ja")</f>
        <v>nein</v>
      </c>
    </row>
    <row r="3053" spans="1:7" hidden="1" x14ac:dyDescent="0.25">
      <c r="A3053" t="s">
        <v>4288</v>
      </c>
      <c r="B3053" t="s">
        <v>4289</v>
      </c>
      <c r="C3053" t="s">
        <v>3</v>
      </c>
      <c r="D3053" s="13">
        <v>3699</v>
      </c>
      <c r="E3053" t="s">
        <v>9102</v>
      </c>
      <c r="F3053" t="str">
        <f>IF(ISERROR(VLOOKUP(Transaktionen[[#This Row],[Transaktionen]],BTT[Verwendete Transaktion (Pflichtauswahl)],1,FALSE)),"nein","ja")</f>
        <v>nein</v>
      </c>
    </row>
    <row r="3054" spans="1:7" hidden="1" x14ac:dyDescent="0.25">
      <c r="A3054" t="s">
        <v>9246</v>
      </c>
      <c r="B3054" t="s">
        <v>4278</v>
      </c>
      <c r="C3054" t="s">
        <v>3</v>
      </c>
      <c r="D3054" s="13">
        <v>4</v>
      </c>
      <c r="E3054" t="s">
        <v>9102</v>
      </c>
      <c r="F3054" t="str">
        <f>IF(ISERROR(VLOOKUP(Transaktionen[[#This Row],[Transaktionen]],BTT[Verwendete Transaktion (Pflichtauswahl)],1,FALSE)),"nein","ja")</f>
        <v>nein</v>
      </c>
    </row>
    <row r="3055" spans="1:7" hidden="1" x14ac:dyDescent="0.25">
      <c r="A3055" t="s">
        <v>4290</v>
      </c>
      <c r="B3055" t="s">
        <v>4291</v>
      </c>
      <c r="C3055" t="s">
        <v>3</v>
      </c>
      <c r="D3055" s="13">
        <v>787</v>
      </c>
      <c r="E3055" t="s">
        <v>9102</v>
      </c>
      <c r="F3055" t="str">
        <f>IF(ISERROR(VLOOKUP(Transaktionen[[#This Row],[Transaktionen]],BTT[Verwendete Transaktion (Pflichtauswahl)],1,FALSE)),"nein","ja")</f>
        <v>nein</v>
      </c>
    </row>
    <row r="3056" spans="1:7" hidden="1" x14ac:dyDescent="0.25">
      <c r="A3056" t="s">
        <v>4292</v>
      </c>
      <c r="B3056" t="s">
        <v>4293</v>
      </c>
      <c r="C3056" t="s">
        <v>3</v>
      </c>
      <c r="D3056" s="13">
        <v>13612</v>
      </c>
      <c r="E3056" t="s">
        <v>9102</v>
      </c>
      <c r="F3056" t="str">
        <f>IF(ISERROR(VLOOKUP(Transaktionen[[#This Row],[Transaktionen]],BTT[Verwendete Transaktion (Pflichtauswahl)],1,FALSE)),"nein","ja")</f>
        <v>nein</v>
      </c>
    </row>
    <row r="3057" spans="1:7" hidden="1" x14ac:dyDescent="0.25">
      <c r="A3057" t="s">
        <v>4294</v>
      </c>
      <c r="B3057" t="s">
        <v>4246</v>
      </c>
      <c r="C3057" t="s">
        <v>3</v>
      </c>
      <c r="D3057" s="13">
        <v>41</v>
      </c>
      <c r="E3057" t="s">
        <v>9102</v>
      </c>
      <c r="F3057" t="str">
        <f>IF(ISERROR(VLOOKUP(Transaktionen[[#This Row],[Transaktionen]],BTT[Verwendete Transaktion (Pflichtauswahl)],1,FALSE)),"nein","ja")</f>
        <v>nein</v>
      </c>
    </row>
    <row r="3058" spans="1:7" hidden="1" x14ac:dyDescent="0.25">
      <c r="A3058" t="s">
        <v>4295</v>
      </c>
      <c r="B3058" t="s">
        <v>4293</v>
      </c>
      <c r="C3058" t="s">
        <v>3</v>
      </c>
      <c r="D3058" s="13">
        <v>27240</v>
      </c>
      <c r="E3058" t="s">
        <v>9102</v>
      </c>
      <c r="F3058" t="str">
        <f>IF(ISERROR(VLOOKUP(Transaktionen[[#This Row],[Transaktionen]],BTT[Verwendete Transaktion (Pflichtauswahl)],1,FALSE)),"nein","ja")</f>
        <v>nein</v>
      </c>
    </row>
    <row r="3059" spans="1:7" hidden="1" x14ac:dyDescent="0.25">
      <c r="A3059" t="s">
        <v>4296</v>
      </c>
      <c r="B3059" t="s">
        <v>4297</v>
      </c>
      <c r="C3059" t="s">
        <v>3</v>
      </c>
      <c r="D3059" s="13">
        <v>50460</v>
      </c>
      <c r="E3059" t="s">
        <v>9102</v>
      </c>
      <c r="F3059" s="10" t="str">
        <f>IF(ISERROR(VLOOKUP(Transaktionen[[#This Row],[Transaktionen]],BTT[Verwendete Transaktion (Pflichtauswahl)],1,FALSE)),"nein","ja")</f>
        <v>nein</v>
      </c>
    </row>
    <row r="3060" spans="1:7" hidden="1" x14ac:dyDescent="0.25">
      <c r="A3060" t="s">
        <v>4298</v>
      </c>
      <c r="B3060" t="s">
        <v>4299</v>
      </c>
      <c r="C3060" t="s">
        <v>3</v>
      </c>
      <c r="D3060" s="13">
        <v>48357</v>
      </c>
      <c r="E3060" t="s">
        <v>9102</v>
      </c>
      <c r="F3060" t="str">
        <f>IF(ISERROR(VLOOKUP(Transaktionen[[#This Row],[Transaktionen]],BTT[Verwendete Transaktion (Pflichtauswahl)],1,FALSE)),"nein","ja")</f>
        <v>nein</v>
      </c>
    </row>
    <row r="3061" spans="1:7" hidden="1" x14ac:dyDescent="0.25">
      <c r="A3061" t="s">
        <v>4300</v>
      </c>
      <c r="B3061" t="s">
        <v>4301</v>
      </c>
      <c r="C3061" t="s">
        <v>3</v>
      </c>
      <c r="D3061" s="13">
        <v>4073</v>
      </c>
      <c r="E3061" t="s">
        <v>9102</v>
      </c>
      <c r="F3061" t="str">
        <f>IF(ISERROR(VLOOKUP(Transaktionen[[#This Row],[Transaktionen]],BTT[Verwendete Transaktion (Pflichtauswahl)],1,FALSE)),"nein","ja")</f>
        <v>nein</v>
      </c>
    </row>
    <row r="3062" spans="1:7" hidden="1" x14ac:dyDescent="0.25">
      <c r="A3062" t="s">
        <v>4302</v>
      </c>
      <c r="B3062" t="s">
        <v>4303</v>
      </c>
      <c r="C3062" t="s">
        <v>3</v>
      </c>
      <c r="D3062" s="13">
        <v>501</v>
      </c>
      <c r="E3062" t="s">
        <v>9102</v>
      </c>
      <c r="F3062" t="str">
        <f>IF(ISERROR(VLOOKUP(Transaktionen[[#This Row],[Transaktionen]],BTT[Verwendete Transaktion (Pflichtauswahl)],1,FALSE)),"nein","ja")</f>
        <v>nein</v>
      </c>
    </row>
    <row r="3063" spans="1:7" hidden="1" x14ac:dyDescent="0.25">
      <c r="A3063" t="s">
        <v>4304</v>
      </c>
      <c r="B3063" t="s">
        <v>4305</v>
      </c>
      <c r="C3063" t="s">
        <v>3</v>
      </c>
      <c r="D3063" s="13">
        <v>10696</v>
      </c>
      <c r="E3063" t="s">
        <v>9102</v>
      </c>
      <c r="F3063" t="str">
        <f>IF(ISERROR(VLOOKUP(Transaktionen[[#This Row],[Transaktionen]],BTT[Verwendete Transaktion (Pflichtauswahl)],1,FALSE)),"nein","ja")</f>
        <v>nein</v>
      </c>
    </row>
    <row r="3064" spans="1:7" hidden="1" x14ac:dyDescent="0.25">
      <c r="A3064" t="s">
        <v>4306</v>
      </c>
      <c r="B3064" t="s">
        <v>4307</v>
      </c>
      <c r="C3064" t="s">
        <v>3</v>
      </c>
      <c r="D3064" s="13">
        <v>73</v>
      </c>
      <c r="E3064" t="s">
        <v>9102</v>
      </c>
      <c r="F3064" t="str">
        <f>IF(ISERROR(VLOOKUP(Transaktionen[[#This Row],[Transaktionen]],BTT[Verwendete Transaktion (Pflichtauswahl)],1,FALSE)),"nein","ja")</f>
        <v>nein</v>
      </c>
    </row>
    <row r="3065" spans="1:7" hidden="1" x14ac:dyDescent="0.25">
      <c r="A3065" t="s">
        <v>4308</v>
      </c>
      <c r="B3065" t="s">
        <v>4309</v>
      </c>
      <c r="C3065" t="s">
        <v>3</v>
      </c>
      <c r="D3065" s="13">
        <v>9</v>
      </c>
      <c r="E3065" t="s">
        <v>576</v>
      </c>
      <c r="F3065" t="str">
        <f>IF(ISERROR(VLOOKUP(Transaktionen[[#This Row],[Transaktionen]],BTT[Verwendete Transaktion (Pflichtauswahl)],1,FALSE)),"nein","ja")</f>
        <v>nein</v>
      </c>
    </row>
    <row r="3066" spans="1:7" hidden="1" x14ac:dyDescent="0.25">
      <c r="A3066" t="s">
        <v>4310</v>
      </c>
      <c r="B3066" t="s">
        <v>4311</v>
      </c>
      <c r="C3066" t="s">
        <v>3</v>
      </c>
      <c r="D3066" s="13">
        <v>325</v>
      </c>
      <c r="E3066" t="s">
        <v>9102</v>
      </c>
      <c r="F3066" t="str">
        <f>IF(ISERROR(VLOOKUP(Transaktionen[[#This Row],[Transaktionen]],BTT[Verwendete Transaktion (Pflichtauswahl)],1,FALSE)),"nein","ja")</f>
        <v>nein</v>
      </c>
    </row>
    <row r="3067" spans="1:7" hidden="1" x14ac:dyDescent="0.25">
      <c r="A3067" t="s">
        <v>4312</v>
      </c>
      <c r="B3067" t="s">
        <v>4313</v>
      </c>
      <c r="C3067" t="s">
        <v>3</v>
      </c>
      <c r="D3067" s="13">
        <v>30641</v>
      </c>
      <c r="E3067" t="s">
        <v>9102</v>
      </c>
      <c r="F3067" t="str">
        <f>IF(ISERROR(VLOOKUP(Transaktionen[[#This Row],[Transaktionen]],BTT[Verwendete Transaktion (Pflichtauswahl)],1,FALSE)),"nein","ja")</f>
        <v>nein</v>
      </c>
    </row>
    <row r="3068" spans="1:7" hidden="1" x14ac:dyDescent="0.25">
      <c r="A3068" t="s">
        <v>4314</v>
      </c>
      <c r="B3068" t="s">
        <v>4315</v>
      </c>
      <c r="C3068" t="s">
        <v>3</v>
      </c>
      <c r="D3068" s="13">
        <v>1260</v>
      </c>
      <c r="E3068" t="s">
        <v>9102</v>
      </c>
      <c r="F3068" t="str">
        <f>IF(ISERROR(VLOOKUP(Transaktionen[[#This Row],[Transaktionen]],BTT[Verwendete Transaktion (Pflichtauswahl)],1,FALSE)),"nein","ja")</f>
        <v>nein</v>
      </c>
    </row>
    <row r="3069" spans="1:7" hidden="1" x14ac:dyDescent="0.25">
      <c r="A3069" t="s">
        <v>4316</v>
      </c>
      <c r="B3069" t="s">
        <v>4317</v>
      </c>
      <c r="C3069" t="s">
        <v>3</v>
      </c>
      <c r="D3069" s="13">
        <v>1185</v>
      </c>
      <c r="E3069" t="s">
        <v>9102</v>
      </c>
      <c r="F3069" t="str">
        <f>IF(ISERROR(VLOOKUP(Transaktionen[[#This Row],[Transaktionen]],BTT[Verwendete Transaktion (Pflichtauswahl)],1,FALSE)),"nein","ja")</f>
        <v>nein</v>
      </c>
    </row>
    <row r="3070" spans="1:7" hidden="1" x14ac:dyDescent="0.25">
      <c r="A3070" t="s">
        <v>4318</v>
      </c>
      <c r="B3070" t="s">
        <v>4319</v>
      </c>
      <c r="C3070" t="s">
        <v>3</v>
      </c>
      <c r="D3070" s="13" t="s">
        <v>576</v>
      </c>
      <c r="E3070" t="s">
        <v>576</v>
      </c>
      <c r="F3070" t="str">
        <f>IF(ISERROR(VLOOKUP(Transaktionen[[#This Row],[Transaktionen]],BTT[Verwendete Transaktion (Pflichtauswahl)],1,FALSE)),"nein","ja")</f>
        <v>nein</v>
      </c>
      <c r="G3070" t="s">
        <v>9516</v>
      </c>
    </row>
    <row r="3071" spans="1:7" hidden="1" x14ac:dyDescent="0.25">
      <c r="A3071" t="s">
        <v>4320</v>
      </c>
      <c r="B3071" t="s">
        <v>4321</v>
      </c>
      <c r="C3071" t="s">
        <v>3</v>
      </c>
      <c r="D3071" s="13">
        <v>16</v>
      </c>
      <c r="E3071" t="s">
        <v>576</v>
      </c>
      <c r="F3071" t="str">
        <f>IF(ISERROR(VLOOKUP(Transaktionen[[#This Row],[Transaktionen]],BTT[Verwendete Transaktion (Pflichtauswahl)],1,FALSE)),"nein","ja")</f>
        <v>nein</v>
      </c>
    </row>
    <row r="3072" spans="1:7" hidden="1" x14ac:dyDescent="0.25">
      <c r="A3072" t="s">
        <v>4322</v>
      </c>
      <c r="B3072" t="s">
        <v>4323</v>
      </c>
      <c r="C3072" t="s">
        <v>3</v>
      </c>
      <c r="D3072" s="13">
        <v>15</v>
      </c>
      <c r="E3072" t="s">
        <v>9102</v>
      </c>
      <c r="F3072" t="str">
        <f>IF(ISERROR(VLOOKUP(Transaktionen[[#This Row],[Transaktionen]],BTT[Verwendete Transaktion (Pflichtauswahl)],1,FALSE)),"nein","ja")</f>
        <v>nein</v>
      </c>
    </row>
    <row r="3073" spans="1:7" hidden="1" x14ac:dyDescent="0.25">
      <c r="A3073" t="s">
        <v>4324</v>
      </c>
      <c r="B3073" t="s">
        <v>4325</v>
      </c>
      <c r="C3073" t="s">
        <v>3</v>
      </c>
      <c r="D3073" s="13">
        <v>28</v>
      </c>
      <c r="E3073" t="s">
        <v>576</v>
      </c>
      <c r="F3073" t="str">
        <f>IF(ISERROR(VLOOKUP(Transaktionen[[#This Row],[Transaktionen]],BTT[Verwendete Transaktion (Pflichtauswahl)],1,FALSE)),"nein","ja")</f>
        <v>nein</v>
      </c>
    </row>
    <row r="3074" spans="1:7" hidden="1" x14ac:dyDescent="0.25">
      <c r="A3074" t="s">
        <v>4326</v>
      </c>
      <c r="B3074" t="s">
        <v>4327</v>
      </c>
      <c r="C3074" t="s">
        <v>3</v>
      </c>
      <c r="D3074" s="13">
        <v>14713</v>
      </c>
      <c r="E3074" t="s">
        <v>9102</v>
      </c>
      <c r="F3074" t="str">
        <f>IF(ISERROR(VLOOKUP(Transaktionen[[#This Row],[Transaktionen]],BTT[Verwendete Transaktion (Pflichtauswahl)],1,FALSE)),"nein","ja")</f>
        <v>nein</v>
      </c>
    </row>
    <row r="3075" spans="1:7" hidden="1" x14ac:dyDescent="0.25">
      <c r="A3075" t="s">
        <v>4328</v>
      </c>
      <c r="B3075" t="s">
        <v>4311</v>
      </c>
      <c r="C3075" t="s">
        <v>3</v>
      </c>
      <c r="D3075" s="13" t="s">
        <v>576</v>
      </c>
      <c r="E3075" t="s">
        <v>576</v>
      </c>
      <c r="F3075" t="str">
        <f>IF(ISERROR(VLOOKUP(Transaktionen[[#This Row],[Transaktionen]],BTT[Verwendete Transaktion (Pflichtauswahl)],1,FALSE)),"nein","ja")</f>
        <v>nein</v>
      </c>
      <c r="G3075" t="s">
        <v>9516</v>
      </c>
    </row>
    <row r="3076" spans="1:7" hidden="1" x14ac:dyDescent="0.25">
      <c r="A3076" t="s">
        <v>4329</v>
      </c>
      <c r="B3076" t="s">
        <v>4330</v>
      </c>
      <c r="C3076" t="s">
        <v>3</v>
      </c>
      <c r="D3076" s="13">
        <v>3593</v>
      </c>
      <c r="E3076" t="s">
        <v>9102</v>
      </c>
      <c r="F3076" t="str">
        <f>IF(ISERROR(VLOOKUP(Transaktionen[[#This Row],[Transaktionen]],BTT[Verwendete Transaktion (Pflichtauswahl)],1,FALSE)),"nein","ja")</f>
        <v>nein</v>
      </c>
    </row>
    <row r="3077" spans="1:7" hidden="1" x14ac:dyDescent="0.25">
      <c r="A3077" t="s">
        <v>4331</v>
      </c>
      <c r="B3077" t="s">
        <v>4332</v>
      </c>
      <c r="C3077" t="s">
        <v>3</v>
      </c>
      <c r="D3077" s="13">
        <v>1414</v>
      </c>
      <c r="E3077" t="s">
        <v>9102</v>
      </c>
      <c r="F3077" t="str">
        <f>IF(ISERROR(VLOOKUP(Transaktionen[[#This Row],[Transaktionen]],BTT[Verwendete Transaktion (Pflichtauswahl)],1,FALSE)),"nein","ja")</f>
        <v>nein</v>
      </c>
    </row>
    <row r="3078" spans="1:7" hidden="1" x14ac:dyDescent="0.25">
      <c r="A3078" t="s">
        <v>4333</v>
      </c>
      <c r="B3078" t="s">
        <v>4332</v>
      </c>
      <c r="C3078" t="s">
        <v>3</v>
      </c>
      <c r="D3078" s="13">
        <v>222</v>
      </c>
      <c r="E3078" t="s">
        <v>9102</v>
      </c>
      <c r="F3078" t="str">
        <f>IF(ISERROR(VLOOKUP(Transaktionen[[#This Row],[Transaktionen]],BTT[Verwendete Transaktion (Pflichtauswahl)],1,FALSE)),"nein","ja")</f>
        <v>nein</v>
      </c>
    </row>
    <row r="3079" spans="1:7" hidden="1" x14ac:dyDescent="0.25">
      <c r="A3079" t="s">
        <v>4334</v>
      </c>
      <c r="B3079" t="s">
        <v>4335</v>
      </c>
      <c r="C3079" t="s">
        <v>3</v>
      </c>
      <c r="D3079" s="13" t="s">
        <v>576</v>
      </c>
      <c r="E3079" t="s">
        <v>576</v>
      </c>
      <c r="F3079" t="str">
        <f>IF(ISERROR(VLOOKUP(Transaktionen[[#This Row],[Transaktionen]],BTT[Verwendete Transaktion (Pflichtauswahl)],1,FALSE)),"nein","ja")</f>
        <v>nein</v>
      </c>
      <c r="G3079" t="s">
        <v>9516</v>
      </c>
    </row>
    <row r="3080" spans="1:7" hidden="1" x14ac:dyDescent="0.25">
      <c r="A3080" t="s">
        <v>4336</v>
      </c>
      <c r="B3080" t="s">
        <v>4337</v>
      </c>
      <c r="C3080" t="s">
        <v>3</v>
      </c>
      <c r="D3080" s="13">
        <v>312</v>
      </c>
      <c r="E3080" t="s">
        <v>9102</v>
      </c>
      <c r="F3080" t="str">
        <f>IF(ISERROR(VLOOKUP(Transaktionen[[#This Row],[Transaktionen]],BTT[Verwendete Transaktion (Pflichtauswahl)],1,FALSE)),"nein","ja")</f>
        <v>nein</v>
      </c>
    </row>
    <row r="3081" spans="1:7" hidden="1" x14ac:dyDescent="0.25">
      <c r="A3081" t="s">
        <v>9247</v>
      </c>
      <c r="B3081" t="s">
        <v>9248</v>
      </c>
      <c r="C3081" t="s">
        <v>3</v>
      </c>
      <c r="D3081" s="13">
        <v>3</v>
      </c>
      <c r="E3081" t="s">
        <v>9102</v>
      </c>
      <c r="F3081" t="str">
        <f>IF(ISERROR(VLOOKUP(Transaktionen[[#This Row],[Transaktionen]],BTT[Verwendete Transaktion (Pflichtauswahl)],1,FALSE)),"nein","ja")</f>
        <v>nein</v>
      </c>
    </row>
    <row r="3082" spans="1:7" hidden="1" x14ac:dyDescent="0.25">
      <c r="A3082" t="s">
        <v>4338</v>
      </c>
      <c r="B3082" t="s">
        <v>4339</v>
      </c>
      <c r="C3082" t="s">
        <v>3</v>
      </c>
      <c r="D3082" s="13">
        <v>2350</v>
      </c>
      <c r="E3082" t="s">
        <v>9102</v>
      </c>
      <c r="F3082" t="str">
        <f>IF(ISERROR(VLOOKUP(Transaktionen[[#This Row],[Transaktionen]],BTT[Verwendete Transaktion (Pflichtauswahl)],1,FALSE)),"nein","ja")</f>
        <v>nein</v>
      </c>
    </row>
    <row r="3083" spans="1:7" hidden="1" x14ac:dyDescent="0.25">
      <c r="A3083" t="s">
        <v>4340</v>
      </c>
      <c r="B3083" t="s">
        <v>4244</v>
      </c>
      <c r="C3083" t="s">
        <v>3</v>
      </c>
      <c r="D3083" s="13">
        <v>34</v>
      </c>
      <c r="E3083" t="s">
        <v>9102</v>
      </c>
      <c r="F3083" t="str">
        <f>IF(ISERROR(VLOOKUP(Transaktionen[[#This Row],[Transaktionen]],BTT[Verwendete Transaktion (Pflichtauswahl)],1,FALSE)),"nein","ja")</f>
        <v>nein</v>
      </c>
    </row>
    <row r="3084" spans="1:7" hidden="1" x14ac:dyDescent="0.25">
      <c r="A3084" t="s">
        <v>4341</v>
      </c>
      <c r="B3084" t="s">
        <v>4342</v>
      </c>
      <c r="C3084" t="s">
        <v>3</v>
      </c>
      <c r="D3084" s="13" t="s">
        <v>576</v>
      </c>
      <c r="E3084" t="s">
        <v>576</v>
      </c>
      <c r="F3084" t="str">
        <f>IF(ISERROR(VLOOKUP(Transaktionen[[#This Row],[Transaktionen]],BTT[Verwendete Transaktion (Pflichtauswahl)],1,FALSE)),"nein","ja")</f>
        <v>nein</v>
      </c>
      <c r="G3084" t="s">
        <v>9516</v>
      </c>
    </row>
    <row r="3085" spans="1:7" hidden="1" x14ac:dyDescent="0.25">
      <c r="A3085" t="s">
        <v>4343</v>
      </c>
      <c r="B3085" t="s">
        <v>4344</v>
      </c>
      <c r="C3085" t="s">
        <v>3</v>
      </c>
      <c r="D3085" s="13" t="s">
        <v>576</v>
      </c>
      <c r="E3085" t="s">
        <v>576</v>
      </c>
      <c r="F3085" t="str">
        <f>IF(ISERROR(VLOOKUP(Transaktionen[[#This Row],[Transaktionen]],BTT[Verwendete Transaktion (Pflichtauswahl)],1,FALSE)),"nein","ja")</f>
        <v>nein</v>
      </c>
      <c r="G3085" t="s">
        <v>9516</v>
      </c>
    </row>
    <row r="3086" spans="1:7" hidden="1" x14ac:dyDescent="0.25">
      <c r="A3086" t="s">
        <v>4345</v>
      </c>
      <c r="B3086" t="s">
        <v>4346</v>
      </c>
      <c r="C3086" t="s">
        <v>3</v>
      </c>
      <c r="D3086" s="13" t="s">
        <v>576</v>
      </c>
      <c r="E3086" t="s">
        <v>576</v>
      </c>
      <c r="F3086" t="str">
        <f>IF(ISERROR(VLOOKUP(Transaktionen[[#This Row],[Transaktionen]],BTT[Verwendete Transaktion (Pflichtauswahl)],1,FALSE)),"nein","ja")</f>
        <v>nein</v>
      </c>
      <c r="G3086" t="s">
        <v>9516</v>
      </c>
    </row>
    <row r="3087" spans="1:7" hidden="1" x14ac:dyDescent="0.25">
      <c r="A3087" t="s">
        <v>4347</v>
      </c>
      <c r="B3087" t="s">
        <v>4348</v>
      </c>
      <c r="C3087" t="s">
        <v>3</v>
      </c>
      <c r="D3087" s="13">
        <v>22283</v>
      </c>
      <c r="E3087" t="s">
        <v>9102</v>
      </c>
      <c r="F3087" t="str">
        <f>IF(ISERROR(VLOOKUP(Transaktionen[[#This Row],[Transaktionen]],BTT[Verwendete Transaktion (Pflichtauswahl)],1,FALSE)),"nein","ja")</f>
        <v>nein</v>
      </c>
    </row>
    <row r="3088" spans="1:7" hidden="1" x14ac:dyDescent="0.25">
      <c r="A3088" t="s">
        <v>9249</v>
      </c>
      <c r="B3088" t="s">
        <v>4350</v>
      </c>
      <c r="C3088" t="s">
        <v>3</v>
      </c>
      <c r="D3088" s="13">
        <v>40</v>
      </c>
      <c r="E3088" t="s">
        <v>9102</v>
      </c>
      <c r="F3088" t="str">
        <f>IF(ISERROR(VLOOKUP(Transaktionen[[#This Row],[Transaktionen]],BTT[Verwendete Transaktion (Pflichtauswahl)],1,FALSE)),"nein","ja")</f>
        <v>nein</v>
      </c>
    </row>
    <row r="3089" spans="1:6" hidden="1" x14ac:dyDescent="0.25">
      <c r="A3089" t="s">
        <v>4349</v>
      </c>
      <c r="B3089" t="s">
        <v>4350</v>
      </c>
      <c r="C3089" t="s">
        <v>3</v>
      </c>
      <c r="D3089" s="13">
        <v>10964</v>
      </c>
      <c r="E3089" t="s">
        <v>9102</v>
      </c>
      <c r="F3089" t="str">
        <f>IF(ISERROR(VLOOKUP(Transaktionen[[#This Row],[Transaktionen]],BTT[Verwendete Transaktion (Pflichtauswahl)],1,FALSE)),"nein","ja")</f>
        <v>nein</v>
      </c>
    </row>
    <row r="3090" spans="1:6" hidden="1" x14ac:dyDescent="0.25">
      <c r="A3090" t="s">
        <v>4351</v>
      </c>
      <c r="B3090" t="s">
        <v>4352</v>
      </c>
      <c r="C3090" t="s">
        <v>3</v>
      </c>
      <c r="D3090" s="13">
        <v>41</v>
      </c>
      <c r="E3090" t="s">
        <v>9102</v>
      </c>
      <c r="F3090" t="str">
        <f>IF(ISERROR(VLOOKUP(Transaktionen[[#This Row],[Transaktionen]],BTT[Verwendete Transaktion (Pflichtauswahl)],1,FALSE)),"nein","ja")</f>
        <v>nein</v>
      </c>
    </row>
    <row r="3091" spans="1:6" hidden="1" x14ac:dyDescent="0.25">
      <c r="A3091" t="s">
        <v>4353</v>
      </c>
      <c r="B3091" t="s">
        <v>4354</v>
      </c>
      <c r="C3091" t="s">
        <v>3</v>
      </c>
      <c r="D3091" s="13">
        <v>762672</v>
      </c>
      <c r="E3091" t="s">
        <v>9102</v>
      </c>
      <c r="F3091" t="str">
        <f>IF(ISERROR(VLOOKUP(Transaktionen[[#This Row],[Transaktionen]],BTT[Verwendete Transaktion (Pflichtauswahl)],1,FALSE)),"nein","ja")</f>
        <v>nein</v>
      </c>
    </row>
    <row r="3092" spans="1:6" hidden="1" x14ac:dyDescent="0.25">
      <c r="A3092" t="s">
        <v>4355</v>
      </c>
      <c r="B3092" t="s">
        <v>4356</v>
      </c>
      <c r="C3092" t="s">
        <v>3</v>
      </c>
      <c r="D3092" s="13">
        <v>1246</v>
      </c>
      <c r="E3092" t="s">
        <v>9102</v>
      </c>
      <c r="F3092" t="str">
        <f>IF(ISERROR(VLOOKUP(Transaktionen[[#This Row],[Transaktionen]],BTT[Verwendete Transaktion (Pflichtauswahl)],1,FALSE)),"nein","ja")</f>
        <v>nein</v>
      </c>
    </row>
    <row r="3093" spans="1:6" hidden="1" x14ac:dyDescent="0.25">
      <c r="A3093" t="s">
        <v>4357</v>
      </c>
      <c r="B3093" t="s">
        <v>4358</v>
      </c>
      <c r="C3093" t="s">
        <v>3</v>
      </c>
      <c r="D3093" s="13">
        <v>6</v>
      </c>
      <c r="E3093" t="s">
        <v>576</v>
      </c>
      <c r="F3093" t="str">
        <f>IF(ISERROR(VLOOKUP(Transaktionen[[#This Row],[Transaktionen]],BTT[Verwendete Transaktion (Pflichtauswahl)],1,FALSE)),"nein","ja")</f>
        <v>nein</v>
      </c>
    </row>
    <row r="3094" spans="1:6" hidden="1" x14ac:dyDescent="0.25">
      <c r="A3094" t="s">
        <v>4359</v>
      </c>
      <c r="B3094" t="s">
        <v>4360</v>
      </c>
      <c r="C3094" t="s">
        <v>3</v>
      </c>
      <c r="D3094" s="13">
        <v>4074</v>
      </c>
      <c r="E3094" t="s">
        <v>9102</v>
      </c>
      <c r="F3094" t="str">
        <f>IF(ISERROR(VLOOKUP(Transaktionen[[#This Row],[Transaktionen]],BTT[Verwendete Transaktion (Pflichtauswahl)],1,FALSE)),"nein","ja")</f>
        <v>nein</v>
      </c>
    </row>
    <row r="3095" spans="1:6" hidden="1" x14ac:dyDescent="0.25">
      <c r="A3095" t="s">
        <v>9250</v>
      </c>
      <c r="B3095" t="s">
        <v>4348</v>
      </c>
      <c r="C3095" t="s">
        <v>3</v>
      </c>
      <c r="D3095" s="13">
        <v>12</v>
      </c>
      <c r="E3095" t="s">
        <v>9102</v>
      </c>
      <c r="F3095" t="str">
        <f>IF(ISERROR(VLOOKUP(Transaktionen[[#This Row],[Transaktionen]],BTT[Verwendete Transaktion (Pflichtauswahl)],1,FALSE)),"nein","ja")</f>
        <v>nein</v>
      </c>
    </row>
    <row r="3096" spans="1:6" hidden="1" x14ac:dyDescent="0.25">
      <c r="A3096" t="s">
        <v>4361</v>
      </c>
      <c r="B3096" t="s">
        <v>4348</v>
      </c>
      <c r="C3096" t="s">
        <v>3</v>
      </c>
      <c r="D3096" s="13">
        <v>342</v>
      </c>
      <c r="E3096" t="s">
        <v>9102</v>
      </c>
      <c r="F3096" t="str">
        <f>IF(ISERROR(VLOOKUP(Transaktionen[[#This Row],[Transaktionen]],BTT[Verwendete Transaktion (Pflichtauswahl)],1,FALSE)),"nein","ja")</f>
        <v>nein</v>
      </c>
    </row>
    <row r="3097" spans="1:6" hidden="1" x14ac:dyDescent="0.25">
      <c r="A3097" t="s">
        <v>4362</v>
      </c>
      <c r="B3097" t="s">
        <v>4363</v>
      </c>
      <c r="C3097" t="s">
        <v>3</v>
      </c>
      <c r="D3097" s="13">
        <v>173</v>
      </c>
      <c r="E3097" t="s">
        <v>9102</v>
      </c>
      <c r="F3097" t="str">
        <f>IF(ISERROR(VLOOKUP(Transaktionen[[#This Row],[Transaktionen]],BTT[Verwendete Transaktion (Pflichtauswahl)],1,FALSE)),"nein","ja")</f>
        <v>nein</v>
      </c>
    </row>
    <row r="3098" spans="1:6" hidden="1" x14ac:dyDescent="0.25">
      <c r="A3098" t="s">
        <v>4364</v>
      </c>
      <c r="B3098" t="s">
        <v>4365</v>
      </c>
      <c r="C3098" t="s">
        <v>3</v>
      </c>
      <c r="D3098" s="13">
        <v>126</v>
      </c>
      <c r="E3098" t="s">
        <v>9102</v>
      </c>
      <c r="F3098" t="str">
        <f>IF(ISERROR(VLOOKUP(Transaktionen[[#This Row],[Transaktionen]],BTT[Verwendete Transaktion (Pflichtauswahl)],1,FALSE)),"nein","ja")</f>
        <v>nein</v>
      </c>
    </row>
    <row r="3099" spans="1:6" hidden="1" x14ac:dyDescent="0.25">
      <c r="A3099" t="s">
        <v>4366</v>
      </c>
      <c r="B3099" t="s">
        <v>4367</v>
      </c>
      <c r="C3099" t="s">
        <v>3</v>
      </c>
      <c r="D3099" s="13">
        <v>6</v>
      </c>
      <c r="E3099" t="s">
        <v>9102</v>
      </c>
      <c r="F3099" t="str">
        <f>IF(ISERROR(VLOOKUP(Transaktionen[[#This Row],[Transaktionen]],BTT[Verwendete Transaktion (Pflichtauswahl)],1,FALSE)),"nein","ja")</f>
        <v>nein</v>
      </c>
    </row>
    <row r="3100" spans="1:6" hidden="1" x14ac:dyDescent="0.25">
      <c r="A3100" t="s">
        <v>4368</v>
      </c>
      <c r="B3100" t="s">
        <v>4369</v>
      </c>
      <c r="C3100" t="s">
        <v>3</v>
      </c>
      <c r="D3100" s="13">
        <v>2</v>
      </c>
      <c r="E3100" t="s">
        <v>576</v>
      </c>
      <c r="F3100" t="str">
        <f>IF(ISERROR(VLOOKUP(Transaktionen[[#This Row],[Transaktionen]],BTT[Verwendete Transaktion (Pflichtauswahl)],1,FALSE)),"nein","ja")</f>
        <v>nein</v>
      </c>
    </row>
    <row r="3101" spans="1:6" hidden="1" x14ac:dyDescent="0.25">
      <c r="A3101" t="s">
        <v>4370</v>
      </c>
      <c r="B3101" t="s">
        <v>4371</v>
      </c>
      <c r="C3101" t="s">
        <v>3</v>
      </c>
      <c r="D3101" s="13">
        <v>4127</v>
      </c>
      <c r="E3101" t="s">
        <v>9102</v>
      </c>
      <c r="F3101" t="str">
        <f>IF(ISERROR(VLOOKUP(Transaktionen[[#This Row],[Transaktionen]],BTT[Verwendete Transaktion (Pflichtauswahl)],1,FALSE)),"nein","ja")</f>
        <v>nein</v>
      </c>
    </row>
    <row r="3102" spans="1:6" hidden="1" x14ac:dyDescent="0.25">
      <c r="A3102" t="s">
        <v>4372</v>
      </c>
      <c r="B3102" t="s">
        <v>4373</v>
      </c>
      <c r="C3102" t="s">
        <v>3</v>
      </c>
      <c r="D3102" s="13">
        <v>13396</v>
      </c>
      <c r="E3102" t="s">
        <v>9102</v>
      </c>
      <c r="F3102" t="str">
        <f>IF(ISERROR(VLOOKUP(Transaktionen[[#This Row],[Transaktionen]],BTT[Verwendete Transaktion (Pflichtauswahl)],1,FALSE)),"nein","ja")</f>
        <v>nein</v>
      </c>
    </row>
    <row r="3103" spans="1:6" hidden="1" x14ac:dyDescent="0.25">
      <c r="A3103" t="s">
        <v>4374</v>
      </c>
      <c r="B3103" t="s">
        <v>4375</v>
      </c>
      <c r="C3103" t="s">
        <v>3</v>
      </c>
      <c r="D3103" s="13">
        <v>161</v>
      </c>
      <c r="E3103" t="s">
        <v>9102</v>
      </c>
      <c r="F3103" t="str">
        <f>IF(ISERROR(VLOOKUP(Transaktionen[[#This Row],[Transaktionen]],BTT[Verwendete Transaktion (Pflichtauswahl)],1,FALSE)),"nein","ja")</f>
        <v>nein</v>
      </c>
    </row>
    <row r="3104" spans="1:6" hidden="1" x14ac:dyDescent="0.25">
      <c r="A3104" t="s">
        <v>4376</v>
      </c>
      <c r="B3104" t="s">
        <v>4377</v>
      </c>
      <c r="C3104" t="s">
        <v>3</v>
      </c>
      <c r="D3104" s="13">
        <v>286</v>
      </c>
      <c r="E3104" t="s">
        <v>9102</v>
      </c>
      <c r="F3104" t="str">
        <f>IF(ISERROR(VLOOKUP(Transaktionen[[#This Row],[Transaktionen]],BTT[Verwendete Transaktion (Pflichtauswahl)],1,FALSE)),"nein","ja")</f>
        <v>nein</v>
      </c>
    </row>
    <row r="3105" spans="1:7" hidden="1" x14ac:dyDescent="0.25">
      <c r="A3105" t="s">
        <v>4378</v>
      </c>
      <c r="B3105" t="s">
        <v>4377</v>
      </c>
      <c r="C3105" t="s">
        <v>3</v>
      </c>
      <c r="D3105" s="13">
        <v>5</v>
      </c>
      <c r="E3105" t="s">
        <v>9102</v>
      </c>
      <c r="F3105" t="str">
        <f>IF(ISERROR(VLOOKUP(Transaktionen[[#This Row],[Transaktionen]],BTT[Verwendete Transaktion (Pflichtauswahl)],1,FALSE)),"nein","ja")</f>
        <v>nein</v>
      </c>
    </row>
    <row r="3106" spans="1:7" hidden="1" x14ac:dyDescent="0.25">
      <c r="A3106" t="s">
        <v>4379</v>
      </c>
      <c r="B3106" t="s">
        <v>4380</v>
      </c>
      <c r="C3106" t="s">
        <v>3</v>
      </c>
      <c r="D3106" s="13">
        <v>5</v>
      </c>
      <c r="E3106" t="s">
        <v>9102</v>
      </c>
      <c r="F3106" t="str">
        <f>IF(ISERROR(VLOOKUP(Transaktionen[[#This Row],[Transaktionen]],BTT[Verwendete Transaktion (Pflichtauswahl)],1,FALSE)),"nein","ja")</f>
        <v>nein</v>
      </c>
    </row>
    <row r="3107" spans="1:7" hidden="1" x14ac:dyDescent="0.25">
      <c r="A3107" t="s">
        <v>4381</v>
      </c>
      <c r="B3107" t="s">
        <v>4382</v>
      </c>
      <c r="C3107" t="s">
        <v>3</v>
      </c>
      <c r="D3107" s="13">
        <v>10</v>
      </c>
      <c r="E3107" t="s">
        <v>9102</v>
      </c>
      <c r="F3107" t="str">
        <f>IF(ISERROR(VLOOKUP(Transaktionen[[#This Row],[Transaktionen]],BTT[Verwendete Transaktion (Pflichtauswahl)],1,FALSE)),"nein","ja")</f>
        <v>nein</v>
      </c>
    </row>
    <row r="3108" spans="1:7" hidden="1" x14ac:dyDescent="0.25">
      <c r="A3108" t="s">
        <v>4383</v>
      </c>
      <c r="B3108" t="s">
        <v>4384</v>
      </c>
      <c r="C3108" t="s">
        <v>3</v>
      </c>
      <c r="D3108" s="13" t="s">
        <v>576</v>
      </c>
      <c r="E3108" t="s">
        <v>576</v>
      </c>
      <c r="F3108" t="str">
        <f>IF(ISERROR(VLOOKUP(Transaktionen[[#This Row],[Transaktionen]],BTT[Verwendete Transaktion (Pflichtauswahl)],1,FALSE)),"nein","ja")</f>
        <v>nein</v>
      </c>
      <c r="G3108" t="s">
        <v>9516</v>
      </c>
    </row>
    <row r="3109" spans="1:7" hidden="1" x14ac:dyDescent="0.25">
      <c r="A3109" t="s">
        <v>4385</v>
      </c>
      <c r="B3109" t="s">
        <v>4305</v>
      </c>
      <c r="C3109" t="s">
        <v>3</v>
      </c>
      <c r="D3109" s="13" t="s">
        <v>576</v>
      </c>
      <c r="E3109" t="s">
        <v>576</v>
      </c>
      <c r="F3109" t="str">
        <f>IF(ISERROR(VLOOKUP(Transaktionen[[#This Row],[Transaktionen]],BTT[Verwendete Transaktion (Pflichtauswahl)],1,FALSE)),"nein","ja")</f>
        <v>nein</v>
      </c>
      <c r="G3109" t="s">
        <v>9516</v>
      </c>
    </row>
    <row r="3110" spans="1:7" hidden="1" x14ac:dyDescent="0.25">
      <c r="A3110" t="s">
        <v>4386</v>
      </c>
      <c r="B3110" t="s">
        <v>4384</v>
      </c>
      <c r="C3110" t="s">
        <v>3</v>
      </c>
      <c r="D3110" s="13">
        <v>7436</v>
      </c>
      <c r="E3110" t="s">
        <v>9102</v>
      </c>
      <c r="F3110" t="str">
        <f>IF(ISERROR(VLOOKUP(Transaktionen[[#This Row],[Transaktionen]],BTT[Verwendete Transaktion (Pflichtauswahl)],1,FALSE)),"nein","ja")</f>
        <v>nein</v>
      </c>
    </row>
    <row r="3111" spans="1:7" hidden="1" x14ac:dyDescent="0.25">
      <c r="A3111" t="s">
        <v>4387</v>
      </c>
      <c r="B3111" t="s">
        <v>606</v>
      </c>
      <c r="C3111" t="s">
        <v>6322</v>
      </c>
      <c r="D3111" s="13">
        <v>366933</v>
      </c>
      <c r="E3111" t="s">
        <v>9102</v>
      </c>
      <c r="F3111" t="str">
        <f>IF(ISERROR(VLOOKUP(Transaktionen[[#This Row],[Transaktionen]],BTT[Verwendete Transaktion (Pflichtauswahl)],1,FALSE)),"nein","ja")</f>
        <v>nein</v>
      </c>
    </row>
    <row r="3112" spans="1:7" hidden="1" x14ac:dyDescent="0.25">
      <c r="A3112" t="s">
        <v>4388</v>
      </c>
      <c r="B3112" t="s">
        <v>610</v>
      </c>
      <c r="C3112" t="s">
        <v>6322</v>
      </c>
      <c r="D3112" s="13">
        <v>573354</v>
      </c>
      <c r="E3112" t="s">
        <v>9102</v>
      </c>
      <c r="F3112" t="str">
        <f>IF(ISERROR(VLOOKUP(Transaktionen[[#This Row],[Transaktionen]],BTT[Verwendete Transaktion (Pflichtauswahl)],1,FALSE)),"nein","ja")</f>
        <v>nein</v>
      </c>
    </row>
    <row r="3113" spans="1:7" hidden="1" x14ac:dyDescent="0.25">
      <c r="A3113" t="s">
        <v>4389</v>
      </c>
      <c r="B3113" t="s">
        <v>4390</v>
      </c>
      <c r="C3113" t="s">
        <v>3</v>
      </c>
      <c r="D3113" s="13">
        <v>860</v>
      </c>
      <c r="E3113" t="s">
        <v>9102</v>
      </c>
      <c r="F3113" t="str">
        <f>IF(ISERROR(VLOOKUP(Transaktionen[[#This Row],[Transaktionen]],BTT[Verwendete Transaktion (Pflichtauswahl)],1,FALSE)),"nein","ja")</f>
        <v>nein</v>
      </c>
    </row>
    <row r="3114" spans="1:7" hidden="1" x14ac:dyDescent="0.25">
      <c r="A3114" t="s">
        <v>4391</v>
      </c>
      <c r="B3114" t="s">
        <v>604</v>
      </c>
      <c r="C3114" t="s">
        <v>3</v>
      </c>
      <c r="D3114" s="13">
        <v>599</v>
      </c>
      <c r="E3114" t="s">
        <v>9102</v>
      </c>
      <c r="F3114" t="str">
        <f>IF(ISERROR(VLOOKUP(Transaktionen[[#This Row],[Transaktionen]],BTT[Verwendete Transaktion (Pflichtauswahl)],1,FALSE)),"nein","ja")</f>
        <v>nein</v>
      </c>
    </row>
    <row r="3115" spans="1:7" hidden="1" x14ac:dyDescent="0.25">
      <c r="A3115" t="s">
        <v>4392</v>
      </c>
      <c r="B3115" t="s">
        <v>602</v>
      </c>
      <c r="C3115" t="s">
        <v>3</v>
      </c>
      <c r="D3115" s="13">
        <v>305</v>
      </c>
      <c r="E3115" t="s">
        <v>9102</v>
      </c>
      <c r="F3115" t="str">
        <f>IF(ISERROR(VLOOKUP(Transaktionen[[#This Row],[Transaktionen]],BTT[Verwendete Transaktion (Pflichtauswahl)],1,FALSE)),"nein","ja")</f>
        <v>nein</v>
      </c>
    </row>
    <row r="3116" spans="1:7" hidden="1" x14ac:dyDescent="0.25">
      <c r="A3116" t="s">
        <v>4393</v>
      </c>
      <c r="B3116" t="s">
        <v>612</v>
      </c>
      <c r="C3116" t="s">
        <v>3</v>
      </c>
      <c r="D3116" s="13">
        <v>18</v>
      </c>
      <c r="E3116" t="s">
        <v>9102</v>
      </c>
      <c r="F3116" t="str">
        <f>IF(ISERROR(VLOOKUP(Transaktionen[[#This Row],[Transaktionen]],BTT[Verwendete Transaktion (Pflichtauswahl)],1,FALSE)),"nein","ja")</f>
        <v>nein</v>
      </c>
    </row>
    <row r="3117" spans="1:7" hidden="1" x14ac:dyDescent="0.25">
      <c r="A3117" t="s">
        <v>4394</v>
      </c>
      <c r="B3117" t="s">
        <v>608</v>
      </c>
      <c r="C3117" t="s">
        <v>6322</v>
      </c>
      <c r="D3117" s="13">
        <v>82347</v>
      </c>
      <c r="E3117" t="s">
        <v>9102</v>
      </c>
      <c r="F3117" t="str">
        <f>IF(ISERROR(VLOOKUP(Transaktionen[[#This Row],[Transaktionen]],BTT[Verwendete Transaktion (Pflichtauswahl)],1,FALSE)),"nein","ja")</f>
        <v>nein</v>
      </c>
    </row>
    <row r="3118" spans="1:7" hidden="1" x14ac:dyDescent="0.25">
      <c r="A3118" t="s">
        <v>4395</v>
      </c>
      <c r="B3118" t="s">
        <v>600</v>
      </c>
      <c r="C3118" t="s">
        <v>3</v>
      </c>
      <c r="D3118" s="13">
        <v>410</v>
      </c>
      <c r="E3118" t="s">
        <v>9102</v>
      </c>
      <c r="F3118" t="str">
        <f>IF(ISERROR(VLOOKUP(Transaktionen[[#This Row],[Transaktionen]],BTT[Verwendete Transaktion (Pflichtauswahl)],1,FALSE)),"nein","ja")</f>
        <v>nein</v>
      </c>
    </row>
    <row r="3119" spans="1:7" hidden="1" x14ac:dyDescent="0.25">
      <c r="A3119" t="s">
        <v>4396</v>
      </c>
      <c r="B3119" t="s">
        <v>4397</v>
      </c>
      <c r="C3119" t="s">
        <v>3</v>
      </c>
      <c r="D3119" s="13">
        <v>2829</v>
      </c>
      <c r="E3119" t="s">
        <v>9102</v>
      </c>
      <c r="F3119" t="str">
        <f>IF(ISERROR(VLOOKUP(Transaktionen[[#This Row],[Transaktionen]],BTT[Verwendete Transaktion (Pflichtauswahl)],1,FALSE)),"nein","ja")</f>
        <v>nein</v>
      </c>
    </row>
    <row r="3120" spans="1:7" hidden="1" x14ac:dyDescent="0.25">
      <c r="A3120" t="s">
        <v>4398</v>
      </c>
      <c r="B3120" t="s">
        <v>4399</v>
      </c>
      <c r="C3120" t="s">
        <v>3</v>
      </c>
      <c r="D3120" s="13">
        <v>4854</v>
      </c>
      <c r="E3120" t="s">
        <v>9102</v>
      </c>
      <c r="F3120" t="str">
        <f>IF(ISERROR(VLOOKUP(Transaktionen[[#This Row],[Transaktionen]],BTT[Verwendete Transaktion (Pflichtauswahl)],1,FALSE)),"nein","ja")</f>
        <v>nein</v>
      </c>
    </row>
    <row r="3121" spans="1:6" hidden="1" x14ac:dyDescent="0.25">
      <c r="A3121" t="s">
        <v>4400</v>
      </c>
      <c r="B3121" t="s">
        <v>4401</v>
      </c>
      <c r="C3121" t="s">
        <v>3</v>
      </c>
      <c r="D3121" s="13">
        <v>2486</v>
      </c>
      <c r="E3121" t="s">
        <v>9102</v>
      </c>
      <c r="F3121" t="str">
        <f>IF(ISERROR(VLOOKUP(Transaktionen[[#This Row],[Transaktionen]],BTT[Verwendete Transaktion (Pflichtauswahl)],1,FALSE)),"nein","ja")</f>
        <v>nein</v>
      </c>
    </row>
    <row r="3122" spans="1:6" hidden="1" x14ac:dyDescent="0.25">
      <c r="A3122" t="s">
        <v>4402</v>
      </c>
      <c r="B3122" t="s">
        <v>4403</v>
      </c>
      <c r="C3122" t="s">
        <v>3</v>
      </c>
      <c r="D3122" s="13">
        <v>90</v>
      </c>
      <c r="E3122" t="s">
        <v>576</v>
      </c>
      <c r="F3122" t="str">
        <f>IF(ISERROR(VLOOKUP(Transaktionen[[#This Row],[Transaktionen]],BTT[Verwendete Transaktion (Pflichtauswahl)],1,FALSE)),"nein","ja")</f>
        <v>nein</v>
      </c>
    </row>
    <row r="3123" spans="1:6" hidden="1" x14ac:dyDescent="0.25">
      <c r="A3123" t="s">
        <v>4404</v>
      </c>
      <c r="B3123" t="s">
        <v>4405</v>
      </c>
      <c r="C3123" t="s">
        <v>3</v>
      </c>
      <c r="D3123" s="13">
        <v>2</v>
      </c>
      <c r="E3123" t="s">
        <v>576</v>
      </c>
      <c r="F3123" t="str">
        <f>IF(ISERROR(VLOOKUP(Transaktionen[[#This Row],[Transaktionen]],BTT[Verwendete Transaktion (Pflichtauswahl)],1,FALSE)),"nein","ja")</f>
        <v>nein</v>
      </c>
    </row>
    <row r="3124" spans="1:6" hidden="1" x14ac:dyDescent="0.25">
      <c r="A3124" t="s">
        <v>9444</v>
      </c>
      <c r="B3124" t="s">
        <v>4487</v>
      </c>
      <c r="C3124" t="s">
        <v>3</v>
      </c>
      <c r="D3124" s="13">
        <v>3</v>
      </c>
      <c r="E3124" t="s">
        <v>9102</v>
      </c>
      <c r="F3124" t="str">
        <f>IF(ISERROR(VLOOKUP(Transaktionen[[#This Row],[Transaktionen]],BTT[Verwendete Transaktion (Pflichtauswahl)],1,FALSE)),"nein","ja")</f>
        <v>nein</v>
      </c>
    </row>
    <row r="3125" spans="1:6" hidden="1" x14ac:dyDescent="0.25">
      <c r="A3125" t="s">
        <v>9445</v>
      </c>
      <c r="B3125" t="s">
        <v>4489</v>
      </c>
      <c r="C3125" t="s">
        <v>3</v>
      </c>
      <c r="D3125" s="13">
        <v>3</v>
      </c>
      <c r="E3125" t="s">
        <v>9102</v>
      </c>
      <c r="F3125" t="str">
        <f>IF(ISERROR(VLOOKUP(Transaktionen[[#This Row],[Transaktionen]],BTT[Verwendete Transaktion (Pflichtauswahl)],1,FALSE)),"nein","ja")</f>
        <v>nein</v>
      </c>
    </row>
    <row r="3126" spans="1:6" hidden="1" x14ac:dyDescent="0.25">
      <c r="A3126" t="s">
        <v>4406</v>
      </c>
      <c r="B3126" t="s">
        <v>4407</v>
      </c>
      <c r="C3126" t="s">
        <v>3</v>
      </c>
      <c r="D3126" s="13">
        <v>24</v>
      </c>
      <c r="E3126" t="s">
        <v>9102</v>
      </c>
      <c r="F3126" t="str">
        <f>IF(ISERROR(VLOOKUP(Transaktionen[[#This Row],[Transaktionen]],BTT[Verwendete Transaktion (Pflichtauswahl)],1,FALSE)),"nein","ja")</f>
        <v>nein</v>
      </c>
    </row>
    <row r="3127" spans="1:6" hidden="1" x14ac:dyDescent="0.25">
      <c r="A3127" t="s">
        <v>9446</v>
      </c>
      <c r="B3127" t="s">
        <v>9447</v>
      </c>
      <c r="C3127" t="s">
        <v>3</v>
      </c>
      <c r="D3127" s="13">
        <v>24</v>
      </c>
      <c r="E3127" t="s">
        <v>9102</v>
      </c>
      <c r="F3127" t="str">
        <f>IF(ISERROR(VLOOKUP(Transaktionen[[#This Row],[Transaktionen]],BTT[Verwendete Transaktion (Pflichtauswahl)],1,FALSE)),"nein","ja")</f>
        <v>nein</v>
      </c>
    </row>
    <row r="3128" spans="1:6" hidden="1" x14ac:dyDescent="0.25">
      <c r="A3128" t="s">
        <v>4408</v>
      </c>
      <c r="B3128" t="s">
        <v>4409</v>
      </c>
      <c r="C3128" t="s">
        <v>3</v>
      </c>
      <c r="D3128" s="13">
        <v>16</v>
      </c>
      <c r="E3128" t="s">
        <v>9102</v>
      </c>
      <c r="F3128" t="str">
        <f>IF(ISERROR(VLOOKUP(Transaktionen[[#This Row],[Transaktionen]],BTT[Verwendete Transaktion (Pflichtauswahl)],1,FALSE)),"nein","ja")</f>
        <v>nein</v>
      </c>
    </row>
    <row r="3129" spans="1:6" hidden="1" x14ac:dyDescent="0.25">
      <c r="A3129" t="s">
        <v>9448</v>
      </c>
      <c r="B3129" t="s">
        <v>9449</v>
      </c>
      <c r="C3129" t="s">
        <v>3</v>
      </c>
      <c r="D3129" s="13">
        <v>3</v>
      </c>
      <c r="E3129" t="s">
        <v>9102</v>
      </c>
      <c r="F3129" s="10" t="str">
        <f>IF(ISERROR(VLOOKUP(Transaktionen[[#This Row],[Transaktionen]],BTT[Verwendete Transaktion (Pflichtauswahl)],1,FALSE)),"nein","ja")</f>
        <v>nein</v>
      </c>
    </row>
    <row r="3130" spans="1:6" hidden="1" x14ac:dyDescent="0.25">
      <c r="A3130" t="s">
        <v>9450</v>
      </c>
      <c r="B3130" t="s">
        <v>9451</v>
      </c>
      <c r="C3130" t="s">
        <v>3</v>
      </c>
      <c r="D3130" s="13">
        <v>15</v>
      </c>
      <c r="E3130" t="s">
        <v>9102</v>
      </c>
      <c r="F3130" s="10" t="str">
        <f>IF(ISERROR(VLOOKUP(Transaktionen[[#This Row],[Transaktionen]],BTT[Verwendete Transaktion (Pflichtauswahl)],1,FALSE)),"nein","ja")</f>
        <v>nein</v>
      </c>
    </row>
    <row r="3131" spans="1:6" hidden="1" x14ac:dyDescent="0.25">
      <c r="A3131" t="s">
        <v>9452</v>
      </c>
      <c r="B3131" t="s">
        <v>9453</v>
      </c>
      <c r="C3131" t="s">
        <v>3</v>
      </c>
      <c r="D3131" s="13">
        <v>9</v>
      </c>
      <c r="E3131" t="s">
        <v>9102</v>
      </c>
      <c r="F3131" s="10" t="str">
        <f>IF(ISERROR(VLOOKUP(Transaktionen[[#This Row],[Transaktionen]],BTT[Verwendete Transaktion (Pflichtauswahl)],1,FALSE)),"nein","ja")</f>
        <v>nein</v>
      </c>
    </row>
    <row r="3132" spans="1:6" hidden="1" x14ac:dyDescent="0.25">
      <c r="A3132" t="s">
        <v>4410</v>
      </c>
      <c r="B3132" t="s">
        <v>4411</v>
      </c>
      <c r="C3132" t="s">
        <v>3</v>
      </c>
      <c r="D3132" s="13">
        <v>33484</v>
      </c>
      <c r="E3132" t="s">
        <v>9102</v>
      </c>
      <c r="F3132" t="str">
        <f>IF(ISERROR(VLOOKUP(Transaktionen[[#This Row],[Transaktionen]],BTT[Verwendete Transaktion (Pflichtauswahl)],1,FALSE)),"nein","ja")</f>
        <v>nein</v>
      </c>
    </row>
    <row r="3133" spans="1:6" hidden="1" x14ac:dyDescent="0.25">
      <c r="A3133" t="s">
        <v>4412</v>
      </c>
      <c r="B3133" t="s">
        <v>4413</v>
      </c>
      <c r="C3133" t="s">
        <v>3</v>
      </c>
      <c r="D3133" s="13">
        <v>1967</v>
      </c>
      <c r="E3133" t="s">
        <v>9102</v>
      </c>
      <c r="F3133" s="10" t="str">
        <f>IF(ISERROR(VLOOKUP(Transaktionen[[#This Row],[Transaktionen]],BTT[Verwendete Transaktion (Pflichtauswahl)],1,FALSE)),"nein","ja")</f>
        <v>nein</v>
      </c>
    </row>
    <row r="3134" spans="1:6" hidden="1" x14ac:dyDescent="0.25">
      <c r="A3134" t="s">
        <v>4414</v>
      </c>
      <c r="B3134" t="s">
        <v>4415</v>
      </c>
      <c r="C3134" t="s">
        <v>3</v>
      </c>
      <c r="D3134" s="13">
        <v>27</v>
      </c>
      <c r="E3134" t="s">
        <v>9102</v>
      </c>
      <c r="F3134" t="str">
        <f>IF(ISERROR(VLOOKUP(Transaktionen[[#This Row],[Transaktionen]],BTT[Verwendete Transaktion (Pflichtauswahl)],1,FALSE)),"nein","ja")</f>
        <v>nein</v>
      </c>
    </row>
    <row r="3135" spans="1:6" hidden="1" x14ac:dyDescent="0.25">
      <c r="A3135" t="s">
        <v>9454</v>
      </c>
      <c r="B3135" t="s">
        <v>9455</v>
      </c>
      <c r="C3135" t="s">
        <v>3</v>
      </c>
      <c r="D3135" s="13">
        <v>5</v>
      </c>
      <c r="E3135" t="s">
        <v>9102</v>
      </c>
      <c r="F3135" t="str">
        <f>IF(ISERROR(VLOOKUP(Transaktionen[[#This Row],[Transaktionen]],BTT[Verwendete Transaktion (Pflichtauswahl)],1,FALSE)),"nein","ja")</f>
        <v>nein</v>
      </c>
    </row>
    <row r="3136" spans="1:6" hidden="1" x14ac:dyDescent="0.25">
      <c r="A3136" t="s">
        <v>4416</v>
      </c>
      <c r="B3136" t="s">
        <v>4417</v>
      </c>
      <c r="C3136" t="s">
        <v>3</v>
      </c>
      <c r="D3136" s="13">
        <v>27</v>
      </c>
      <c r="E3136" t="s">
        <v>9102</v>
      </c>
      <c r="F3136" t="str">
        <f>IF(ISERROR(VLOOKUP(Transaktionen[[#This Row],[Transaktionen]],BTT[Verwendete Transaktion (Pflichtauswahl)],1,FALSE)),"nein","ja")</f>
        <v>nein</v>
      </c>
    </row>
    <row r="3137" spans="1:7" hidden="1" x14ac:dyDescent="0.25">
      <c r="A3137" t="s">
        <v>4418</v>
      </c>
      <c r="B3137" t="s">
        <v>4419</v>
      </c>
      <c r="C3137" t="s">
        <v>3</v>
      </c>
      <c r="D3137" s="13">
        <v>36</v>
      </c>
      <c r="E3137" t="s">
        <v>9102</v>
      </c>
      <c r="F3137" t="str">
        <f>IF(ISERROR(VLOOKUP(Transaktionen[[#This Row],[Transaktionen]],BTT[Verwendete Transaktion (Pflichtauswahl)],1,FALSE)),"nein","ja")</f>
        <v>nein</v>
      </c>
    </row>
    <row r="3138" spans="1:7" hidden="1" x14ac:dyDescent="0.25">
      <c r="A3138" t="s">
        <v>4420</v>
      </c>
      <c r="B3138" t="s">
        <v>4421</v>
      </c>
      <c r="C3138" t="s">
        <v>3</v>
      </c>
      <c r="D3138" s="13">
        <v>54</v>
      </c>
      <c r="E3138" t="s">
        <v>9102</v>
      </c>
      <c r="F3138" t="str">
        <f>IF(ISERROR(VLOOKUP(Transaktionen[[#This Row],[Transaktionen]],BTT[Verwendete Transaktion (Pflichtauswahl)],1,FALSE)),"nein","ja")</f>
        <v>nein</v>
      </c>
    </row>
    <row r="3139" spans="1:7" hidden="1" x14ac:dyDescent="0.25">
      <c r="A3139" t="s">
        <v>4422</v>
      </c>
      <c r="B3139" t="s">
        <v>4415</v>
      </c>
      <c r="C3139" t="s">
        <v>3</v>
      </c>
      <c r="D3139" s="13">
        <v>63</v>
      </c>
      <c r="E3139" t="s">
        <v>9102</v>
      </c>
      <c r="F3139" t="str">
        <f>IF(ISERROR(VLOOKUP(Transaktionen[[#This Row],[Transaktionen]],BTT[Verwendete Transaktion (Pflichtauswahl)],1,FALSE)),"nein","ja")</f>
        <v>nein</v>
      </c>
    </row>
    <row r="3140" spans="1:7" hidden="1" x14ac:dyDescent="0.25">
      <c r="A3140" t="s">
        <v>4423</v>
      </c>
      <c r="B3140" t="s">
        <v>4424</v>
      </c>
      <c r="C3140" t="s">
        <v>3</v>
      </c>
      <c r="D3140" s="13">
        <v>45</v>
      </c>
      <c r="E3140" t="s">
        <v>9102</v>
      </c>
      <c r="F3140" t="str">
        <f>IF(ISERROR(VLOOKUP(Transaktionen[[#This Row],[Transaktionen]],BTT[Verwendete Transaktion (Pflichtauswahl)],1,FALSE)),"nein","ja")</f>
        <v>nein</v>
      </c>
    </row>
    <row r="3141" spans="1:7" hidden="1" x14ac:dyDescent="0.25">
      <c r="A3141" t="s">
        <v>4425</v>
      </c>
      <c r="B3141" t="s">
        <v>4417</v>
      </c>
      <c r="C3141" t="s">
        <v>3</v>
      </c>
      <c r="D3141" s="13">
        <v>27</v>
      </c>
      <c r="E3141" t="s">
        <v>9102</v>
      </c>
      <c r="F3141" t="str">
        <f>IF(ISERROR(VLOOKUP(Transaktionen[[#This Row],[Transaktionen]],BTT[Verwendete Transaktion (Pflichtauswahl)],1,FALSE)),"nein","ja")</f>
        <v>nein</v>
      </c>
    </row>
    <row r="3142" spans="1:7" hidden="1" x14ac:dyDescent="0.25">
      <c r="A3142" t="s">
        <v>9456</v>
      </c>
      <c r="B3142" t="s">
        <v>4417</v>
      </c>
      <c r="C3142" t="s">
        <v>3</v>
      </c>
      <c r="D3142" s="13">
        <v>10</v>
      </c>
      <c r="E3142" t="s">
        <v>9102</v>
      </c>
      <c r="F3142" t="str">
        <f>IF(ISERROR(VLOOKUP(Transaktionen[[#This Row],[Transaktionen]],BTT[Verwendete Transaktion (Pflichtauswahl)],1,FALSE)),"nein","ja")</f>
        <v>nein</v>
      </c>
    </row>
    <row r="3143" spans="1:7" hidden="1" x14ac:dyDescent="0.25">
      <c r="A3143" t="s">
        <v>4426</v>
      </c>
      <c r="B3143" t="s">
        <v>4427</v>
      </c>
      <c r="C3143" t="s">
        <v>3</v>
      </c>
      <c r="D3143" s="13">
        <v>36</v>
      </c>
      <c r="E3143" t="s">
        <v>9102</v>
      </c>
      <c r="F3143" t="str">
        <f>IF(ISERROR(VLOOKUP(Transaktionen[[#This Row],[Transaktionen]],BTT[Verwendete Transaktion (Pflichtauswahl)],1,FALSE)),"nein","ja")</f>
        <v>nein</v>
      </c>
    </row>
    <row r="3144" spans="1:7" hidden="1" x14ac:dyDescent="0.25">
      <c r="A3144" t="s">
        <v>4428</v>
      </c>
      <c r="B3144" t="s">
        <v>4429</v>
      </c>
      <c r="C3144" t="s">
        <v>3</v>
      </c>
      <c r="D3144" s="13" t="s">
        <v>576</v>
      </c>
      <c r="E3144" t="s">
        <v>576</v>
      </c>
      <c r="F3144" t="str">
        <f>IF(ISERROR(VLOOKUP(Transaktionen[[#This Row],[Transaktionen]],BTT[Verwendete Transaktion (Pflichtauswahl)],1,FALSE)),"nein","ja")</f>
        <v>nein</v>
      </c>
      <c r="G3144" t="s">
        <v>9516</v>
      </c>
    </row>
    <row r="3145" spans="1:7" hidden="1" x14ac:dyDescent="0.25">
      <c r="A3145" t="s">
        <v>4430</v>
      </c>
      <c r="B3145" t="s">
        <v>4431</v>
      </c>
      <c r="C3145" t="s">
        <v>3</v>
      </c>
      <c r="D3145" s="13">
        <v>622</v>
      </c>
      <c r="E3145" t="s">
        <v>9102</v>
      </c>
      <c r="F3145" t="str">
        <f>IF(ISERROR(VLOOKUP(Transaktionen[[#This Row],[Transaktionen]],BTT[Verwendete Transaktion (Pflichtauswahl)],1,FALSE)),"nein","ja")</f>
        <v>nein</v>
      </c>
    </row>
    <row r="3146" spans="1:7" hidden="1" x14ac:dyDescent="0.25">
      <c r="A3146" t="s">
        <v>4432</v>
      </c>
      <c r="B3146" t="s">
        <v>4433</v>
      </c>
      <c r="C3146" t="s">
        <v>3</v>
      </c>
      <c r="D3146" s="13">
        <v>61</v>
      </c>
      <c r="E3146" t="s">
        <v>9102</v>
      </c>
      <c r="F3146" t="str">
        <f>IF(ISERROR(VLOOKUP(Transaktionen[[#This Row],[Transaktionen]],BTT[Verwendete Transaktion (Pflichtauswahl)],1,FALSE)),"nein","ja")</f>
        <v>nein</v>
      </c>
    </row>
    <row r="3147" spans="1:7" hidden="1" x14ac:dyDescent="0.25">
      <c r="A3147" t="s">
        <v>9457</v>
      </c>
      <c r="B3147" t="s">
        <v>9458</v>
      </c>
      <c r="C3147" t="s">
        <v>3</v>
      </c>
      <c r="D3147" s="13">
        <v>15</v>
      </c>
      <c r="E3147" t="s">
        <v>9102</v>
      </c>
      <c r="F3147" t="str">
        <f>IF(ISERROR(VLOOKUP(Transaktionen[[#This Row],[Transaktionen]],BTT[Verwendete Transaktion (Pflichtauswahl)],1,FALSE)),"nein","ja")</f>
        <v>nein</v>
      </c>
    </row>
    <row r="3148" spans="1:7" hidden="1" x14ac:dyDescent="0.25">
      <c r="A3148" t="s">
        <v>4434</v>
      </c>
      <c r="B3148" t="s">
        <v>4435</v>
      </c>
      <c r="C3148" t="s">
        <v>3</v>
      </c>
      <c r="D3148" s="13">
        <v>2</v>
      </c>
      <c r="E3148" t="s">
        <v>9102</v>
      </c>
      <c r="F3148" t="str">
        <f>IF(ISERROR(VLOOKUP(Transaktionen[[#This Row],[Transaktionen]],BTT[Verwendete Transaktion (Pflichtauswahl)],1,FALSE)),"nein","ja")</f>
        <v>nein</v>
      </c>
    </row>
    <row r="3149" spans="1:7" hidden="1" x14ac:dyDescent="0.25">
      <c r="A3149" t="s">
        <v>9459</v>
      </c>
      <c r="B3149" t="s">
        <v>9460</v>
      </c>
      <c r="C3149" t="s">
        <v>3</v>
      </c>
      <c r="D3149" s="13">
        <v>4</v>
      </c>
      <c r="E3149" t="s">
        <v>9102</v>
      </c>
      <c r="F3149" t="str">
        <f>IF(ISERROR(VLOOKUP(Transaktionen[[#This Row],[Transaktionen]],BTT[Verwendete Transaktion (Pflichtauswahl)],1,FALSE)),"nein","ja")</f>
        <v>nein</v>
      </c>
    </row>
    <row r="3150" spans="1:7" hidden="1" x14ac:dyDescent="0.25">
      <c r="A3150" t="s">
        <v>9461</v>
      </c>
      <c r="B3150" t="s">
        <v>9462</v>
      </c>
      <c r="C3150" t="s">
        <v>3</v>
      </c>
      <c r="D3150" s="13">
        <v>7</v>
      </c>
      <c r="E3150" t="s">
        <v>9102</v>
      </c>
      <c r="F3150" t="str">
        <f>IF(ISERROR(VLOOKUP(Transaktionen[[#This Row],[Transaktionen]],BTT[Verwendete Transaktion (Pflichtauswahl)],1,FALSE)),"nein","ja")</f>
        <v>nein</v>
      </c>
    </row>
    <row r="3151" spans="1:7" hidden="1" x14ac:dyDescent="0.25">
      <c r="A3151" t="s">
        <v>4436</v>
      </c>
      <c r="B3151" t="s">
        <v>4437</v>
      </c>
      <c r="C3151" t="s">
        <v>3</v>
      </c>
      <c r="D3151" s="13">
        <v>1539909</v>
      </c>
      <c r="E3151" t="s">
        <v>9102</v>
      </c>
      <c r="F3151" t="str">
        <f>IF(ISERROR(VLOOKUP(Transaktionen[[#This Row],[Transaktionen]],BTT[Verwendete Transaktion (Pflichtauswahl)],1,FALSE)),"nein","ja")</f>
        <v>nein</v>
      </c>
    </row>
    <row r="3152" spans="1:7" hidden="1" x14ac:dyDescent="0.25">
      <c r="A3152" t="s">
        <v>4438</v>
      </c>
      <c r="B3152" t="s">
        <v>4439</v>
      </c>
      <c r="C3152" t="s">
        <v>3</v>
      </c>
      <c r="D3152" s="13">
        <v>2128</v>
      </c>
      <c r="E3152" t="s">
        <v>9102</v>
      </c>
      <c r="F3152" t="str">
        <f>IF(ISERROR(VLOOKUP(Transaktionen[[#This Row],[Transaktionen]],BTT[Verwendete Transaktion (Pflichtauswahl)],1,FALSE)),"nein","ja")</f>
        <v>nein</v>
      </c>
    </row>
    <row r="3153" spans="1:6" hidden="1" x14ac:dyDescent="0.25">
      <c r="A3153" t="s">
        <v>9463</v>
      </c>
      <c r="B3153" t="s">
        <v>9464</v>
      </c>
      <c r="C3153" t="s">
        <v>3</v>
      </c>
      <c r="D3153" s="13">
        <v>6</v>
      </c>
      <c r="E3153" t="s">
        <v>9102</v>
      </c>
      <c r="F3153" t="str">
        <f>IF(ISERROR(VLOOKUP(Transaktionen[[#This Row],[Transaktionen]],BTT[Verwendete Transaktion (Pflichtauswahl)],1,FALSE)),"nein","ja")</f>
        <v>nein</v>
      </c>
    </row>
    <row r="3154" spans="1:6" hidden="1" x14ac:dyDescent="0.25">
      <c r="A3154" t="s">
        <v>4440</v>
      </c>
      <c r="B3154" t="s">
        <v>4441</v>
      </c>
      <c r="C3154" t="s">
        <v>3</v>
      </c>
      <c r="D3154" s="13">
        <v>3</v>
      </c>
      <c r="E3154" t="s">
        <v>9102</v>
      </c>
      <c r="F3154" t="str">
        <f>IF(ISERROR(VLOOKUP(Transaktionen[[#This Row],[Transaktionen]],BTT[Verwendete Transaktion (Pflichtauswahl)],1,FALSE)),"nein","ja")</f>
        <v>nein</v>
      </c>
    </row>
    <row r="3155" spans="1:6" hidden="1" x14ac:dyDescent="0.25">
      <c r="A3155" t="s">
        <v>4442</v>
      </c>
      <c r="B3155" t="s">
        <v>4443</v>
      </c>
      <c r="C3155" t="s">
        <v>3</v>
      </c>
      <c r="D3155" s="13">
        <v>34</v>
      </c>
      <c r="E3155" t="s">
        <v>9102</v>
      </c>
      <c r="F3155" t="str">
        <f>IF(ISERROR(VLOOKUP(Transaktionen[[#This Row],[Transaktionen]],BTT[Verwendete Transaktion (Pflichtauswahl)],1,FALSE)),"nein","ja")</f>
        <v>nein</v>
      </c>
    </row>
    <row r="3156" spans="1:6" hidden="1" x14ac:dyDescent="0.25">
      <c r="A3156" t="s">
        <v>9465</v>
      </c>
      <c r="B3156" t="s">
        <v>9466</v>
      </c>
      <c r="C3156" t="s">
        <v>3</v>
      </c>
      <c r="D3156" s="13">
        <v>2</v>
      </c>
      <c r="E3156" t="s">
        <v>9102</v>
      </c>
      <c r="F3156" t="str">
        <f>IF(ISERROR(VLOOKUP(Transaktionen[[#This Row],[Transaktionen]],BTT[Verwendete Transaktion (Pflichtauswahl)],1,FALSE)),"nein","ja")</f>
        <v>nein</v>
      </c>
    </row>
    <row r="3157" spans="1:6" hidden="1" x14ac:dyDescent="0.25">
      <c r="A3157" t="s">
        <v>4444</v>
      </c>
      <c r="B3157" t="s">
        <v>4445</v>
      </c>
      <c r="C3157" t="s">
        <v>3</v>
      </c>
      <c r="D3157" s="13">
        <v>30</v>
      </c>
      <c r="E3157" t="s">
        <v>9102</v>
      </c>
      <c r="F3157" t="str">
        <f>IF(ISERROR(VLOOKUP(Transaktionen[[#This Row],[Transaktionen]],BTT[Verwendete Transaktion (Pflichtauswahl)],1,FALSE)),"nein","ja")</f>
        <v>nein</v>
      </c>
    </row>
    <row r="3158" spans="1:6" hidden="1" x14ac:dyDescent="0.25">
      <c r="A3158" t="s">
        <v>4446</v>
      </c>
      <c r="B3158" t="s">
        <v>2523</v>
      </c>
      <c r="C3158" t="s">
        <v>3</v>
      </c>
      <c r="D3158" s="13">
        <v>81</v>
      </c>
      <c r="E3158" t="s">
        <v>9102</v>
      </c>
      <c r="F3158" t="str">
        <f>IF(ISERROR(VLOOKUP(Transaktionen[[#This Row],[Transaktionen]],BTT[Verwendete Transaktion (Pflichtauswahl)],1,FALSE)),"nein","ja")</f>
        <v>nein</v>
      </c>
    </row>
    <row r="3159" spans="1:6" hidden="1" x14ac:dyDescent="0.25">
      <c r="A3159" t="s">
        <v>4447</v>
      </c>
      <c r="B3159" t="s">
        <v>4448</v>
      </c>
      <c r="C3159" t="s">
        <v>3</v>
      </c>
      <c r="D3159" s="13">
        <v>1446</v>
      </c>
      <c r="E3159" t="s">
        <v>9102</v>
      </c>
      <c r="F3159" t="str">
        <f>IF(ISERROR(VLOOKUP(Transaktionen[[#This Row],[Transaktionen]],BTT[Verwendete Transaktion (Pflichtauswahl)],1,FALSE)),"nein","ja")</f>
        <v>nein</v>
      </c>
    </row>
    <row r="3160" spans="1:6" hidden="1" x14ac:dyDescent="0.25">
      <c r="A3160" t="s">
        <v>4449</v>
      </c>
      <c r="B3160" t="s">
        <v>4445</v>
      </c>
      <c r="C3160" t="s">
        <v>3</v>
      </c>
      <c r="D3160" s="13">
        <v>22</v>
      </c>
      <c r="E3160" t="s">
        <v>576</v>
      </c>
      <c r="F3160" t="str">
        <f>IF(ISERROR(VLOOKUP(Transaktionen[[#This Row],[Transaktionen]],BTT[Verwendete Transaktion (Pflichtauswahl)],1,FALSE)),"nein","ja")</f>
        <v>nein</v>
      </c>
    </row>
    <row r="3161" spans="1:6" hidden="1" x14ac:dyDescent="0.25">
      <c r="A3161" t="s">
        <v>4450</v>
      </c>
      <c r="B3161" t="s">
        <v>2465</v>
      </c>
      <c r="C3161" t="s">
        <v>3</v>
      </c>
      <c r="D3161" s="13">
        <v>5</v>
      </c>
      <c r="E3161" t="s">
        <v>576</v>
      </c>
      <c r="F3161" t="str">
        <f>IF(ISERROR(VLOOKUP(Transaktionen[[#This Row],[Transaktionen]],BTT[Verwendete Transaktion (Pflichtauswahl)],1,FALSE)),"nein","ja")</f>
        <v>nein</v>
      </c>
    </row>
    <row r="3162" spans="1:6" hidden="1" x14ac:dyDescent="0.25">
      <c r="A3162" t="s">
        <v>4451</v>
      </c>
      <c r="B3162" t="s">
        <v>4452</v>
      </c>
      <c r="C3162" t="s">
        <v>3</v>
      </c>
      <c r="D3162" s="13">
        <v>961</v>
      </c>
      <c r="E3162" t="s">
        <v>9102</v>
      </c>
      <c r="F3162" t="str">
        <f>IF(ISERROR(VLOOKUP(Transaktionen[[#This Row],[Transaktionen]],BTT[Verwendete Transaktion (Pflichtauswahl)],1,FALSE)),"nein","ja")</f>
        <v>nein</v>
      </c>
    </row>
    <row r="3163" spans="1:6" hidden="1" x14ac:dyDescent="0.25">
      <c r="A3163" t="s">
        <v>4453</v>
      </c>
      <c r="B3163" t="s">
        <v>4454</v>
      </c>
      <c r="C3163" t="s">
        <v>3</v>
      </c>
      <c r="D3163" s="13">
        <v>1330</v>
      </c>
      <c r="E3163" t="s">
        <v>9102</v>
      </c>
      <c r="F3163" t="str">
        <f>IF(ISERROR(VLOOKUP(Transaktionen[[#This Row],[Transaktionen]],BTT[Verwendete Transaktion (Pflichtauswahl)],1,FALSE)),"nein","ja")</f>
        <v>nein</v>
      </c>
    </row>
    <row r="3164" spans="1:6" hidden="1" x14ac:dyDescent="0.25">
      <c r="A3164" t="s">
        <v>4455</v>
      </c>
      <c r="B3164" t="s">
        <v>4456</v>
      </c>
      <c r="C3164" t="s">
        <v>3</v>
      </c>
      <c r="D3164" s="13">
        <v>394</v>
      </c>
      <c r="E3164" t="s">
        <v>9102</v>
      </c>
      <c r="F3164" t="str">
        <f>IF(ISERROR(VLOOKUP(Transaktionen[[#This Row],[Transaktionen]],BTT[Verwendete Transaktion (Pflichtauswahl)],1,FALSE)),"nein","ja")</f>
        <v>nein</v>
      </c>
    </row>
    <row r="3165" spans="1:6" hidden="1" x14ac:dyDescent="0.25">
      <c r="A3165" t="s">
        <v>9467</v>
      </c>
      <c r="B3165" t="s">
        <v>9468</v>
      </c>
      <c r="C3165" t="s">
        <v>3</v>
      </c>
      <c r="D3165" s="13">
        <v>1</v>
      </c>
      <c r="E3165" t="s">
        <v>9102</v>
      </c>
      <c r="F3165" t="str">
        <f>IF(ISERROR(VLOOKUP(Transaktionen[[#This Row],[Transaktionen]],BTT[Verwendete Transaktion (Pflichtauswahl)],1,FALSE)),"nein","ja")</f>
        <v>nein</v>
      </c>
    </row>
    <row r="3166" spans="1:6" hidden="1" x14ac:dyDescent="0.25">
      <c r="A3166" t="s">
        <v>4457</v>
      </c>
      <c r="B3166" t="s">
        <v>4458</v>
      </c>
      <c r="C3166" t="s">
        <v>3</v>
      </c>
      <c r="D3166" s="13">
        <v>25</v>
      </c>
      <c r="E3166" t="s">
        <v>9102</v>
      </c>
      <c r="F3166" t="str">
        <f>IF(ISERROR(VLOOKUP(Transaktionen[[#This Row],[Transaktionen]],BTT[Verwendete Transaktion (Pflichtauswahl)],1,FALSE)),"nein","ja")</f>
        <v>nein</v>
      </c>
    </row>
    <row r="3167" spans="1:6" hidden="1" x14ac:dyDescent="0.25">
      <c r="A3167" t="s">
        <v>4459</v>
      </c>
      <c r="B3167" t="s">
        <v>4460</v>
      </c>
      <c r="C3167" t="s">
        <v>3</v>
      </c>
      <c r="D3167" s="13">
        <v>66</v>
      </c>
      <c r="E3167" t="s">
        <v>9102</v>
      </c>
      <c r="F3167" t="str">
        <f>IF(ISERROR(VLOOKUP(Transaktionen[[#This Row],[Transaktionen]],BTT[Verwendete Transaktion (Pflichtauswahl)],1,FALSE)),"nein","ja")</f>
        <v>nein</v>
      </c>
    </row>
    <row r="3168" spans="1:6" hidden="1" x14ac:dyDescent="0.25">
      <c r="A3168" t="s">
        <v>4461</v>
      </c>
      <c r="B3168" t="s">
        <v>4462</v>
      </c>
      <c r="C3168" t="s">
        <v>3</v>
      </c>
      <c r="D3168" s="13">
        <v>48</v>
      </c>
      <c r="E3168" t="s">
        <v>9102</v>
      </c>
      <c r="F3168" t="str">
        <f>IF(ISERROR(VLOOKUP(Transaktionen[[#This Row],[Transaktionen]],BTT[Verwendete Transaktion (Pflichtauswahl)],1,FALSE)),"nein","ja")</f>
        <v>nein</v>
      </c>
    </row>
    <row r="3169" spans="1:7" hidden="1" x14ac:dyDescent="0.25">
      <c r="A3169" t="s">
        <v>4463</v>
      </c>
      <c r="B3169" t="s">
        <v>4464</v>
      </c>
      <c r="C3169" t="s">
        <v>3</v>
      </c>
      <c r="D3169" s="13">
        <v>175</v>
      </c>
      <c r="E3169" t="s">
        <v>9102</v>
      </c>
      <c r="F3169" s="10" t="str">
        <f>IF(ISERROR(VLOOKUP(Transaktionen[[#This Row],[Transaktionen]],BTT[Verwendete Transaktion (Pflichtauswahl)],1,FALSE)),"nein","ja")</f>
        <v>nein</v>
      </c>
    </row>
    <row r="3170" spans="1:7" hidden="1" x14ac:dyDescent="0.25">
      <c r="A3170" t="s">
        <v>4465</v>
      </c>
      <c r="B3170" t="s">
        <v>4466</v>
      </c>
      <c r="C3170" t="s">
        <v>3</v>
      </c>
      <c r="D3170" s="13">
        <v>928</v>
      </c>
      <c r="E3170" t="s">
        <v>9102</v>
      </c>
      <c r="F3170" t="str">
        <f>IF(ISERROR(VLOOKUP(Transaktionen[[#This Row],[Transaktionen]],BTT[Verwendete Transaktion (Pflichtauswahl)],1,FALSE)),"nein","ja")</f>
        <v>nein</v>
      </c>
    </row>
    <row r="3171" spans="1:7" hidden="1" x14ac:dyDescent="0.25">
      <c r="A3171" t="s">
        <v>4467</v>
      </c>
      <c r="B3171" t="s">
        <v>4468</v>
      </c>
      <c r="C3171" t="s">
        <v>3</v>
      </c>
      <c r="D3171" s="13">
        <v>46</v>
      </c>
      <c r="E3171" t="s">
        <v>9102</v>
      </c>
      <c r="F3171" t="str">
        <f>IF(ISERROR(VLOOKUP(Transaktionen[[#This Row],[Transaktionen]],BTT[Verwendete Transaktion (Pflichtauswahl)],1,FALSE)),"nein","ja")</f>
        <v>nein</v>
      </c>
    </row>
    <row r="3172" spans="1:7" hidden="1" x14ac:dyDescent="0.25">
      <c r="A3172" t="s">
        <v>4469</v>
      </c>
      <c r="B3172" t="s">
        <v>4470</v>
      </c>
      <c r="C3172" t="s">
        <v>3</v>
      </c>
      <c r="D3172" s="13">
        <v>20</v>
      </c>
      <c r="E3172" t="s">
        <v>576</v>
      </c>
      <c r="F3172" t="str">
        <f>IF(ISERROR(VLOOKUP(Transaktionen[[#This Row],[Transaktionen]],BTT[Verwendete Transaktion (Pflichtauswahl)],1,FALSE)),"nein","ja")</f>
        <v>nein</v>
      </c>
    </row>
    <row r="3173" spans="1:7" hidden="1" x14ac:dyDescent="0.25">
      <c r="A3173" t="s">
        <v>4471</v>
      </c>
      <c r="B3173" t="s">
        <v>4472</v>
      </c>
      <c r="C3173" t="s">
        <v>3</v>
      </c>
      <c r="D3173" s="13" t="s">
        <v>576</v>
      </c>
      <c r="E3173" t="s">
        <v>576</v>
      </c>
      <c r="F3173" t="str">
        <f>IF(ISERROR(VLOOKUP(Transaktionen[[#This Row],[Transaktionen]],BTT[Verwendete Transaktion (Pflichtauswahl)],1,FALSE)),"nein","ja")</f>
        <v>nein</v>
      </c>
      <c r="G3173" t="s">
        <v>9516</v>
      </c>
    </row>
    <row r="3174" spans="1:7" hidden="1" x14ac:dyDescent="0.25">
      <c r="A3174" t="s">
        <v>4473</v>
      </c>
      <c r="B3174" t="s">
        <v>4474</v>
      </c>
      <c r="C3174" t="s">
        <v>6042</v>
      </c>
      <c r="D3174" s="13">
        <v>164635</v>
      </c>
      <c r="E3174" t="s">
        <v>9102</v>
      </c>
      <c r="F3174" t="str">
        <f>IF(ISERROR(VLOOKUP(Transaktionen[[#This Row],[Transaktionen]],BTT[Verwendete Transaktion (Pflichtauswahl)],1,FALSE)),"nein","ja")</f>
        <v>nein</v>
      </c>
    </row>
    <row r="3175" spans="1:7" hidden="1" x14ac:dyDescent="0.25">
      <c r="A3175" t="s">
        <v>4475</v>
      </c>
      <c r="B3175" t="s">
        <v>4476</v>
      </c>
      <c r="C3175" t="s">
        <v>3</v>
      </c>
      <c r="D3175" s="13">
        <v>48</v>
      </c>
      <c r="E3175" t="s">
        <v>9102</v>
      </c>
      <c r="F3175" t="str">
        <f>IF(ISERROR(VLOOKUP(Transaktionen[[#This Row],[Transaktionen]],BTT[Verwendete Transaktion (Pflichtauswahl)],1,FALSE)),"nein","ja")</f>
        <v>nein</v>
      </c>
    </row>
    <row r="3176" spans="1:7" hidden="1" x14ac:dyDescent="0.25">
      <c r="A3176" t="s">
        <v>4477</v>
      </c>
      <c r="B3176" t="s">
        <v>4478</v>
      </c>
      <c r="C3176" t="s">
        <v>3</v>
      </c>
      <c r="D3176" s="13">
        <v>10</v>
      </c>
      <c r="E3176" t="s">
        <v>576</v>
      </c>
      <c r="F3176" t="str">
        <f>IF(ISERROR(VLOOKUP(Transaktionen[[#This Row],[Transaktionen]],BTT[Verwendete Transaktion (Pflichtauswahl)],1,FALSE)),"nein","ja")</f>
        <v>nein</v>
      </c>
    </row>
    <row r="3177" spans="1:7" hidden="1" x14ac:dyDescent="0.25">
      <c r="A3177" t="s">
        <v>4479</v>
      </c>
      <c r="B3177" t="s">
        <v>4480</v>
      </c>
      <c r="C3177" t="s">
        <v>3</v>
      </c>
      <c r="D3177" s="13">
        <v>32</v>
      </c>
      <c r="E3177" t="s">
        <v>9102</v>
      </c>
      <c r="F3177" t="str">
        <f>IF(ISERROR(VLOOKUP(Transaktionen[[#This Row],[Transaktionen]],BTT[Verwendete Transaktion (Pflichtauswahl)],1,FALSE)),"nein","ja")</f>
        <v>nein</v>
      </c>
    </row>
    <row r="3178" spans="1:7" hidden="1" x14ac:dyDescent="0.25">
      <c r="A3178" t="s">
        <v>4481</v>
      </c>
      <c r="B3178" t="s">
        <v>4482</v>
      </c>
      <c r="C3178" t="s">
        <v>3</v>
      </c>
      <c r="D3178" s="13">
        <v>20</v>
      </c>
      <c r="E3178" t="s">
        <v>9102</v>
      </c>
      <c r="F3178" t="str">
        <f>IF(ISERROR(VLOOKUP(Transaktionen[[#This Row],[Transaktionen]],BTT[Verwendete Transaktion (Pflichtauswahl)],1,FALSE)),"nein","ja")</f>
        <v>nein</v>
      </c>
    </row>
    <row r="3179" spans="1:7" hidden="1" x14ac:dyDescent="0.25">
      <c r="A3179" t="s">
        <v>9251</v>
      </c>
      <c r="B3179" t="s">
        <v>9252</v>
      </c>
      <c r="C3179" t="s">
        <v>3</v>
      </c>
      <c r="D3179" s="13">
        <v>4</v>
      </c>
      <c r="E3179" t="s">
        <v>9102</v>
      </c>
      <c r="F3179" t="str">
        <f>IF(ISERROR(VLOOKUP(Transaktionen[[#This Row],[Transaktionen]],BTT[Verwendete Transaktion (Pflichtauswahl)],1,FALSE)),"nein","ja")</f>
        <v>nein</v>
      </c>
    </row>
    <row r="3180" spans="1:7" hidden="1" x14ac:dyDescent="0.25">
      <c r="A3180" t="s">
        <v>9253</v>
      </c>
      <c r="B3180" t="s">
        <v>9254</v>
      </c>
      <c r="C3180" t="s">
        <v>3</v>
      </c>
      <c r="D3180" s="13">
        <v>3</v>
      </c>
      <c r="E3180" t="s">
        <v>9102</v>
      </c>
      <c r="F3180" t="str">
        <f>IF(ISERROR(VLOOKUP(Transaktionen[[#This Row],[Transaktionen]],BTT[Verwendete Transaktion (Pflichtauswahl)],1,FALSE)),"nein","ja")</f>
        <v>nein</v>
      </c>
    </row>
    <row r="3181" spans="1:7" hidden="1" x14ac:dyDescent="0.25">
      <c r="A3181" t="s">
        <v>9255</v>
      </c>
      <c r="B3181" t="s">
        <v>4478</v>
      </c>
      <c r="C3181" t="s">
        <v>3</v>
      </c>
      <c r="D3181" s="13">
        <v>36</v>
      </c>
      <c r="E3181" t="s">
        <v>9102</v>
      </c>
      <c r="F3181" t="str">
        <f>IF(ISERROR(VLOOKUP(Transaktionen[[#This Row],[Transaktionen]],BTT[Verwendete Transaktion (Pflichtauswahl)],1,FALSE)),"nein","ja")</f>
        <v>nein</v>
      </c>
    </row>
    <row r="3182" spans="1:7" hidden="1" x14ac:dyDescent="0.25">
      <c r="A3182" t="s">
        <v>9469</v>
      </c>
      <c r="B3182" t="s">
        <v>9470</v>
      </c>
      <c r="C3182" t="s">
        <v>3</v>
      </c>
      <c r="D3182" s="13">
        <v>2</v>
      </c>
      <c r="E3182" t="s">
        <v>9102</v>
      </c>
      <c r="F3182" t="str">
        <f>IF(ISERROR(VLOOKUP(Transaktionen[[#This Row],[Transaktionen]],BTT[Verwendete Transaktion (Pflichtauswahl)],1,FALSE)),"nein","ja")</f>
        <v>nein</v>
      </c>
    </row>
    <row r="3183" spans="1:7" hidden="1" x14ac:dyDescent="0.25">
      <c r="A3183" t="s">
        <v>4483</v>
      </c>
      <c r="B3183" t="s">
        <v>4466</v>
      </c>
      <c r="C3183" t="s">
        <v>3</v>
      </c>
      <c r="D3183" s="13">
        <v>51602</v>
      </c>
      <c r="E3183" t="s">
        <v>9102</v>
      </c>
      <c r="F3183" t="str">
        <f>IF(ISERROR(VLOOKUP(Transaktionen[[#This Row],[Transaktionen]],BTT[Verwendete Transaktion (Pflichtauswahl)],1,FALSE)),"nein","ja")</f>
        <v>nein</v>
      </c>
    </row>
    <row r="3184" spans="1:7" hidden="1" x14ac:dyDescent="0.25">
      <c r="A3184" t="s">
        <v>9256</v>
      </c>
      <c r="B3184" t="s">
        <v>4454</v>
      </c>
      <c r="C3184" t="s">
        <v>3</v>
      </c>
      <c r="D3184" s="13">
        <v>1</v>
      </c>
      <c r="E3184" t="s">
        <v>9102</v>
      </c>
      <c r="F3184" t="str">
        <f>IF(ISERROR(VLOOKUP(Transaktionen[[#This Row],[Transaktionen]],BTT[Verwendete Transaktion (Pflichtauswahl)],1,FALSE)),"nein","ja")</f>
        <v>nein</v>
      </c>
    </row>
    <row r="3185" spans="1:7" hidden="1" x14ac:dyDescent="0.25">
      <c r="A3185" t="s">
        <v>4484</v>
      </c>
      <c r="B3185" t="s">
        <v>4485</v>
      </c>
      <c r="C3185" t="s">
        <v>3</v>
      </c>
      <c r="D3185" s="13">
        <v>12</v>
      </c>
      <c r="E3185" t="s">
        <v>9102</v>
      </c>
      <c r="F3185" t="str">
        <f>IF(ISERROR(VLOOKUP(Transaktionen[[#This Row],[Transaktionen]],BTT[Verwendete Transaktion (Pflichtauswahl)],1,FALSE)),"nein","ja")</f>
        <v>nein</v>
      </c>
    </row>
    <row r="3186" spans="1:7" hidden="1" x14ac:dyDescent="0.25">
      <c r="A3186" t="s">
        <v>4486</v>
      </c>
      <c r="B3186" t="s">
        <v>4487</v>
      </c>
      <c r="C3186" t="s">
        <v>3</v>
      </c>
      <c r="D3186" s="13">
        <v>27</v>
      </c>
      <c r="E3186" t="s">
        <v>576</v>
      </c>
      <c r="F3186" t="str">
        <f>IF(ISERROR(VLOOKUP(Transaktionen[[#This Row],[Transaktionen]],BTT[Verwendete Transaktion (Pflichtauswahl)],1,FALSE)),"nein","ja")</f>
        <v>nein</v>
      </c>
    </row>
    <row r="3187" spans="1:7" hidden="1" x14ac:dyDescent="0.25">
      <c r="A3187" t="s">
        <v>4488</v>
      </c>
      <c r="B3187" t="s">
        <v>4489</v>
      </c>
      <c r="C3187" t="s">
        <v>3</v>
      </c>
      <c r="D3187" s="13" t="s">
        <v>576</v>
      </c>
      <c r="E3187" t="s">
        <v>576</v>
      </c>
      <c r="F3187" t="str">
        <f>IF(ISERROR(VLOOKUP(Transaktionen[[#This Row],[Transaktionen]],BTT[Verwendete Transaktion (Pflichtauswahl)],1,FALSE)),"nein","ja")</f>
        <v>nein</v>
      </c>
      <c r="G3187" t="s">
        <v>9516</v>
      </c>
    </row>
    <row r="3188" spans="1:7" hidden="1" x14ac:dyDescent="0.25">
      <c r="A3188" t="s">
        <v>4490</v>
      </c>
      <c r="B3188" t="s">
        <v>4491</v>
      </c>
      <c r="C3188" t="s">
        <v>3</v>
      </c>
      <c r="D3188" s="13">
        <v>607</v>
      </c>
      <c r="E3188" t="s">
        <v>9102</v>
      </c>
      <c r="F3188" t="str">
        <f>IF(ISERROR(VLOOKUP(Transaktionen[[#This Row],[Transaktionen]],BTT[Verwendete Transaktion (Pflichtauswahl)],1,FALSE)),"nein","ja")</f>
        <v>nein</v>
      </c>
    </row>
    <row r="3189" spans="1:7" hidden="1" x14ac:dyDescent="0.25">
      <c r="A3189" t="s">
        <v>4492</v>
      </c>
      <c r="B3189" t="s">
        <v>4493</v>
      </c>
      <c r="C3189" t="s">
        <v>3</v>
      </c>
      <c r="D3189" s="13">
        <v>30</v>
      </c>
      <c r="E3189" t="s">
        <v>9102</v>
      </c>
      <c r="F3189" t="str">
        <f>IF(ISERROR(VLOOKUP(Transaktionen[[#This Row],[Transaktionen]],BTT[Verwendete Transaktion (Pflichtauswahl)],1,FALSE)),"nein","ja")</f>
        <v>nein</v>
      </c>
    </row>
    <row r="3190" spans="1:7" hidden="1" x14ac:dyDescent="0.25">
      <c r="A3190" t="s">
        <v>4494</v>
      </c>
      <c r="B3190" t="s">
        <v>4495</v>
      </c>
      <c r="C3190" t="s">
        <v>3</v>
      </c>
      <c r="D3190" s="13">
        <v>8546</v>
      </c>
      <c r="E3190" t="s">
        <v>9102</v>
      </c>
      <c r="F3190" t="str">
        <f>IF(ISERROR(VLOOKUP(Transaktionen[[#This Row],[Transaktionen]],BTT[Verwendete Transaktion (Pflichtauswahl)],1,FALSE)),"nein","ja")</f>
        <v>nein</v>
      </c>
    </row>
    <row r="3191" spans="1:7" hidden="1" x14ac:dyDescent="0.25">
      <c r="A3191" t="s">
        <v>4496</v>
      </c>
      <c r="B3191" t="s">
        <v>4497</v>
      </c>
      <c r="C3191" t="s">
        <v>3</v>
      </c>
      <c r="D3191" s="13">
        <v>14</v>
      </c>
      <c r="E3191" t="s">
        <v>9102</v>
      </c>
      <c r="F3191" t="str">
        <f>IF(ISERROR(VLOOKUP(Transaktionen[[#This Row],[Transaktionen]],BTT[Verwendete Transaktion (Pflichtauswahl)],1,FALSE)),"nein","ja")</f>
        <v>nein</v>
      </c>
    </row>
    <row r="3192" spans="1:7" hidden="1" x14ac:dyDescent="0.25">
      <c r="A3192" t="s">
        <v>4498</v>
      </c>
      <c r="B3192" t="s">
        <v>4499</v>
      </c>
      <c r="C3192" t="s">
        <v>3</v>
      </c>
      <c r="D3192" s="13">
        <v>271</v>
      </c>
      <c r="E3192" t="s">
        <v>9102</v>
      </c>
      <c r="F3192" t="str">
        <f>IF(ISERROR(VLOOKUP(Transaktionen[[#This Row],[Transaktionen]],BTT[Verwendete Transaktion (Pflichtauswahl)],1,FALSE)),"nein","ja")</f>
        <v>nein</v>
      </c>
    </row>
    <row r="3193" spans="1:7" hidden="1" x14ac:dyDescent="0.25">
      <c r="A3193" t="s">
        <v>4500</v>
      </c>
      <c r="B3193" t="s">
        <v>4501</v>
      </c>
      <c r="C3193" t="s">
        <v>3</v>
      </c>
      <c r="D3193" s="13">
        <v>8372</v>
      </c>
      <c r="E3193" t="s">
        <v>9102</v>
      </c>
      <c r="F3193" t="str">
        <f>IF(ISERROR(VLOOKUP(Transaktionen[[#This Row],[Transaktionen]],BTT[Verwendete Transaktion (Pflichtauswahl)],1,FALSE)),"nein","ja")</f>
        <v>nein</v>
      </c>
    </row>
    <row r="3194" spans="1:7" hidden="1" x14ac:dyDescent="0.25">
      <c r="A3194" t="s">
        <v>4502</v>
      </c>
      <c r="B3194" t="s">
        <v>4503</v>
      </c>
      <c r="C3194" t="s">
        <v>3</v>
      </c>
      <c r="D3194" s="13">
        <v>37</v>
      </c>
      <c r="E3194" t="s">
        <v>9102</v>
      </c>
      <c r="F3194" t="str">
        <f>IF(ISERROR(VLOOKUP(Transaktionen[[#This Row],[Transaktionen]],BTT[Verwendete Transaktion (Pflichtauswahl)],1,FALSE)),"nein","ja")</f>
        <v>nein</v>
      </c>
    </row>
    <row r="3195" spans="1:7" hidden="1" x14ac:dyDescent="0.25">
      <c r="A3195" t="s">
        <v>4504</v>
      </c>
      <c r="B3195" t="s">
        <v>4505</v>
      </c>
      <c r="C3195" t="s">
        <v>3</v>
      </c>
      <c r="D3195" s="13">
        <v>72</v>
      </c>
      <c r="E3195" t="s">
        <v>9102</v>
      </c>
      <c r="F3195" t="str">
        <f>IF(ISERROR(VLOOKUP(Transaktionen[[#This Row],[Transaktionen]],BTT[Verwendete Transaktion (Pflichtauswahl)],1,FALSE)),"nein","ja")</f>
        <v>nein</v>
      </c>
    </row>
    <row r="3196" spans="1:7" hidden="1" x14ac:dyDescent="0.25">
      <c r="A3196" t="s">
        <v>4506</v>
      </c>
      <c r="B3196" t="s">
        <v>4258</v>
      </c>
      <c r="C3196" t="s">
        <v>3</v>
      </c>
      <c r="D3196" s="13">
        <v>1887916</v>
      </c>
      <c r="E3196" t="s">
        <v>9102</v>
      </c>
      <c r="F3196" t="str">
        <f>IF(ISERROR(VLOOKUP(Transaktionen[[#This Row],[Transaktionen]],BTT[Verwendete Transaktion (Pflichtauswahl)],1,FALSE)),"nein","ja")</f>
        <v>nein</v>
      </c>
    </row>
    <row r="3197" spans="1:7" hidden="1" x14ac:dyDescent="0.25">
      <c r="A3197" t="s">
        <v>4507</v>
      </c>
      <c r="B3197" t="s">
        <v>4508</v>
      </c>
      <c r="C3197" t="s">
        <v>3</v>
      </c>
      <c r="D3197" s="13">
        <v>1388</v>
      </c>
      <c r="E3197" t="s">
        <v>9102</v>
      </c>
      <c r="F3197" t="str">
        <f>IF(ISERROR(VLOOKUP(Transaktionen[[#This Row],[Transaktionen]],BTT[Verwendete Transaktion (Pflichtauswahl)],1,FALSE)),"nein","ja")</f>
        <v>nein</v>
      </c>
    </row>
    <row r="3198" spans="1:7" hidden="1" x14ac:dyDescent="0.25">
      <c r="A3198" t="s">
        <v>4509</v>
      </c>
      <c r="B3198" t="s">
        <v>4510</v>
      </c>
      <c r="C3198" t="s">
        <v>3</v>
      </c>
      <c r="D3198" s="13">
        <v>4975</v>
      </c>
      <c r="E3198" t="s">
        <v>9102</v>
      </c>
      <c r="F3198" t="str">
        <f>IF(ISERROR(VLOOKUP(Transaktionen[[#This Row],[Transaktionen]],BTT[Verwendete Transaktion (Pflichtauswahl)],1,FALSE)),"nein","ja")</f>
        <v>nein</v>
      </c>
    </row>
    <row r="3199" spans="1:7" hidden="1" x14ac:dyDescent="0.25">
      <c r="A3199" t="s">
        <v>4511</v>
      </c>
      <c r="B3199" t="s">
        <v>4512</v>
      </c>
      <c r="C3199" t="s">
        <v>3</v>
      </c>
      <c r="D3199" s="13">
        <v>3760</v>
      </c>
      <c r="E3199" t="s">
        <v>9102</v>
      </c>
      <c r="F3199" t="str">
        <f>IF(ISERROR(VLOOKUP(Transaktionen[[#This Row],[Transaktionen]],BTT[Verwendete Transaktion (Pflichtauswahl)],1,FALSE)),"nein","ja")</f>
        <v>nein</v>
      </c>
    </row>
    <row r="3200" spans="1:7" hidden="1" x14ac:dyDescent="0.25">
      <c r="A3200" t="s">
        <v>4513</v>
      </c>
      <c r="B3200" t="s">
        <v>4514</v>
      </c>
      <c r="C3200" t="s">
        <v>3</v>
      </c>
      <c r="D3200" s="13">
        <v>69868</v>
      </c>
      <c r="E3200" t="s">
        <v>9102</v>
      </c>
      <c r="F3200" t="str">
        <f>IF(ISERROR(VLOOKUP(Transaktionen[[#This Row],[Transaktionen]],BTT[Verwendete Transaktion (Pflichtauswahl)],1,FALSE)),"nein","ja")</f>
        <v>nein</v>
      </c>
    </row>
    <row r="3201" spans="1:7" hidden="1" x14ac:dyDescent="0.25">
      <c r="A3201" t="s">
        <v>4515</v>
      </c>
      <c r="B3201" t="s">
        <v>4516</v>
      </c>
      <c r="C3201" t="s">
        <v>3</v>
      </c>
      <c r="D3201" s="13">
        <v>1370</v>
      </c>
      <c r="E3201" t="s">
        <v>9102</v>
      </c>
      <c r="F3201" t="str">
        <f>IF(ISERROR(VLOOKUP(Transaktionen[[#This Row],[Transaktionen]],BTT[Verwendete Transaktion (Pflichtauswahl)],1,FALSE)),"nein","ja")</f>
        <v>nein</v>
      </c>
    </row>
    <row r="3202" spans="1:7" hidden="1" x14ac:dyDescent="0.25">
      <c r="A3202" t="s">
        <v>4517</v>
      </c>
      <c r="B3202" t="s">
        <v>4518</v>
      </c>
      <c r="C3202" t="s">
        <v>3</v>
      </c>
      <c r="D3202" s="13">
        <v>1124</v>
      </c>
      <c r="E3202" t="s">
        <v>9102</v>
      </c>
      <c r="F3202" t="str">
        <f>IF(ISERROR(VLOOKUP(Transaktionen[[#This Row],[Transaktionen]],BTT[Verwendete Transaktion (Pflichtauswahl)],1,FALSE)),"nein","ja")</f>
        <v>nein</v>
      </c>
    </row>
    <row r="3203" spans="1:7" hidden="1" x14ac:dyDescent="0.25">
      <c r="A3203" t="s">
        <v>4519</v>
      </c>
      <c r="B3203" t="s">
        <v>4520</v>
      </c>
      <c r="C3203" t="s">
        <v>3</v>
      </c>
      <c r="D3203" s="13">
        <v>120</v>
      </c>
      <c r="E3203" t="s">
        <v>9102</v>
      </c>
      <c r="F3203" t="str">
        <f>IF(ISERROR(VLOOKUP(Transaktionen[[#This Row],[Transaktionen]],BTT[Verwendete Transaktion (Pflichtauswahl)],1,FALSE)),"nein","ja")</f>
        <v>nein</v>
      </c>
    </row>
    <row r="3204" spans="1:7" hidden="1" x14ac:dyDescent="0.25">
      <c r="A3204" t="s">
        <v>4521</v>
      </c>
      <c r="B3204" t="s">
        <v>4522</v>
      </c>
      <c r="C3204" t="s">
        <v>3</v>
      </c>
      <c r="D3204" s="13">
        <v>106345</v>
      </c>
      <c r="E3204" t="s">
        <v>9102</v>
      </c>
      <c r="F3204" t="str">
        <f>IF(ISERROR(VLOOKUP(Transaktionen[[#This Row],[Transaktionen]],BTT[Verwendete Transaktion (Pflichtauswahl)],1,FALSE)),"nein","ja")</f>
        <v>nein</v>
      </c>
    </row>
    <row r="3205" spans="1:7" hidden="1" x14ac:dyDescent="0.25">
      <c r="A3205" t="s">
        <v>4523</v>
      </c>
      <c r="B3205" t="s">
        <v>4524</v>
      </c>
      <c r="C3205" t="s">
        <v>3</v>
      </c>
      <c r="D3205" s="13" t="s">
        <v>576</v>
      </c>
      <c r="E3205" t="s">
        <v>576</v>
      </c>
      <c r="F3205" t="str">
        <f>IF(ISERROR(VLOOKUP(Transaktionen[[#This Row],[Transaktionen]],BTT[Verwendete Transaktion (Pflichtauswahl)],1,FALSE)),"nein","ja")</f>
        <v>nein</v>
      </c>
      <c r="G3205" t="s">
        <v>9516</v>
      </c>
    </row>
    <row r="3206" spans="1:7" hidden="1" x14ac:dyDescent="0.25">
      <c r="A3206" t="s">
        <v>4525</v>
      </c>
      <c r="B3206" t="s">
        <v>4526</v>
      </c>
      <c r="C3206" t="s">
        <v>3</v>
      </c>
      <c r="D3206" s="13">
        <v>15294</v>
      </c>
      <c r="E3206" t="s">
        <v>9102</v>
      </c>
      <c r="F3206" t="str">
        <f>IF(ISERROR(VLOOKUP(Transaktionen[[#This Row],[Transaktionen]],BTT[Verwendete Transaktion (Pflichtauswahl)],1,FALSE)),"nein","ja")</f>
        <v>nein</v>
      </c>
    </row>
    <row r="3207" spans="1:7" hidden="1" x14ac:dyDescent="0.25">
      <c r="A3207" t="s">
        <v>4527</v>
      </c>
      <c r="B3207" t="s">
        <v>4528</v>
      </c>
      <c r="C3207" t="s">
        <v>3</v>
      </c>
      <c r="D3207" s="13">
        <v>11854</v>
      </c>
      <c r="E3207" t="s">
        <v>9102</v>
      </c>
      <c r="F3207" s="10" t="str">
        <f>IF(ISERROR(VLOOKUP(Transaktionen[[#This Row],[Transaktionen]],BTT[Verwendete Transaktion (Pflichtauswahl)],1,FALSE)),"nein","ja")</f>
        <v>nein</v>
      </c>
    </row>
    <row r="3208" spans="1:7" hidden="1" x14ac:dyDescent="0.25">
      <c r="A3208" t="s">
        <v>4529</v>
      </c>
      <c r="B3208" t="s">
        <v>4530</v>
      </c>
      <c r="C3208" t="s">
        <v>3</v>
      </c>
      <c r="D3208" s="13">
        <v>1631</v>
      </c>
      <c r="E3208" t="s">
        <v>9102</v>
      </c>
      <c r="F3208" t="str">
        <f>IF(ISERROR(VLOOKUP(Transaktionen[[#This Row],[Transaktionen]],BTT[Verwendete Transaktion (Pflichtauswahl)],1,FALSE)),"nein","ja")</f>
        <v>nein</v>
      </c>
    </row>
    <row r="3209" spans="1:7" hidden="1" x14ac:dyDescent="0.25">
      <c r="A3209" t="s">
        <v>4531</v>
      </c>
      <c r="B3209" t="s">
        <v>4510</v>
      </c>
      <c r="C3209" t="s">
        <v>3</v>
      </c>
      <c r="D3209" s="13">
        <v>62</v>
      </c>
      <c r="E3209" t="s">
        <v>9102</v>
      </c>
      <c r="F3209" t="str">
        <f>IF(ISERROR(VLOOKUP(Transaktionen[[#This Row],[Transaktionen]],BTT[Verwendete Transaktion (Pflichtauswahl)],1,FALSE)),"nein","ja")</f>
        <v>nein</v>
      </c>
    </row>
    <row r="3210" spans="1:7" hidden="1" x14ac:dyDescent="0.25">
      <c r="A3210" t="s">
        <v>4532</v>
      </c>
      <c r="B3210" t="s">
        <v>4533</v>
      </c>
      <c r="C3210" t="s">
        <v>3</v>
      </c>
      <c r="D3210" s="13">
        <v>41</v>
      </c>
      <c r="E3210" t="s">
        <v>576</v>
      </c>
      <c r="F3210" t="str">
        <f>IF(ISERROR(VLOOKUP(Transaktionen[[#This Row],[Transaktionen]],BTT[Verwendete Transaktion (Pflichtauswahl)],1,FALSE)),"nein","ja")</f>
        <v>nein</v>
      </c>
    </row>
    <row r="3211" spans="1:7" hidden="1" x14ac:dyDescent="0.25">
      <c r="A3211" t="s">
        <v>9471</v>
      </c>
      <c r="B3211" t="s">
        <v>9472</v>
      </c>
      <c r="C3211" t="s">
        <v>3</v>
      </c>
      <c r="D3211" s="13">
        <v>9</v>
      </c>
      <c r="E3211" t="s">
        <v>9102</v>
      </c>
      <c r="F3211" t="str">
        <f>IF(ISERROR(VLOOKUP(Transaktionen[[#This Row],[Transaktionen]],BTT[Verwendete Transaktion (Pflichtauswahl)],1,FALSE)),"nein","ja")</f>
        <v>nein</v>
      </c>
    </row>
    <row r="3212" spans="1:7" hidden="1" x14ac:dyDescent="0.25">
      <c r="A3212" t="s">
        <v>4534</v>
      </c>
      <c r="B3212" t="s">
        <v>4535</v>
      </c>
      <c r="C3212" t="s">
        <v>3</v>
      </c>
      <c r="D3212" s="13">
        <v>6590</v>
      </c>
      <c r="E3212" t="s">
        <v>9102</v>
      </c>
      <c r="F3212" t="str">
        <f>IF(ISERROR(VLOOKUP(Transaktionen[[#This Row],[Transaktionen]],BTT[Verwendete Transaktion (Pflichtauswahl)],1,FALSE)),"nein","ja")</f>
        <v>nein</v>
      </c>
    </row>
    <row r="3213" spans="1:7" hidden="1" x14ac:dyDescent="0.25">
      <c r="A3213" t="s">
        <v>4536</v>
      </c>
      <c r="B3213" t="s">
        <v>4537</v>
      </c>
      <c r="C3213" t="s">
        <v>3</v>
      </c>
      <c r="D3213" s="13">
        <v>238</v>
      </c>
      <c r="E3213" t="s">
        <v>9102</v>
      </c>
      <c r="F3213" s="10" t="str">
        <f>IF(ISERROR(VLOOKUP(Transaktionen[[#This Row],[Transaktionen]],BTT[Verwendete Transaktion (Pflichtauswahl)],1,FALSE)),"nein","ja")</f>
        <v>nein</v>
      </c>
    </row>
    <row r="3214" spans="1:7" hidden="1" x14ac:dyDescent="0.25">
      <c r="A3214" t="s">
        <v>4538</v>
      </c>
      <c r="B3214" t="s">
        <v>4539</v>
      </c>
      <c r="C3214" t="s">
        <v>3</v>
      </c>
      <c r="D3214" s="13">
        <v>144</v>
      </c>
      <c r="E3214" t="s">
        <v>9102</v>
      </c>
      <c r="F3214" t="str">
        <f>IF(ISERROR(VLOOKUP(Transaktionen[[#This Row],[Transaktionen]],BTT[Verwendete Transaktion (Pflichtauswahl)],1,FALSE)),"nein","ja")</f>
        <v>nein</v>
      </c>
    </row>
    <row r="3215" spans="1:7" hidden="1" x14ac:dyDescent="0.25">
      <c r="A3215" t="s">
        <v>4540</v>
      </c>
      <c r="B3215" t="s">
        <v>4541</v>
      </c>
      <c r="C3215" t="s">
        <v>3</v>
      </c>
      <c r="D3215" s="13">
        <v>6362</v>
      </c>
      <c r="E3215" t="s">
        <v>9102</v>
      </c>
      <c r="F3215" t="str">
        <f>IF(ISERROR(VLOOKUP(Transaktionen[[#This Row],[Transaktionen]],BTT[Verwendete Transaktion (Pflichtauswahl)],1,FALSE)),"nein","ja")</f>
        <v>nein</v>
      </c>
    </row>
    <row r="3216" spans="1:7" hidden="1" x14ac:dyDescent="0.25">
      <c r="A3216" t="s">
        <v>4542</v>
      </c>
      <c r="B3216" t="s">
        <v>4543</v>
      </c>
      <c r="C3216" t="s">
        <v>3</v>
      </c>
      <c r="D3216" s="13">
        <v>30</v>
      </c>
      <c r="E3216" t="s">
        <v>576</v>
      </c>
      <c r="F3216" t="str">
        <f>IF(ISERROR(VLOOKUP(Transaktionen[[#This Row],[Transaktionen]],BTT[Verwendete Transaktion (Pflichtauswahl)],1,FALSE)),"nein","ja")</f>
        <v>nein</v>
      </c>
    </row>
    <row r="3217" spans="1:7" hidden="1" x14ac:dyDescent="0.25">
      <c r="A3217" t="s">
        <v>4544</v>
      </c>
      <c r="B3217" t="s">
        <v>4545</v>
      </c>
      <c r="C3217" t="s">
        <v>3</v>
      </c>
      <c r="D3217" s="13">
        <v>94</v>
      </c>
      <c r="E3217" t="s">
        <v>9102</v>
      </c>
      <c r="F3217" t="str">
        <f>IF(ISERROR(VLOOKUP(Transaktionen[[#This Row],[Transaktionen]],BTT[Verwendete Transaktion (Pflichtauswahl)],1,FALSE)),"nein","ja")</f>
        <v>nein</v>
      </c>
    </row>
    <row r="3218" spans="1:7" hidden="1" x14ac:dyDescent="0.25">
      <c r="A3218" t="s">
        <v>4546</v>
      </c>
      <c r="B3218" t="s">
        <v>4547</v>
      </c>
      <c r="C3218" t="s">
        <v>3</v>
      </c>
      <c r="D3218" s="13" t="s">
        <v>576</v>
      </c>
      <c r="E3218" t="s">
        <v>576</v>
      </c>
      <c r="F3218" t="str">
        <f>IF(ISERROR(VLOOKUP(Transaktionen[[#This Row],[Transaktionen]],BTT[Verwendete Transaktion (Pflichtauswahl)],1,FALSE)),"nein","ja")</f>
        <v>nein</v>
      </c>
      <c r="G3218" t="s">
        <v>9516</v>
      </c>
    </row>
    <row r="3219" spans="1:7" hidden="1" x14ac:dyDescent="0.25">
      <c r="A3219" t="s">
        <v>4548</v>
      </c>
      <c r="B3219" t="s">
        <v>4549</v>
      </c>
      <c r="C3219" t="s">
        <v>3</v>
      </c>
      <c r="D3219" s="13">
        <v>3075</v>
      </c>
      <c r="E3219" t="s">
        <v>9102</v>
      </c>
      <c r="F3219" t="str">
        <f>IF(ISERROR(VLOOKUP(Transaktionen[[#This Row],[Transaktionen]],BTT[Verwendete Transaktion (Pflichtauswahl)],1,FALSE)),"nein","ja")</f>
        <v>nein</v>
      </c>
    </row>
    <row r="3220" spans="1:7" hidden="1" x14ac:dyDescent="0.25">
      <c r="A3220" t="s">
        <v>4550</v>
      </c>
      <c r="B3220" t="s">
        <v>4551</v>
      </c>
      <c r="C3220" t="s">
        <v>3</v>
      </c>
      <c r="D3220" s="13">
        <v>128</v>
      </c>
      <c r="E3220" t="s">
        <v>576</v>
      </c>
      <c r="F3220" s="10" t="str">
        <f>IF(ISERROR(VLOOKUP(Transaktionen[[#This Row],[Transaktionen]],BTT[Verwendete Transaktion (Pflichtauswahl)],1,FALSE)),"nein","ja")</f>
        <v>nein</v>
      </c>
    </row>
    <row r="3221" spans="1:7" hidden="1" x14ac:dyDescent="0.25">
      <c r="A3221" t="s">
        <v>9257</v>
      </c>
      <c r="B3221" t="s">
        <v>9258</v>
      </c>
      <c r="C3221" t="s">
        <v>3</v>
      </c>
      <c r="D3221" s="13">
        <v>3</v>
      </c>
      <c r="E3221" t="s">
        <v>9102</v>
      </c>
      <c r="F3221" s="10" t="str">
        <f>IF(ISERROR(VLOOKUP(Transaktionen[[#This Row],[Transaktionen]],BTT[Verwendete Transaktion (Pflichtauswahl)],1,FALSE)),"nein","ja")</f>
        <v>nein</v>
      </c>
    </row>
    <row r="3222" spans="1:7" hidden="1" x14ac:dyDescent="0.25">
      <c r="A3222" t="s">
        <v>9473</v>
      </c>
      <c r="B3222" t="s">
        <v>9474</v>
      </c>
      <c r="C3222" t="s">
        <v>3</v>
      </c>
      <c r="D3222" s="13">
        <v>24</v>
      </c>
      <c r="E3222" t="s">
        <v>9102</v>
      </c>
      <c r="F3222" t="str">
        <f>IF(ISERROR(VLOOKUP(Transaktionen[[#This Row],[Transaktionen]],BTT[Verwendete Transaktion (Pflichtauswahl)],1,FALSE)),"nein","ja")</f>
        <v>nein</v>
      </c>
    </row>
    <row r="3223" spans="1:7" hidden="1" x14ac:dyDescent="0.25">
      <c r="A3223" t="s">
        <v>9475</v>
      </c>
      <c r="B3223" t="s">
        <v>576</v>
      </c>
      <c r="C3223" t="s">
        <v>3</v>
      </c>
      <c r="D3223" s="13">
        <v>10</v>
      </c>
      <c r="E3223" t="s">
        <v>9102</v>
      </c>
      <c r="F3223" t="str">
        <f>IF(ISERROR(VLOOKUP(Transaktionen[[#This Row],[Transaktionen]],BTT[Verwendete Transaktion (Pflichtauswahl)],1,FALSE)),"nein","ja")</f>
        <v>nein</v>
      </c>
    </row>
    <row r="3224" spans="1:7" hidden="1" x14ac:dyDescent="0.25">
      <c r="A3224" t="s">
        <v>4552</v>
      </c>
      <c r="B3224" t="s">
        <v>4553</v>
      </c>
      <c r="C3224" t="s">
        <v>3</v>
      </c>
      <c r="D3224" s="13">
        <v>5778</v>
      </c>
      <c r="E3224" t="s">
        <v>9102</v>
      </c>
      <c r="F3224" t="str">
        <f>IF(ISERROR(VLOOKUP(Transaktionen[[#This Row],[Transaktionen]],BTT[Verwendete Transaktion (Pflichtauswahl)],1,FALSE)),"nein","ja")</f>
        <v>nein</v>
      </c>
    </row>
    <row r="3225" spans="1:7" hidden="1" x14ac:dyDescent="0.25">
      <c r="A3225" t="s">
        <v>4554</v>
      </c>
      <c r="B3225" t="s">
        <v>4555</v>
      </c>
      <c r="C3225" t="s">
        <v>3</v>
      </c>
      <c r="D3225" s="13">
        <v>22</v>
      </c>
      <c r="E3225" t="s">
        <v>9102</v>
      </c>
      <c r="F3225" t="str">
        <f>IF(ISERROR(VLOOKUP(Transaktionen[[#This Row],[Transaktionen]],BTT[Verwendete Transaktion (Pflichtauswahl)],1,FALSE)),"nein","ja")</f>
        <v>nein</v>
      </c>
    </row>
    <row r="3226" spans="1:7" hidden="1" x14ac:dyDescent="0.25">
      <c r="A3226" t="s">
        <v>4556</v>
      </c>
      <c r="B3226" t="s">
        <v>4557</v>
      </c>
      <c r="C3226" t="s">
        <v>3</v>
      </c>
      <c r="D3226" s="13">
        <v>1950</v>
      </c>
      <c r="E3226" t="s">
        <v>9102</v>
      </c>
      <c r="F3226" t="str">
        <f>IF(ISERROR(VLOOKUP(Transaktionen[[#This Row],[Transaktionen]],BTT[Verwendete Transaktion (Pflichtauswahl)],1,FALSE)),"nein","ja")</f>
        <v>nein</v>
      </c>
    </row>
    <row r="3227" spans="1:7" hidden="1" x14ac:dyDescent="0.25">
      <c r="A3227" t="s">
        <v>4558</v>
      </c>
      <c r="B3227" t="s">
        <v>4559</v>
      </c>
      <c r="C3227" t="s">
        <v>3</v>
      </c>
      <c r="D3227" s="13">
        <v>222</v>
      </c>
      <c r="E3227" t="s">
        <v>9102</v>
      </c>
      <c r="F3227" t="str">
        <f>IF(ISERROR(VLOOKUP(Transaktionen[[#This Row],[Transaktionen]],BTT[Verwendete Transaktion (Pflichtauswahl)],1,FALSE)),"nein","ja")</f>
        <v>nein</v>
      </c>
    </row>
    <row r="3228" spans="1:7" hidden="1" x14ac:dyDescent="0.25">
      <c r="A3228" t="s">
        <v>4560</v>
      </c>
      <c r="B3228" t="s">
        <v>4561</v>
      </c>
      <c r="C3228" t="s">
        <v>3</v>
      </c>
      <c r="D3228" s="13" t="s">
        <v>576</v>
      </c>
      <c r="E3228" t="s">
        <v>576</v>
      </c>
      <c r="F3228" t="str">
        <f>IF(ISERROR(VLOOKUP(Transaktionen[[#This Row],[Transaktionen]],BTT[Verwendete Transaktion (Pflichtauswahl)],1,FALSE)),"nein","ja")</f>
        <v>nein</v>
      </c>
      <c r="G3228" t="s">
        <v>9516</v>
      </c>
    </row>
    <row r="3229" spans="1:7" hidden="1" x14ac:dyDescent="0.25">
      <c r="A3229" t="s">
        <v>4562</v>
      </c>
      <c r="B3229" t="s">
        <v>4563</v>
      </c>
      <c r="C3229" t="s">
        <v>3</v>
      </c>
      <c r="D3229" s="13">
        <v>22</v>
      </c>
      <c r="E3229" t="s">
        <v>9102</v>
      </c>
      <c r="F3229" t="str">
        <f>IF(ISERROR(VLOOKUP(Transaktionen[[#This Row],[Transaktionen]],BTT[Verwendete Transaktion (Pflichtauswahl)],1,FALSE)),"nein","ja")</f>
        <v>nein</v>
      </c>
    </row>
    <row r="3230" spans="1:7" hidden="1" x14ac:dyDescent="0.25">
      <c r="A3230" t="s">
        <v>4564</v>
      </c>
      <c r="B3230" t="s">
        <v>4565</v>
      </c>
      <c r="C3230" t="s">
        <v>3</v>
      </c>
      <c r="D3230" s="13">
        <v>16</v>
      </c>
      <c r="E3230" t="s">
        <v>9102</v>
      </c>
      <c r="F3230" t="str">
        <f>IF(ISERROR(VLOOKUP(Transaktionen[[#This Row],[Transaktionen]],BTT[Verwendete Transaktion (Pflichtauswahl)],1,FALSE)),"nein","ja")</f>
        <v>nein</v>
      </c>
    </row>
    <row r="3231" spans="1:7" hidden="1" x14ac:dyDescent="0.25">
      <c r="A3231" t="s">
        <v>4566</v>
      </c>
      <c r="B3231" t="s">
        <v>4567</v>
      </c>
      <c r="C3231" t="s">
        <v>3</v>
      </c>
      <c r="D3231" s="13" t="s">
        <v>576</v>
      </c>
      <c r="E3231" t="s">
        <v>576</v>
      </c>
      <c r="F3231" t="str">
        <f>IF(ISERROR(VLOOKUP(Transaktionen[[#This Row],[Transaktionen]],BTT[Verwendete Transaktion (Pflichtauswahl)],1,FALSE)),"nein","ja")</f>
        <v>nein</v>
      </c>
      <c r="G3231" t="s">
        <v>9516</v>
      </c>
    </row>
    <row r="3232" spans="1:7" hidden="1" x14ac:dyDescent="0.25">
      <c r="A3232" t="s">
        <v>4568</v>
      </c>
      <c r="B3232" t="s">
        <v>4569</v>
      </c>
      <c r="C3232" t="s">
        <v>3</v>
      </c>
      <c r="D3232" s="13" t="s">
        <v>576</v>
      </c>
      <c r="E3232" t="s">
        <v>576</v>
      </c>
      <c r="F3232" t="str">
        <f>IF(ISERROR(VLOOKUP(Transaktionen[[#This Row],[Transaktionen]],BTT[Verwendete Transaktion (Pflichtauswahl)],1,FALSE)),"nein","ja")</f>
        <v>nein</v>
      </c>
      <c r="G3232" t="s">
        <v>9516</v>
      </c>
    </row>
    <row r="3233" spans="1:6" hidden="1" x14ac:dyDescent="0.25">
      <c r="A3233" t="s">
        <v>4570</v>
      </c>
      <c r="B3233" t="s">
        <v>4571</v>
      </c>
      <c r="C3233" t="s">
        <v>8454</v>
      </c>
      <c r="D3233" s="13">
        <v>2</v>
      </c>
      <c r="E3233" t="s">
        <v>9102</v>
      </c>
      <c r="F3233" t="str">
        <f>IF(ISERROR(VLOOKUP(Transaktionen[[#This Row],[Transaktionen]],BTT[Verwendete Transaktion (Pflichtauswahl)],1,FALSE)),"nein","ja")</f>
        <v>nein</v>
      </c>
    </row>
    <row r="3234" spans="1:6" hidden="1" x14ac:dyDescent="0.25">
      <c r="A3234" t="s">
        <v>4572</v>
      </c>
      <c r="B3234" t="s">
        <v>4573</v>
      </c>
      <c r="C3234" t="s">
        <v>8454</v>
      </c>
      <c r="D3234" s="13">
        <v>778</v>
      </c>
      <c r="E3234" t="s">
        <v>9102</v>
      </c>
      <c r="F3234" t="str">
        <f>IF(ISERROR(VLOOKUP(Transaktionen[[#This Row],[Transaktionen]],BTT[Verwendete Transaktion (Pflichtauswahl)],1,FALSE)),"nein","ja")</f>
        <v>nein</v>
      </c>
    </row>
    <row r="3235" spans="1:6" hidden="1" x14ac:dyDescent="0.25">
      <c r="A3235" t="s">
        <v>4574</v>
      </c>
      <c r="B3235" t="s">
        <v>4575</v>
      </c>
      <c r="C3235" t="s">
        <v>8454</v>
      </c>
      <c r="D3235" s="13">
        <v>482</v>
      </c>
      <c r="E3235" t="s">
        <v>9102</v>
      </c>
      <c r="F3235" t="str">
        <f>IF(ISERROR(VLOOKUP(Transaktionen[[#This Row],[Transaktionen]],BTT[Verwendete Transaktion (Pflichtauswahl)],1,FALSE)),"nein","ja")</f>
        <v>nein</v>
      </c>
    </row>
    <row r="3236" spans="1:6" hidden="1" x14ac:dyDescent="0.25">
      <c r="A3236" t="s">
        <v>4576</v>
      </c>
      <c r="B3236" t="s">
        <v>4575</v>
      </c>
      <c r="C3236" t="s">
        <v>8454</v>
      </c>
      <c r="D3236" s="13">
        <v>2</v>
      </c>
      <c r="E3236" t="s">
        <v>576</v>
      </c>
      <c r="F3236" t="str">
        <f>IF(ISERROR(VLOOKUP(Transaktionen[[#This Row],[Transaktionen]],BTT[Verwendete Transaktion (Pflichtauswahl)],1,FALSE)),"nein","ja")</f>
        <v>nein</v>
      </c>
    </row>
    <row r="3237" spans="1:6" hidden="1" x14ac:dyDescent="0.25">
      <c r="A3237" t="s">
        <v>4577</v>
      </c>
      <c r="B3237" t="s">
        <v>4575</v>
      </c>
      <c r="C3237" t="s">
        <v>8454</v>
      </c>
      <c r="D3237" s="13">
        <v>105</v>
      </c>
      <c r="E3237" t="s">
        <v>9102</v>
      </c>
      <c r="F3237" t="str">
        <f>IF(ISERROR(VLOOKUP(Transaktionen[[#This Row],[Transaktionen]],BTT[Verwendete Transaktion (Pflichtauswahl)],1,FALSE)),"nein","ja")</f>
        <v>nein</v>
      </c>
    </row>
    <row r="3238" spans="1:6" hidden="1" x14ac:dyDescent="0.25">
      <c r="A3238" t="s">
        <v>4578</v>
      </c>
      <c r="B3238" t="s">
        <v>4575</v>
      </c>
      <c r="C3238" t="s">
        <v>8454</v>
      </c>
      <c r="D3238" s="13">
        <v>1088</v>
      </c>
      <c r="E3238" t="s">
        <v>9102</v>
      </c>
      <c r="F3238" t="str">
        <f>IF(ISERROR(VLOOKUP(Transaktionen[[#This Row],[Transaktionen]],BTT[Verwendete Transaktion (Pflichtauswahl)],1,FALSE)),"nein","ja")</f>
        <v>nein</v>
      </c>
    </row>
    <row r="3239" spans="1:6" hidden="1" x14ac:dyDescent="0.25">
      <c r="A3239" t="s">
        <v>4579</v>
      </c>
      <c r="B3239" t="s">
        <v>4575</v>
      </c>
      <c r="C3239" t="s">
        <v>8454</v>
      </c>
      <c r="D3239" s="13">
        <v>1652</v>
      </c>
      <c r="E3239" t="s">
        <v>9102</v>
      </c>
      <c r="F3239" t="str">
        <f>IF(ISERROR(VLOOKUP(Transaktionen[[#This Row],[Transaktionen]],BTT[Verwendete Transaktion (Pflichtauswahl)],1,FALSE)),"nein","ja")</f>
        <v>nein</v>
      </c>
    </row>
    <row r="3240" spans="1:6" hidden="1" x14ac:dyDescent="0.25">
      <c r="A3240" t="s">
        <v>4580</v>
      </c>
      <c r="B3240" t="s">
        <v>4575</v>
      </c>
      <c r="C3240" t="s">
        <v>8454</v>
      </c>
      <c r="D3240" s="13">
        <v>971</v>
      </c>
      <c r="E3240" t="s">
        <v>9102</v>
      </c>
      <c r="F3240" t="str">
        <f>IF(ISERROR(VLOOKUP(Transaktionen[[#This Row],[Transaktionen]],BTT[Verwendete Transaktion (Pflichtauswahl)],1,FALSE)),"nein","ja")</f>
        <v>nein</v>
      </c>
    </row>
    <row r="3241" spans="1:6" hidden="1" x14ac:dyDescent="0.25">
      <c r="A3241" t="s">
        <v>4581</v>
      </c>
      <c r="B3241" t="s">
        <v>4575</v>
      </c>
      <c r="C3241" t="s">
        <v>8454</v>
      </c>
      <c r="D3241" s="13">
        <v>11145</v>
      </c>
      <c r="E3241" t="s">
        <v>9102</v>
      </c>
      <c r="F3241" t="str">
        <f>IF(ISERROR(VLOOKUP(Transaktionen[[#This Row],[Transaktionen]],BTT[Verwendete Transaktion (Pflichtauswahl)],1,FALSE)),"nein","ja")</f>
        <v>nein</v>
      </c>
    </row>
    <row r="3242" spans="1:6" hidden="1" x14ac:dyDescent="0.25">
      <c r="A3242" t="s">
        <v>4582</v>
      </c>
      <c r="B3242" t="s">
        <v>4583</v>
      </c>
      <c r="C3242" t="s">
        <v>8454</v>
      </c>
      <c r="D3242" s="13">
        <v>34</v>
      </c>
      <c r="E3242" t="s">
        <v>9102</v>
      </c>
      <c r="F3242" t="str">
        <f>IF(ISERROR(VLOOKUP(Transaktionen[[#This Row],[Transaktionen]],BTT[Verwendete Transaktion (Pflichtauswahl)],1,FALSE)),"nein","ja")</f>
        <v>nein</v>
      </c>
    </row>
    <row r="3243" spans="1:6" hidden="1" x14ac:dyDescent="0.25">
      <c r="A3243" t="s">
        <v>4584</v>
      </c>
      <c r="B3243" t="s">
        <v>4585</v>
      </c>
      <c r="C3243" t="s">
        <v>8454</v>
      </c>
      <c r="D3243" s="13">
        <v>189</v>
      </c>
      <c r="E3243" t="s">
        <v>9102</v>
      </c>
      <c r="F3243" t="str">
        <f>IF(ISERROR(VLOOKUP(Transaktionen[[#This Row],[Transaktionen]],BTT[Verwendete Transaktion (Pflichtauswahl)],1,FALSE)),"nein","ja")</f>
        <v>nein</v>
      </c>
    </row>
    <row r="3244" spans="1:6" hidden="1" x14ac:dyDescent="0.25">
      <c r="A3244" t="s">
        <v>4586</v>
      </c>
      <c r="B3244" t="s">
        <v>4587</v>
      </c>
      <c r="C3244" t="s">
        <v>8454</v>
      </c>
      <c r="D3244" s="13">
        <v>40</v>
      </c>
      <c r="E3244" t="s">
        <v>576</v>
      </c>
      <c r="F3244" t="str">
        <f>IF(ISERROR(VLOOKUP(Transaktionen[[#This Row],[Transaktionen]],BTT[Verwendete Transaktion (Pflichtauswahl)],1,FALSE)),"nein","ja")</f>
        <v>nein</v>
      </c>
    </row>
    <row r="3245" spans="1:6" hidden="1" x14ac:dyDescent="0.25">
      <c r="A3245" t="s">
        <v>9476</v>
      </c>
      <c r="B3245" t="s">
        <v>4587</v>
      </c>
      <c r="C3245" t="s">
        <v>8454</v>
      </c>
      <c r="D3245" s="13">
        <v>8</v>
      </c>
      <c r="E3245" t="s">
        <v>9102</v>
      </c>
      <c r="F3245" t="str">
        <f>IF(ISERROR(VLOOKUP(Transaktionen[[#This Row],[Transaktionen]],BTT[Verwendete Transaktion (Pflichtauswahl)],1,FALSE)),"nein","ja")</f>
        <v>nein</v>
      </c>
    </row>
    <row r="3246" spans="1:6" hidden="1" x14ac:dyDescent="0.25">
      <c r="A3246" t="s">
        <v>4588</v>
      </c>
      <c r="B3246" t="s">
        <v>4587</v>
      </c>
      <c r="C3246" t="s">
        <v>8454</v>
      </c>
      <c r="D3246" s="13">
        <v>178</v>
      </c>
      <c r="E3246" t="s">
        <v>9102</v>
      </c>
      <c r="F3246" t="str">
        <f>IF(ISERROR(VLOOKUP(Transaktionen[[#This Row],[Transaktionen]],BTT[Verwendete Transaktion (Pflichtauswahl)],1,FALSE)),"nein","ja")</f>
        <v>nein</v>
      </c>
    </row>
    <row r="3247" spans="1:6" hidden="1" x14ac:dyDescent="0.25">
      <c r="A3247" t="s">
        <v>4589</v>
      </c>
      <c r="B3247" t="s">
        <v>4590</v>
      </c>
      <c r="C3247" t="s">
        <v>8454</v>
      </c>
      <c r="D3247" s="13">
        <v>86</v>
      </c>
      <c r="E3247" t="s">
        <v>9102</v>
      </c>
      <c r="F3247" t="str">
        <f>IF(ISERROR(VLOOKUP(Transaktionen[[#This Row],[Transaktionen]],BTT[Verwendete Transaktion (Pflichtauswahl)],1,FALSE)),"nein","ja")</f>
        <v>nein</v>
      </c>
    </row>
    <row r="3248" spans="1:6" hidden="1" x14ac:dyDescent="0.25">
      <c r="A3248" t="s">
        <v>4591</v>
      </c>
      <c r="B3248" t="s">
        <v>4592</v>
      </c>
      <c r="C3248" t="s">
        <v>8454</v>
      </c>
      <c r="D3248" s="13">
        <v>78</v>
      </c>
      <c r="E3248" t="s">
        <v>576</v>
      </c>
      <c r="F3248" t="str">
        <f>IF(ISERROR(VLOOKUP(Transaktionen[[#This Row],[Transaktionen]],BTT[Verwendete Transaktion (Pflichtauswahl)],1,FALSE)),"nein","ja")</f>
        <v>nein</v>
      </c>
    </row>
    <row r="3249" spans="1:6" hidden="1" x14ac:dyDescent="0.25">
      <c r="A3249" t="s">
        <v>4593</v>
      </c>
      <c r="B3249" t="s">
        <v>4590</v>
      </c>
      <c r="C3249" t="s">
        <v>8454</v>
      </c>
      <c r="D3249" s="13">
        <v>482</v>
      </c>
      <c r="E3249" t="s">
        <v>9102</v>
      </c>
      <c r="F3249" t="str">
        <f>IF(ISERROR(VLOOKUP(Transaktionen[[#This Row],[Transaktionen]],BTT[Verwendete Transaktion (Pflichtauswahl)],1,FALSE)),"nein","ja")</f>
        <v>nein</v>
      </c>
    </row>
    <row r="3250" spans="1:6" hidden="1" x14ac:dyDescent="0.25">
      <c r="A3250" t="s">
        <v>4594</v>
      </c>
      <c r="B3250" t="s">
        <v>4595</v>
      </c>
      <c r="C3250" t="s">
        <v>8454</v>
      </c>
      <c r="D3250" s="13">
        <v>223</v>
      </c>
      <c r="E3250" t="s">
        <v>9102</v>
      </c>
      <c r="F3250" t="str">
        <f>IF(ISERROR(VLOOKUP(Transaktionen[[#This Row],[Transaktionen]],BTT[Verwendete Transaktion (Pflichtauswahl)],1,FALSE)),"nein","ja")</f>
        <v>nein</v>
      </c>
    </row>
    <row r="3251" spans="1:6" hidden="1" x14ac:dyDescent="0.25">
      <c r="A3251" t="s">
        <v>4596</v>
      </c>
      <c r="B3251" t="s">
        <v>4597</v>
      </c>
      <c r="C3251" t="s">
        <v>8454</v>
      </c>
      <c r="D3251" s="13">
        <v>283</v>
      </c>
      <c r="E3251" t="s">
        <v>9102</v>
      </c>
      <c r="F3251" t="str">
        <f>IF(ISERROR(VLOOKUP(Transaktionen[[#This Row],[Transaktionen]],BTT[Verwendete Transaktion (Pflichtauswahl)],1,FALSE)),"nein","ja")</f>
        <v>nein</v>
      </c>
    </row>
    <row r="3252" spans="1:6" hidden="1" x14ac:dyDescent="0.25">
      <c r="A3252" t="s">
        <v>4598</v>
      </c>
      <c r="B3252" t="s">
        <v>4599</v>
      </c>
      <c r="C3252" t="s">
        <v>8454</v>
      </c>
      <c r="D3252" s="13">
        <v>1444</v>
      </c>
      <c r="E3252" t="s">
        <v>9102</v>
      </c>
      <c r="F3252" t="str">
        <f>IF(ISERROR(VLOOKUP(Transaktionen[[#This Row],[Transaktionen]],BTT[Verwendete Transaktion (Pflichtauswahl)],1,FALSE)),"nein","ja")</f>
        <v>nein</v>
      </c>
    </row>
    <row r="3253" spans="1:6" hidden="1" x14ac:dyDescent="0.25">
      <c r="A3253" t="s">
        <v>4600</v>
      </c>
      <c r="B3253" t="s">
        <v>4601</v>
      </c>
      <c r="C3253" t="s">
        <v>8454</v>
      </c>
      <c r="D3253" s="13">
        <v>13</v>
      </c>
      <c r="E3253" t="s">
        <v>9102</v>
      </c>
      <c r="F3253" t="str">
        <f>IF(ISERROR(VLOOKUP(Transaktionen[[#This Row],[Transaktionen]],BTT[Verwendete Transaktion (Pflichtauswahl)],1,FALSE)),"nein","ja")</f>
        <v>nein</v>
      </c>
    </row>
    <row r="3254" spans="1:6" hidden="1" x14ac:dyDescent="0.25">
      <c r="A3254" t="s">
        <v>4602</v>
      </c>
      <c r="B3254" t="s">
        <v>4603</v>
      </c>
      <c r="C3254" t="s">
        <v>8454</v>
      </c>
      <c r="D3254" s="13">
        <v>3642</v>
      </c>
      <c r="E3254" t="s">
        <v>9102</v>
      </c>
      <c r="F3254" t="str">
        <f>IF(ISERROR(VLOOKUP(Transaktionen[[#This Row],[Transaktionen]],BTT[Verwendete Transaktion (Pflichtauswahl)],1,FALSE)),"nein","ja")</f>
        <v>nein</v>
      </c>
    </row>
    <row r="3255" spans="1:6" hidden="1" x14ac:dyDescent="0.25">
      <c r="A3255" t="s">
        <v>4604</v>
      </c>
      <c r="B3255" t="s">
        <v>4605</v>
      </c>
      <c r="C3255" t="s">
        <v>8454</v>
      </c>
      <c r="D3255" s="13">
        <v>96</v>
      </c>
      <c r="E3255" t="s">
        <v>576</v>
      </c>
      <c r="F3255" t="str">
        <f>IF(ISERROR(VLOOKUP(Transaktionen[[#This Row],[Transaktionen]],BTT[Verwendete Transaktion (Pflichtauswahl)],1,FALSE)),"nein","ja")</f>
        <v>nein</v>
      </c>
    </row>
    <row r="3256" spans="1:6" hidden="1" x14ac:dyDescent="0.25">
      <c r="A3256" t="s">
        <v>4606</v>
      </c>
      <c r="B3256" t="s">
        <v>4607</v>
      </c>
      <c r="C3256" t="s">
        <v>8454</v>
      </c>
      <c r="D3256" s="13">
        <v>175136</v>
      </c>
      <c r="E3256" t="s">
        <v>9102</v>
      </c>
      <c r="F3256" t="str">
        <f>IF(ISERROR(VLOOKUP(Transaktionen[[#This Row],[Transaktionen]],BTT[Verwendete Transaktion (Pflichtauswahl)],1,FALSE)),"nein","ja")</f>
        <v>nein</v>
      </c>
    </row>
    <row r="3257" spans="1:6" hidden="1" x14ac:dyDescent="0.25">
      <c r="A3257" t="s">
        <v>4608</v>
      </c>
      <c r="B3257" t="s">
        <v>4609</v>
      </c>
      <c r="C3257" t="s">
        <v>8454</v>
      </c>
      <c r="D3257" s="13">
        <v>1131</v>
      </c>
      <c r="E3257" t="s">
        <v>9102</v>
      </c>
      <c r="F3257" t="str">
        <f>IF(ISERROR(VLOOKUP(Transaktionen[[#This Row],[Transaktionen]],BTT[Verwendete Transaktion (Pflichtauswahl)],1,FALSE)),"nein","ja")</f>
        <v>nein</v>
      </c>
    </row>
    <row r="3258" spans="1:6" hidden="1" x14ac:dyDescent="0.25">
      <c r="A3258" t="s">
        <v>4610</v>
      </c>
      <c r="B3258" t="s">
        <v>4609</v>
      </c>
      <c r="C3258" t="s">
        <v>8454</v>
      </c>
      <c r="D3258" s="13">
        <v>18</v>
      </c>
      <c r="E3258" t="s">
        <v>576</v>
      </c>
      <c r="F3258" t="str">
        <f>IF(ISERROR(VLOOKUP(Transaktionen[[#This Row],[Transaktionen]],BTT[Verwendete Transaktion (Pflichtauswahl)],1,FALSE)),"nein","ja")</f>
        <v>nein</v>
      </c>
    </row>
    <row r="3259" spans="1:6" hidden="1" x14ac:dyDescent="0.25">
      <c r="A3259" t="s">
        <v>4611</v>
      </c>
      <c r="B3259" t="s">
        <v>4609</v>
      </c>
      <c r="C3259" t="s">
        <v>8454</v>
      </c>
      <c r="D3259" s="13">
        <v>465</v>
      </c>
      <c r="E3259" t="s">
        <v>9102</v>
      </c>
      <c r="F3259" t="str">
        <f>IF(ISERROR(VLOOKUP(Transaktionen[[#This Row],[Transaktionen]],BTT[Verwendete Transaktion (Pflichtauswahl)],1,FALSE)),"nein","ja")</f>
        <v>nein</v>
      </c>
    </row>
    <row r="3260" spans="1:6" hidden="1" x14ac:dyDescent="0.25">
      <c r="A3260" t="s">
        <v>4612</v>
      </c>
      <c r="B3260" t="s">
        <v>4613</v>
      </c>
      <c r="C3260" t="s">
        <v>8454</v>
      </c>
      <c r="D3260" s="13">
        <v>870</v>
      </c>
      <c r="E3260" t="s">
        <v>9102</v>
      </c>
      <c r="F3260" t="str">
        <f>IF(ISERROR(VLOOKUP(Transaktionen[[#This Row],[Transaktionen]],BTT[Verwendete Transaktion (Pflichtauswahl)],1,FALSE)),"nein","ja")</f>
        <v>nein</v>
      </c>
    </row>
    <row r="3261" spans="1:6" hidden="1" x14ac:dyDescent="0.25">
      <c r="A3261" t="s">
        <v>4614</v>
      </c>
      <c r="B3261" t="s">
        <v>4615</v>
      </c>
      <c r="C3261" t="s">
        <v>8454</v>
      </c>
      <c r="D3261" s="13">
        <v>11</v>
      </c>
      <c r="E3261" t="s">
        <v>9102</v>
      </c>
      <c r="F3261" t="str">
        <f>IF(ISERROR(VLOOKUP(Transaktionen[[#This Row],[Transaktionen]],BTT[Verwendete Transaktion (Pflichtauswahl)],1,FALSE)),"nein","ja")</f>
        <v>nein</v>
      </c>
    </row>
    <row r="3262" spans="1:6" hidden="1" x14ac:dyDescent="0.25">
      <c r="A3262" t="s">
        <v>9259</v>
      </c>
      <c r="B3262" t="s">
        <v>9260</v>
      </c>
      <c r="C3262" t="s">
        <v>8454</v>
      </c>
      <c r="D3262" s="13">
        <v>6</v>
      </c>
      <c r="E3262" t="s">
        <v>9102</v>
      </c>
      <c r="F3262" t="str">
        <f>IF(ISERROR(VLOOKUP(Transaktionen[[#This Row],[Transaktionen]],BTT[Verwendete Transaktion (Pflichtauswahl)],1,FALSE)),"nein","ja")</f>
        <v>nein</v>
      </c>
    </row>
    <row r="3263" spans="1:6" hidden="1" x14ac:dyDescent="0.25">
      <c r="A3263" t="s">
        <v>4616</v>
      </c>
      <c r="B3263" t="s">
        <v>4617</v>
      </c>
      <c r="C3263" t="s">
        <v>8454</v>
      </c>
      <c r="D3263" s="13">
        <v>7</v>
      </c>
      <c r="E3263" t="s">
        <v>576</v>
      </c>
      <c r="F3263" t="str">
        <f>IF(ISERROR(VLOOKUP(Transaktionen[[#This Row],[Transaktionen]],BTT[Verwendete Transaktion (Pflichtauswahl)],1,FALSE)),"nein","ja")</f>
        <v>nein</v>
      </c>
    </row>
    <row r="3264" spans="1:6" hidden="1" x14ac:dyDescent="0.25">
      <c r="A3264" t="s">
        <v>9477</v>
      </c>
      <c r="B3264" t="s">
        <v>9478</v>
      </c>
      <c r="C3264" t="s">
        <v>8454</v>
      </c>
      <c r="D3264" s="13">
        <v>90</v>
      </c>
      <c r="E3264" t="s">
        <v>9102</v>
      </c>
      <c r="F3264" t="str">
        <f>IF(ISERROR(VLOOKUP(Transaktionen[[#This Row],[Transaktionen]],BTT[Verwendete Transaktion (Pflichtauswahl)],1,FALSE)),"nein","ja")</f>
        <v>nein</v>
      </c>
    </row>
    <row r="3265" spans="1:7" hidden="1" x14ac:dyDescent="0.25">
      <c r="A3265" t="s">
        <v>4618</v>
      </c>
      <c r="B3265" t="s">
        <v>4619</v>
      </c>
      <c r="C3265" t="s">
        <v>8454</v>
      </c>
      <c r="D3265" s="13">
        <v>75</v>
      </c>
      <c r="E3265" t="s">
        <v>9102</v>
      </c>
      <c r="F3265" t="str">
        <f>IF(ISERROR(VLOOKUP(Transaktionen[[#This Row],[Transaktionen]],BTT[Verwendete Transaktion (Pflichtauswahl)],1,FALSE)),"nein","ja")</f>
        <v>nein</v>
      </c>
    </row>
    <row r="3266" spans="1:7" hidden="1" x14ac:dyDescent="0.25">
      <c r="A3266" t="s">
        <v>4620</v>
      </c>
      <c r="B3266" t="s">
        <v>4621</v>
      </c>
      <c r="C3266" t="s">
        <v>8454</v>
      </c>
      <c r="D3266" s="13">
        <v>14</v>
      </c>
      <c r="E3266" t="s">
        <v>576</v>
      </c>
      <c r="F3266" t="str">
        <f>IF(ISERROR(VLOOKUP(Transaktionen[[#This Row],[Transaktionen]],BTT[Verwendete Transaktion (Pflichtauswahl)],1,FALSE)),"nein","ja")</f>
        <v>nein</v>
      </c>
    </row>
    <row r="3267" spans="1:7" hidden="1" x14ac:dyDescent="0.25">
      <c r="A3267" t="s">
        <v>4622</v>
      </c>
      <c r="B3267" t="s">
        <v>4623</v>
      </c>
      <c r="C3267" t="s">
        <v>8454</v>
      </c>
      <c r="D3267" s="13">
        <v>84</v>
      </c>
      <c r="E3267" t="s">
        <v>9102</v>
      </c>
      <c r="F3267" t="str">
        <f>IF(ISERROR(VLOOKUP(Transaktionen[[#This Row],[Transaktionen]],BTT[Verwendete Transaktion (Pflichtauswahl)],1,FALSE)),"nein","ja")</f>
        <v>nein</v>
      </c>
    </row>
    <row r="3268" spans="1:7" hidden="1" x14ac:dyDescent="0.25">
      <c r="A3268" t="s">
        <v>4624</v>
      </c>
      <c r="B3268" t="s">
        <v>4625</v>
      </c>
      <c r="C3268" t="s">
        <v>8454</v>
      </c>
      <c r="D3268" s="13">
        <v>25</v>
      </c>
      <c r="E3268" t="s">
        <v>576</v>
      </c>
      <c r="F3268" t="str">
        <f>IF(ISERROR(VLOOKUP(Transaktionen[[#This Row],[Transaktionen]],BTT[Verwendete Transaktion (Pflichtauswahl)],1,FALSE)),"nein","ja")</f>
        <v>nein</v>
      </c>
    </row>
    <row r="3269" spans="1:7" hidden="1" x14ac:dyDescent="0.25">
      <c r="A3269" t="s">
        <v>9261</v>
      </c>
      <c r="B3269" t="s">
        <v>4625</v>
      </c>
      <c r="C3269" t="s">
        <v>8454</v>
      </c>
      <c r="D3269" s="13">
        <v>36</v>
      </c>
      <c r="E3269" t="s">
        <v>9102</v>
      </c>
      <c r="F3269" t="str">
        <f>IF(ISERROR(VLOOKUP(Transaktionen[[#This Row],[Transaktionen]],BTT[Verwendete Transaktion (Pflichtauswahl)],1,FALSE)),"nein","ja")</f>
        <v>nein</v>
      </c>
    </row>
    <row r="3270" spans="1:7" hidden="1" x14ac:dyDescent="0.25">
      <c r="A3270" t="s">
        <v>4626</v>
      </c>
      <c r="B3270" t="s">
        <v>4625</v>
      </c>
      <c r="C3270" t="s">
        <v>8454</v>
      </c>
      <c r="D3270" s="13">
        <v>145</v>
      </c>
      <c r="E3270" t="s">
        <v>9102</v>
      </c>
      <c r="F3270" t="str">
        <f>IF(ISERROR(VLOOKUP(Transaktionen[[#This Row],[Transaktionen]],BTT[Verwendete Transaktion (Pflichtauswahl)],1,FALSE)),"nein","ja")</f>
        <v>nein</v>
      </c>
    </row>
    <row r="3271" spans="1:7" hidden="1" x14ac:dyDescent="0.25">
      <c r="A3271" t="s">
        <v>7337</v>
      </c>
      <c r="B3271" t="s">
        <v>8348</v>
      </c>
      <c r="C3271" t="s">
        <v>6087</v>
      </c>
      <c r="D3271" s="13" t="s">
        <v>576</v>
      </c>
      <c r="E3271" t="s">
        <v>576</v>
      </c>
      <c r="F3271" t="str">
        <f>IF(ISERROR(VLOOKUP(Transaktionen[[#This Row],[Transaktionen]],BTT[Verwendete Transaktion (Pflichtauswahl)],1,FALSE)),"nein","ja")</f>
        <v>nein</v>
      </c>
    </row>
    <row r="3272" spans="1:7" hidden="1" x14ac:dyDescent="0.25">
      <c r="A3272" t="s">
        <v>7338</v>
      </c>
      <c r="B3272" t="s">
        <v>8349</v>
      </c>
      <c r="C3272" t="s">
        <v>6087</v>
      </c>
      <c r="D3272" s="13" t="s">
        <v>576</v>
      </c>
      <c r="E3272" t="s">
        <v>576</v>
      </c>
      <c r="F3272" t="str">
        <f>IF(ISERROR(VLOOKUP(Transaktionen[[#This Row],[Transaktionen]],BTT[Verwendete Transaktion (Pflichtauswahl)],1,FALSE)),"nein","ja")</f>
        <v>nein</v>
      </c>
    </row>
    <row r="3273" spans="1:7" hidden="1" x14ac:dyDescent="0.25">
      <c r="A3273" t="s">
        <v>4627</v>
      </c>
      <c r="B3273" t="s">
        <v>4628</v>
      </c>
      <c r="C3273" t="s">
        <v>6087</v>
      </c>
      <c r="D3273" s="13">
        <v>51</v>
      </c>
      <c r="E3273" t="s">
        <v>9102</v>
      </c>
      <c r="F3273" t="str">
        <f>IF(ISERROR(VLOOKUP(Transaktionen[[#This Row],[Transaktionen]],BTT[Verwendete Transaktion (Pflichtauswahl)],1,FALSE)),"nein","ja")</f>
        <v>nein</v>
      </c>
    </row>
    <row r="3274" spans="1:7" hidden="1" x14ac:dyDescent="0.25">
      <c r="A3274" t="s">
        <v>4629</v>
      </c>
      <c r="B3274" t="s">
        <v>4630</v>
      </c>
      <c r="C3274" t="s">
        <v>6087</v>
      </c>
      <c r="D3274" s="13">
        <v>24</v>
      </c>
      <c r="E3274" t="s">
        <v>9102</v>
      </c>
      <c r="F3274" t="str">
        <f>IF(ISERROR(VLOOKUP(Transaktionen[[#This Row],[Transaktionen]],BTT[Verwendete Transaktion (Pflichtauswahl)],1,FALSE)),"nein","ja")</f>
        <v>nein</v>
      </c>
    </row>
    <row r="3275" spans="1:7" hidden="1" x14ac:dyDescent="0.25">
      <c r="A3275" t="s">
        <v>4631</v>
      </c>
      <c r="B3275" t="s">
        <v>4632</v>
      </c>
      <c r="C3275" t="s">
        <v>6084</v>
      </c>
      <c r="D3275" s="13">
        <v>1902</v>
      </c>
      <c r="E3275" t="s">
        <v>9102</v>
      </c>
      <c r="F3275" t="str">
        <f>IF(ISERROR(VLOOKUP(Transaktionen[[#This Row],[Transaktionen]],BTT[Verwendete Transaktion (Pflichtauswahl)],1,FALSE)),"nein","ja")</f>
        <v>nein</v>
      </c>
    </row>
    <row r="3276" spans="1:7" hidden="1" x14ac:dyDescent="0.25">
      <c r="A3276" t="s">
        <v>9262</v>
      </c>
      <c r="B3276" t="s">
        <v>9263</v>
      </c>
      <c r="C3276" t="s">
        <v>6087</v>
      </c>
      <c r="D3276" s="13">
        <v>11</v>
      </c>
      <c r="E3276" t="s">
        <v>9102</v>
      </c>
      <c r="F3276" t="str">
        <f>IF(ISERROR(VLOOKUP(Transaktionen[[#This Row],[Transaktionen]],BTT[Verwendete Transaktion (Pflichtauswahl)],1,FALSE)),"nein","ja")</f>
        <v>nein</v>
      </c>
    </row>
    <row r="3277" spans="1:7" hidden="1" x14ac:dyDescent="0.25">
      <c r="A3277" t="s">
        <v>9479</v>
      </c>
      <c r="B3277" t="s">
        <v>9480</v>
      </c>
      <c r="C3277" t="s">
        <v>8454</v>
      </c>
      <c r="D3277" s="13">
        <v>10</v>
      </c>
      <c r="E3277" t="s">
        <v>9102</v>
      </c>
      <c r="F3277" t="str">
        <f>IF(ISERROR(VLOOKUP(Transaktionen[[#This Row],[Transaktionen]],BTT[Verwendete Transaktion (Pflichtauswahl)],1,FALSE)),"nein","ja")</f>
        <v>nein</v>
      </c>
    </row>
    <row r="3278" spans="1:7" hidden="1" x14ac:dyDescent="0.25">
      <c r="A3278" t="s">
        <v>9264</v>
      </c>
      <c r="B3278" t="s">
        <v>9265</v>
      </c>
      <c r="C3278" t="s">
        <v>8454</v>
      </c>
      <c r="D3278" s="13">
        <v>5</v>
      </c>
      <c r="E3278" t="s">
        <v>9102</v>
      </c>
      <c r="F3278" t="str">
        <f>IF(ISERROR(VLOOKUP(Transaktionen[[#This Row],[Transaktionen]],BTT[Verwendete Transaktion (Pflichtauswahl)],1,FALSE)),"nein","ja")</f>
        <v>nein</v>
      </c>
    </row>
    <row r="3279" spans="1:7" hidden="1" x14ac:dyDescent="0.25">
      <c r="A3279" t="s">
        <v>4633</v>
      </c>
      <c r="B3279" t="s">
        <v>4634</v>
      </c>
      <c r="C3279" t="s">
        <v>3</v>
      </c>
      <c r="D3279" s="13" t="s">
        <v>576</v>
      </c>
      <c r="E3279" t="s">
        <v>576</v>
      </c>
      <c r="F3279" t="str">
        <f>IF(ISERROR(VLOOKUP(Transaktionen[[#This Row],[Transaktionen]],BTT[Verwendete Transaktion (Pflichtauswahl)],1,FALSE)),"nein","ja")</f>
        <v>nein</v>
      </c>
      <c r="G3279" t="s">
        <v>9516</v>
      </c>
    </row>
    <row r="3280" spans="1:7" hidden="1" x14ac:dyDescent="0.25">
      <c r="A3280" t="s">
        <v>4635</v>
      </c>
      <c r="B3280" t="s">
        <v>4636</v>
      </c>
      <c r="C3280" t="s">
        <v>3</v>
      </c>
      <c r="D3280" s="13" t="s">
        <v>576</v>
      </c>
      <c r="E3280" t="s">
        <v>576</v>
      </c>
      <c r="F3280" t="str">
        <f>IF(ISERROR(VLOOKUP(Transaktionen[[#This Row],[Transaktionen]],BTT[Verwendete Transaktion (Pflichtauswahl)],1,FALSE)),"nein","ja")</f>
        <v>nein</v>
      </c>
      <c r="G3280" t="s">
        <v>9516</v>
      </c>
    </row>
    <row r="3281" spans="1:7" hidden="1" x14ac:dyDescent="0.25">
      <c r="A3281" t="s">
        <v>4637</v>
      </c>
      <c r="B3281" t="s">
        <v>4638</v>
      </c>
      <c r="C3281" t="s">
        <v>3</v>
      </c>
      <c r="D3281" s="13" t="s">
        <v>576</v>
      </c>
      <c r="E3281" t="s">
        <v>576</v>
      </c>
      <c r="F3281" t="str">
        <f>IF(ISERROR(VLOOKUP(Transaktionen[[#This Row],[Transaktionen]],BTT[Verwendete Transaktion (Pflichtauswahl)],1,FALSE)),"nein","ja")</f>
        <v>nein</v>
      </c>
      <c r="G3281" t="s">
        <v>9516</v>
      </c>
    </row>
    <row r="3282" spans="1:7" hidden="1" x14ac:dyDescent="0.25">
      <c r="A3282" t="s">
        <v>4639</v>
      </c>
      <c r="B3282" t="s">
        <v>576</v>
      </c>
      <c r="C3282" t="s">
        <v>8454</v>
      </c>
      <c r="D3282" s="13">
        <v>1824</v>
      </c>
      <c r="E3282" t="s">
        <v>9102</v>
      </c>
      <c r="F3282" t="str">
        <f>IF(ISERROR(VLOOKUP(Transaktionen[[#This Row],[Transaktionen]],BTT[Verwendete Transaktion (Pflichtauswahl)],1,FALSE)),"nein","ja")</f>
        <v>nein</v>
      </c>
    </row>
    <row r="3283" spans="1:7" hidden="1" x14ac:dyDescent="0.25">
      <c r="A3283" t="s">
        <v>7260</v>
      </c>
      <c r="B3283" t="s">
        <v>8276</v>
      </c>
      <c r="C3283" t="s">
        <v>8454</v>
      </c>
      <c r="D3283" s="13">
        <v>24</v>
      </c>
      <c r="E3283" t="s">
        <v>9102</v>
      </c>
      <c r="F3283" t="str">
        <f>IF(ISERROR(VLOOKUP(Transaktionen[[#This Row],[Transaktionen]],BTT[Verwendete Transaktion (Pflichtauswahl)],1,FALSE)),"nein","ja")</f>
        <v>ja</v>
      </c>
    </row>
    <row r="3284" spans="1:7" hidden="1" x14ac:dyDescent="0.25">
      <c r="A3284" t="s">
        <v>7261</v>
      </c>
      <c r="B3284" t="s">
        <v>8277</v>
      </c>
      <c r="C3284" t="s">
        <v>8454</v>
      </c>
      <c r="D3284" s="13" t="s">
        <v>576</v>
      </c>
      <c r="E3284" t="s">
        <v>576</v>
      </c>
      <c r="F3284" t="str">
        <f>IF(ISERROR(VLOOKUP(Transaktionen[[#This Row],[Transaktionen]],BTT[Verwendete Transaktion (Pflichtauswahl)],1,FALSE)),"nein","ja")</f>
        <v>nein</v>
      </c>
      <c r="G3284" t="s">
        <v>9516</v>
      </c>
    </row>
    <row r="3285" spans="1:7" hidden="1" x14ac:dyDescent="0.25">
      <c r="A3285" t="s">
        <v>3899</v>
      </c>
      <c r="B3285" t="s">
        <v>3900</v>
      </c>
      <c r="C3285" t="s">
        <v>8454</v>
      </c>
      <c r="D3285" s="13">
        <v>286</v>
      </c>
      <c r="E3285" t="s">
        <v>9102</v>
      </c>
      <c r="F3285" t="str">
        <f>IF(ISERROR(VLOOKUP(Transaktionen[[#This Row],[Transaktionen]],BTT[Verwendete Transaktion (Pflichtauswahl)],1,FALSE)),"nein","ja")</f>
        <v>nein</v>
      </c>
    </row>
    <row r="3286" spans="1:7" hidden="1" x14ac:dyDescent="0.25">
      <c r="A3286" t="s">
        <v>7262</v>
      </c>
      <c r="B3286" t="s">
        <v>8278</v>
      </c>
      <c r="C3286" t="s">
        <v>8454</v>
      </c>
      <c r="D3286" s="13">
        <v>5</v>
      </c>
      <c r="E3286" t="s">
        <v>576</v>
      </c>
      <c r="F3286" t="str">
        <f>IF(ISERROR(VLOOKUP(Transaktionen[[#This Row],[Transaktionen]],BTT[Verwendete Transaktion (Pflichtauswahl)],1,FALSE)),"nein","ja")</f>
        <v>nein</v>
      </c>
    </row>
    <row r="3287" spans="1:7" hidden="1" x14ac:dyDescent="0.25">
      <c r="A3287" t="s">
        <v>7263</v>
      </c>
      <c r="B3287" t="s">
        <v>8279</v>
      </c>
      <c r="C3287" t="s">
        <v>8454</v>
      </c>
      <c r="D3287" s="13" t="s">
        <v>576</v>
      </c>
      <c r="E3287" t="s">
        <v>576</v>
      </c>
      <c r="F3287" t="str">
        <f>IF(ISERROR(VLOOKUP(Transaktionen[[#This Row],[Transaktionen]],BTT[Verwendete Transaktion (Pflichtauswahl)],1,FALSE)),"nein","ja")</f>
        <v>nein</v>
      </c>
      <c r="G3287" t="s">
        <v>9516</v>
      </c>
    </row>
    <row r="3288" spans="1:7" hidden="1" x14ac:dyDescent="0.25">
      <c r="A3288" t="s">
        <v>7264</v>
      </c>
      <c r="B3288" t="s">
        <v>8280</v>
      </c>
      <c r="C3288" t="s">
        <v>8454</v>
      </c>
      <c r="D3288" s="13">
        <v>98</v>
      </c>
      <c r="E3288" t="s">
        <v>576</v>
      </c>
      <c r="F3288" t="str">
        <f>IF(ISERROR(VLOOKUP(Transaktionen[[#This Row],[Transaktionen]],BTT[Verwendete Transaktion (Pflichtauswahl)],1,FALSE)),"nein","ja")</f>
        <v>nein</v>
      </c>
    </row>
    <row r="3289" spans="1:7" hidden="1" x14ac:dyDescent="0.25">
      <c r="A3289" t="s">
        <v>3905</v>
      </c>
      <c r="B3289" t="s">
        <v>3906</v>
      </c>
      <c r="C3289" t="s">
        <v>8454</v>
      </c>
      <c r="D3289" s="13">
        <v>11</v>
      </c>
      <c r="E3289" t="s">
        <v>9102</v>
      </c>
      <c r="F3289" t="str">
        <f>IF(ISERROR(VLOOKUP(Transaktionen[[#This Row],[Transaktionen]],BTT[Verwendete Transaktion (Pflichtauswahl)],1,FALSE)),"nein","ja")</f>
        <v>nein</v>
      </c>
    </row>
    <row r="3290" spans="1:7" hidden="1" x14ac:dyDescent="0.25">
      <c r="A3290" t="s">
        <v>3901</v>
      </c>
      <c r="B3290" t="s">
        <v>3902</v>
      </c>
      <c r="C3290" t="s">
        <v>8454</v>
      </c>
      <c r="D3290" s="13">
        <v>12046</v>
      </c>
      <c r="E3290" t="s">
        <v>9102</v>
      </c>
      <c r="F3290" t="str">
        <f>IF(ISERROR(VLOOKUP(Transaktionen[[#This Row],[Transaktionen]],BTT[Verwendete Transaktion (Pflichtauswahl)],1,FALSE)),"nein","ja")</f>
        <v>nein</v>
      </c>
    </row>
    <row r="3291" spans="1:7" hidden="1" x14ac:dyDescent="0.25">
      <c r="A3291" t="s">
        <v>7265</v>
      </c>
      <c r="B3291" t="s">
        <v>8281</v>
      </c>
      <c r="C3291" t="s">
        <v>8454</v>
      </c>
      <c r="D3291" s="13" t="s">
        <v>576</v>
      </c>
      <c r="E3291" t="s">
        <v>576</v>
      </c>
      <c r="F3291" t="str">
        <f>IF(ISERROR(VLOOKUP(Transaktionen[[#This Row],[Transaktionen]],BTT[Verwendete Transaktion (Pflichtauswahl)],1,FALSE)),"nein","ja")</f>
        <v>nein</v>
      </c>
      <c r="G3291" t="s">
        <v>9516</v>
      </c>
    </row>
    <row r="3292" spans="1:7" hidden="1" x14ac:dyDescent="0.25">
      <c r="A3292" t="s">
        <v>3903</v>
      </c>
      <c r="B3292" t="s">
        <v>3904</v>
      </c>
      <c r="C3292" t="s">
        <v>8454</v>
      </c>
      <c r="D3292" s="13">
        <v>95</v>
      </c>
      <c r="E3292" t="s">
        <v>9102</v>
      </c>
      <c r="F3292" t="str">
        <f>IF(ISERROR(VLOOKUP(Transaktionen[[#This Row],[Transaktionen]],BTT[Verwendete Transaktion (Pflichtauswahl)],1,FALSE)),"nein","ja")</f>
        <v>nein</v>
      </c>
    </row>
    <row r="3293" spans="1:7" hidden="1" x14ac:dyDescent="0.25">
      <c r="A3293" t="s">
        <v>7266</v>
      </c>
      <c r="B3293" t="s">
        <v>8282</v>
      </c>
      <c r="C3293" t="s">
        <v>6085</v>
      </c>
      <c r="D3293" s="13">
        <v>15</v>
      </c>
      <c r="E3293" t="s">
        <v>9102</v>
      </c>
      <c r="F3293" t="str">
        <f>IF(ISERROR(VLOOKUP(Transaktionen[[#This Row],[Transaktionen]],BTT[Verwendete Transaktion (Pflichtauswahl)],1,FALSE)),"nein","ja")</f>
        <v>nein</v>
      </c>
    </row>
    <row r="3294" spans="1:7" hidden="1" x14ac:dyDescent="0.25">
      <c r="A3294" t="s">
        <v>7267</v>
      </c>
      <c r="B3294" t="s">
        <v>8283</v>
      </c>
      <c r="C3294" t="s">
        <v>8460</v>
      </c>
      <c r="D3294" s="13" t="s">
        <v>576</v>
      </c>
      <c r="E3294" t="s">
        <v>576</v>
      </c>
      <c r="F3294" t="str">
        <f>IF(ISERROR(VLOOKUP(Transaktionen[[#This Row],[Transaktionen]],BTT[Verwendete Transaktion (Pflichtauswahl)],1,FALSE)),"nein","ja")</f>
        <v>nein</v>
      </c>
      <c r="G3294" t="s">
        <v>9516</v>
      </c>
    </row>
    <row r="3295" spans="1:7" hidden="1" x14ac:dyDescent="0.25">
      <c r="A3295" t="s">
        <v>3907</v>
      </c>
      <c r="B3295" t="s">
        <v>3908</v>
      </c>
      <c r="C3295" t="s">
        <v>8454</v>
      </c>
      <c r="D3295" s="13">
        <v>36</v>
      </c>
      <c r="E3295" t="s">
        <v>9102</v>
      </c>
      <c r="F3295" t="str">
        <f>IF(ISERROR(VLOOKUP(Transaktionen[[#This Row],[Transaktionen]],BTT[Verwendete Transaktion (Pflichtauswahl)],1,FALSE)),"nein","ja")</f>
        <v>nein</v>
      </c>
    </row>
    <row r="3296" spans="1:7" hidden="1" x14ac:dyDescent="0.25">
      <c r="A3296" t="s">
        <v>3909</v>
      </c>
      <c r="B3296" t="s">
        <v>3910</v>
      </c>
      <c r="C3296" t="s">
        <v>8454</v>
      </c>
      <c r="D3296" s="13">
        <v>280</v>
      </c>
      <c r="E3296" t="s">
        <v>9102</v>
      </c>
      <c r="F3296" t="str">
        <f>IF(ISERROR(VLOOKUP(Transaktionen[[#This Row],[Transaktionen]],BTT[Verwendete Transaktion (Pflichtauswahl)],1,FALSE)),"nein","ja")</f>
        <v>nein</v>
      </c>
    </row>
    <row r="3297" spans="1:7" hidden="1" x14ac:dyDescent="0.25">
      <c r="A3297" t="s">
        <v>3911</v>
      </c>
      <c r="B3297" t="s">
        <v>3912</v>
      </c>
      <c r="C3297" t="s">
        <v>8454</v>
      </c>
      <c r="D3297" s="13">
        <v>13384454</v>
      </c>
      <c r="E3297" t="s">
        <v>9102</v>
      </c>
      <c r="F3297" t="str">
        <f>IF(ISERROR(VLOOKUP(Transaktionen[[#This Row],[Transaktionen]],BTT[Verwendete Transaktion (Pflichtauswahl)],1,FALSE)),"nein","ja")</f>
        <v>ja</v>
      </c>
    </row>
    <row r="3298" spans="1:7" hidden="1" x14ac:dyDescent="0.25">
      <c r="A3298" t="s">
        <v>3913</v>
      </c>
      <c r="B3298" t="s">
        <v>3914</v>
      </c>
      <c r="C3298" t="s">
        <v>8454</v>
      </c>
      <c r="D3298" s="13">
        <v>61</v>
      </c>
      <c r="E3298" t="s">
        <v>9102</v>
      </c>
      <c r="F3298" t="str">
        <f>IF(ISERROR(VLOOKUP(Transaktionen[[#This Row],[Transaktionen]],BTT[Verwendete Transaktion (Pflichtauswahl)],1,FALSE)),"nein","ja")</f>
        <v>nein</v>
      </c>
    </row>
    <row r="3299" spans="1:7" hidden="1" x14ac:dyDescent="0.25">
      <c r="A3299" t="s">
        <v>3915</v>
      </c>
      <c r="B3299" t="s">
        <v>3914</v>
      </c>
      <c r="C3299" t="s">
        <v>8454</v>
      </c>
      <c r="D3299" s="13">
        <v>42</v>
      </c>
      <c r="E3299" t="s">
        <v>9102</v>
      </c>
      <c r="F3299" t="str">
        <f>IF(ISERROR(VLOOKUP(Transaktionen[[#This Row],[Transaktionen]],BTT[Verwendete Transaktion (Pflichtauswahl)],1,FALSE)),"nein","ja")</f>
        <v>nein</v>
      </c>
    </row>
    <row r="3300" spans="1:7" hidden="1" x14ac:dyDescent="0.25">
      <c r="A3300" t="s">
        <v>3916</v>
      </c>
      <c r="B3300" t="s">
        <v>3914</v>
      </c>
      <c r="C3300" t="s">
        <v>8454</v>
      </c>
      <c r="D3300" s="13">
        <v>3</v>
      </c>
      <c r="E3300" t="s">
        <v>9102</v>
      </c>
      <c r="F3300" t="str">
        <f>IF(ISERROR(VLOOKUP(Transaktionen[[#This Row],[Transaktionen]],BTT[Verwendete Transaktion (Pflichtauswahl)],1,FALSE)),"nein","ja")</f>
        <v>nein</v>
      </c>
    </row>
    <row r="3301" spans="1:7" hidden="1" x14ac:dyDescent="0.25">
      <c r="A3301" t="s">
        <v>3917</v>
      </c>
      <c r="B3301" t="s">
        <v>3918</v>
      </c>
      <c r="C3301" t="s">
        <v>8454</v>
      </c>
      <c r="D3301" s="13">
        <v>42</v>
      </c>
      <c r="E3301" t="s">
        <v>9102</v>
      </c>
      <c r="F3301" t="str">
        <f>IF(ISERROR(VLOOKUP(Transaktionen[[#This Row],[Transaktionen]],BTT[Verwendete Transaktion (Pflichtauswahl)],1,FALSE)),"nein","ja")</f>
        <v>nein</v>
      </c>
    </row>
    <row r="3302" spans="1:7" hidden="1" x14ac:dyDescent="0.25">
      <c r="A3302" t="s">
        <v>3919</v>
      </c>
      <c r="B3302" t="s">
        <v>3920</v>
      </c>
      <c r="C3302" t="s">
        <v>8454</v>
      </c>
      <c r="D3302" s="13">
        <v>2634</v>
      </c>
      <c r="E3302" t="s">
        <v>9102</v>
      </c>
      <c r="F3302" t="str">
        <f>IF(ISERROR(VLOOKUP(Transaktionen[[#This Row],[Transaktionen]],BTT[Verwendete Transaktion (Pflichtauswahl)],1,FALSE)),"nein","ja")</f>
        <v>nein</v>
      </c>
    </row>
    <row r="3303" spans="1:7" hidden="1" x14ac:dyDescent="0.25">
      <c r="A3303" t="s">
        <v>3921</v>
      </c>
      <c r="B3303" t="s">
        <v>3922</v>
      </c>
      <c r="C3303" t="s">
        <v>8454</v>
      </c>
      <c r="D3303" s="13">
        <v>96</v>
      </c>
      <c r="E3303" t="s">
        <v>9102</v>
      </c>
      <c r="F3303" t="str">
        <f>IF(ISERROR(VLOOKUP(Transaktionen[[#This Row],[Transaktionen]],BTT[Verwendete Transaktion (Pflichtauswahl)],1,FALSE)),"nein","ja")</f>
        <v>nein</v>
      </c>
    </row>
    <row r="3304" spans="1:7" hidden="1" x14ac:dyDescent="0.25">
      <c r="A3304" t="s">
        <v>3923</v>
      </c>
      <c r="B3304" t="s">
        <v>3924</v>
      </c>
      <c r="C3304" t="s">
        <v>8454</v>
      </c>
      <c r="D3304" s="13">
        <v>404</v>
      </c>
      <c r="E3304" t="s">
        <v>9102</v>
      </c>
      <c r="F3304" s="10" t="str">
        <f>IF(ISERROR(VLOOKUP(Transaktionen[[#This Row],[Transaktionen]],BTT[Verwendete Transaktion (Pflichtauswahl)],1,FALSE)),"nein","ja")</f>
        <v>nein</v>
      </c>
    </row>
    <row r="3305" spans="1:7" hidden="1" x14ac:dyDescent="0.25">
      <c r="A3305" t="s">
        <v>7268</v>
      </c>
      <c r="B3305" t="s">
        <v>8284</v>
      </c>
      <c r="C3305" t="s">
        <v>8454</v>
      </c>
      <c r="D3305" s="13" t="s">
        <v>576</v>
      </c>
      <c r="E3305" t="s">
        <v>576</v>
      </c>
      <c r="F3305" t="str">
        <f>IF(ISERROR(VLOOKUP(Transaktionen[[#This Row],[Transaktionen]],BTT[Verwendete Transaktion (Pflichtauswahl)],1,FALSE)),"nein","ja")</f>
        <v>nein</v>
      </c>
      <c r="G3305" t="s">
        <v>9516</v>
      </c>
    </row>
    <row r="3306" spans="1:7" hidden="1" x14ac:dyDescent="0.25">
      <c r="A3306" t="s">
        <v>3925</v>
      </c>
      <c r="B3306" t="s">
        <v>3926</v>
      </c>
      <c r="C3306" t="s">
        <v>6322</v>
      </c>
      <c r="D3306" s="13" t="s">
        <v>576</v>
      </c>
      <c r="E3306" t="s">
        <v>576</v>
      </c>
      <c r="F3306" t="str">
        <f>IF(ISERROR(VLOOKUP(Transaktionen[[#This Row],[Transaktionen]],BTT[Verwendete Transaktion (Pflichtauswahl)],1,FALSE)),"nein","ja")</f>
        <v>nein</v>
      </c>
      <c r="G3306" t="s">
        <v>9516</v>
      </c>
    </row>
    <row r="3307" spans="1:7" hidden="1" x14ac:dyDescent="0.25">
      <c r="A3307" t="s">
        <v>3927</v>
      </c>
      <c r="B3307" t="s">
        <v>576</v>
      </c>
      <c r="C3307" t="s">
        <v>8454</v>
      </c>
      <c r="D3307" s="13">
        <v>720</v>
      </c>
      <c r="E3307" t="s">
        <v>9102</v>
      </c>
      <c r="F3307" t="str">
        <f>IF(ISERROR(VLOOKUP(Transaktionen[[#This Row],[Transaktionen]],BTT[Verwendete Transaktion (Pflichtauswahl)],1,FALSE)),"nein","ja")</f>
        <v>nein</v>
      </c>
    </row>
    <row r="3308" spans="1:7" hidden="1" x14ac:dyDescent="0.25">
      <c r="A3308" t="s">
        <v>3928</v>
      </c>
      <c r="B3308" t="s">
        <v>3929</v>
      </c>
      <c r="C3308" t="s">
        <v>8454</v>
      </c>
      <c r="D3308" s="13">
        <v>1132</v>
      </c>
      <c r="E3308" t="s">
        <v>9102</v>
      </c>
      <c r="F3308" t="str">
        <f>IF(ISERROR(VLOOKUP(Transaktionen[[#This Row],[Transaktionen]],BTT[Verwendete Transaktion (Pflichtauswahl)],1,FALSE)),"nein","ja")</f>
        <v>nein</v>
      </c>
    </row>
    <row r="3309" spans="1:7" hidden="1" x14ac:dyDescent="0.25">
      <c r="A3309" t="s">
        <v>7269</v>
      </c>
      <c r="B3309" t="s">
        <v>8285</v>
      </c>
      <c r="C3309" t="s">
        <v>8454</v>
      </c>
      <c r="D3309" s="13" t="s">
        <v>576</v>
      </c>
      <c r="E3309" t="s">
        <v>576</v>
      </c>
      <c r="F3309" t="str">
        <f>IF(ISERROR(VLOOKUP(Transaktionen[[#This Row],[Transaktionen]],BTT[Verwendete Transaktion (Pflichtauswahl)],1,FALSE)),"nein","ja")</f>
        <v>nein</v>
      </c>
      <c r="G3309" t="s">
        <v>9516</v>
      </c>
    </row>
    <row r="3310" spans="1:7" hidden="1" x14ac:dyDescent="0.25">
      <c r="A3310" t="s">
        <v>3930</v>
      </c>
      <c r="B3310" t="s">
        <v>3931</v>
      </c>
      <c r="C3310" t="s">
        <v>8454</v>
      </c>
      <c r="D3310" s="13">
        <v>80</v>
      </c>
      <c r="E3310" t="s">
        <v>576</v>
      </c>
      <c r="F3310" t="str">
        <f>IF(ISERROR(VLOOKUP(Transaktionen[[#This Row],[Transaktionen]],BTT[Verwendete Transaktion (Pflichtauswahl)],1,FALSE)),"nein","ja")</f>
        <v>nein</v>
      </c>
    </row>
    <row r="3311" spans="1:7" hidden="1" x14ac:dyDescent="0.25">
      <c r="A3311" t="s">
        <v>7270</v>
      </c>
      <c r="B3311" t="s">
        <v>8286</v>
      </c>
      <c r="C3311" t="s">
        <v>8454</v>
      </c>
      <c r="D3311" s="13" t="s">
        <v>576</v>
      </c>
      <c r="E3311" t="s">
        <v>576</v>
      </c>
      <c r="F3311" t="str">
        <f>IF(ISERROR(VLOOKUP(Transaktionen[[#This Row],[Transaktionen]],BTT[Verwendete Transaktion (Pflichtauswahl)],1,FALSE)),"nein","ja")</f>
        <v>nein</v>
      </c>
      <c r="G3311" t="s">
        <v>9516</v>
      </c>
    </row>
    <row r="3312" spans="1:7" hidden="1" x14ac:dyDescent="0.25">
      <c r="A3312" t="s">
        <v>7271</v>
      </c>
      <c r="B3312" t="s">
        <v>8225</v>
      </c>
      <c r="C3312" t="s">
        <v>8454</v>
      </c>
      <c r="D3312" s="13">
        <v>168</v>
      </c>
      <c r="E3312" t="s">
        <v>9102</v>
      </c>
      <c r="F3312" t="str">
        <f>IF(ISERROR(VLOOKUP(Transaktionen[[#This Row],[Transaktionen]],BTT[Verwendete Transaktion (Pflichtauswahl)],1,FALSE)),"nein","ja")</f>
        <v>nein</v>
      </c>
    </row>
    <row r="3313" spans="1:7" hidden="1" x14ac:dyDescent="0.25">
      <c r="A3313" t="s">
        <v>7272</v>
      </c>
      <c r="B3313" t="s">
        <v>8287</v>
      </c>
      <c r="C3313" t="s">
        <v>8454</v>
      </c>
      <c r="D3313" s="13" t="s">
        <v>576</v>
      </c>
      <c r="E3313" t="s">
        <v>576</v>
      </c>
      <c r="F3313" t="str">
        <f>IF(ISERROR(VLOOKUP(Transaktionen[[#This Row],[Transaktionen]],BTT[Verwendete Transaktion (Pflichtauswahl)],1,FALSE)),"nein","ja")</f>
        <v>nein</v>
      </c>
      <c r="G3313" t="s">
        <v>9516</v>
      </c>
    </row>
    <row r="3314" spans="1:7" hidden="1" x14ac:dyDescent="0.25">
      <c r="A3314" t="s">
        <v>7273</v>
      </c>
      <c r="B3314" t="s">
        <v>8288</v>
      </c>
      <c r="C3314" t="s">
        <v>8454</v>
      </c>
      <c r="D3314" s="13" t="s">
        <v>576</v>
      </c>
      <c r="E3314" t="s">
        <v>576</v>
      </c>
      <c r="F3314" t="str">
        <f>IF(ISERROR(VLOOKUP(Transaktionen[[#This Row],[Transaktionen]],BTT[Verwendete Transaktion (Pflichtauswahl)],1,FALSE)),"nein","ja")</f>
        <v>nein</v>
      </c>
      <c r="G3314" t="s">
        <v>9516</v>
      </c>
    </row>
    <row r="3315" spans="1:7" hidden="1" x14ac:dyDescent="0.25">
      <c r="A3315" t="s">
        <v>7274</v>
      </c>
      <c r="B3315" t="s">
        <v>8289</v>
      </c>
      <c r="C3315" t="s">
        <v>8454</v>
      </c>
      <c r="D3315" s="13" t="s">
        <v>576</v>
      </c>
      <c r="E3315" t="s">
        <v>576</v>
      </c>
      <c r="F3315" t="str">
        <f>IF(ISERROR(VLOOKUP(Transaktionen[[#This Row],[Transaktionen]],BTT[Verwendete Transaktion (Pflichtauswahl)],1,FALSE)),"nein","ja")</f>
        <v>nein</v>
      </c>
      <c r="G3315" t="s">
        <v>9516</v>
      </c>
    </row>
    <row r="3316" spans="1:7" hidden="1" x14ac:dyDescent="0.25">
      <c r="A3316" t="s">
        <v>7275</v>
      </c>
      <c r="B3316" t="s">
        <v>8287</v>
      </c>
      <c r="C3316" t="s">
        <v>8454</v>
      </c>
      <c r="D3316" s="13" t="s">
        <v>576</v>
      </c>
      <c r="E3316" t="s">
        <v>576</v>
      </c>
      <c r="F3316" t="str">
        <f>IF(ISERROR(VLOOKUP(Transaktionen[[#This Row],[Transaktionen]],BTT[Verwendete Transaktion (Pflichtauswahl)],1,FALSE)),"nein","ja")</f>
        <v>nein</v>
      </c>
      <c r="G3316" t="s">
        <v>9516</v>
      </c>
    </row>
    <row r="3317" spans="1:7" hidden="1" x14ac:dyDescent="0.25">
      <c r="A3317" t="s">
        <v>7276</v>
      </c>
      <c r="B3317" t="s">
        <v>8290</v>
      </c>
      <c r="C3317" t="s">
        <v>8455</v>
      </c>
      <c r="D3317" s="13" t="s">
        <v>576</v>
      </c>
      <c r="E3317" t="s">
        <v>576</v>
      </c>
      <c r="F3317" t="str">
        <f>IF(ISERROR(VLOOKUP(Transaktionen[[#This Row],[Transaktionen]],BTT[Verwendete Transaktion (Pflichtauswahl)],1,FALSE)),"nein","ja")</f>
        <v>nein</v>
      </c>
      <c r="G3317" t="s">
        <v>9516</v>
      </c>
    </row>
    <row r="3318" spans="1:7" hidden="1" x14ac:dyDescent="0.25">
      <c r="A3318" t="s">
        <v>7277</v>
      </c>
      <c r="B3318" t="s">
        <v>8291</v>
      </c>
      <c r="C3318" t="s">
        <v>6039</v>
      </c>
      <c r="D3318" s="13">
        <v>2</v>
      </c>
      <c r="E3318" t="s">
        <v>576</v>
      </c>
      <c r="F3318" t="str">
        <f>IF(ISERROR(VLOOKUP(Transaktionen[[#This Row],[Transaktionen]],BTT[Verwendete Transaktion (Pflichtauswahl)],1,FALSE)),"nein","ja")</f>
        <v>nein</v>
      </c>
    </row>
    <row r="3319" spans="1:7" hidden="1" x14ac:dyDescent="0.25">
      <c r="A3319" t="s">
        <v>3932</v>
      </c>
      <c r="B3319" t="s">
        <v>3933</v>
      </c>
      <c r="C3319" t="s">
        <v>8454</v>
      </c>
      <c r="D3319" s="13">
        <v>2512008</v>
      </c>
      <c r="E3319" t="s">
        <v>9102</v>
      </c>
      <c r="F3319" t="str">
        <f>IF(ISERROR(VLOOKUP(Transaktionen[[#This Row],[Transaktionen]],BTT[Verwendete Transaktion (Pflichtauswahl)],1,FALSE)),"nein","ja")</f>
        <v>nein</v>
      </c>
    </row>
    <row r="3320" spans="1:7" hidden="1" x14ac:dyDescent="0.25">
      <c r="A3320" t="s">
        <v>3934</v>
      </c>
      <c r="B3320" t="s">
        <v>3935</v>
      </c>
      <c r="C3320" t="s">
        <v>8454</v>
      </c>
      <c r="D3320" s="13">
        <v>7150</v>
      </c>
      <c r="E3320" t="s">
        <v>9102</v>
      </c>
      <c r="F3320" t="str">
        <f>IF(ISERROR(VLOOKUP(Transaktionen[[#This Row],[Transaktionen]],BTT[Verwendete Transaktion (Pflichtauswahl)],1,FALSE)),"nein","ja")</f>
        <v>nein</v>
      </c>
    </row>
    <row r="3321" spans="1:7" hidden="1" x14ac:dyDescent="0.25">
      <c r="A3321" t="s">
        <v>3936</v>
      </c>
      <c r="B3321" t="s">
        <v>3937</v>
      </c>
      <c r="C3321" t="s">
        <v>8454</v>
      </c>
      <c r="D3321" s="13">
        <v>58</v>
      </c>
      <c r="E3321" t="s">
        <v>9102</v>
      </c>
      <c r="F3321" t="str">
        <f>IF(ISERROR(VLOOKUP(Transaktionen[[#This Row],[Transaktionen]],BTT[Verwendete Transaktion (Pflichtauswahl)],1,FALSE)),"nein","ja")</f>
        <v>nein</v>
      </c>
    </row>
    <row r="3322" spans="1:7" hidden="1" x14ac:dyDescent="0.25">
      <c r="A3322" t="s">
        <v>7278</v>
      </c>
      <c r="B3322" t="s">
        <v>8292</v>
      </c>
      <c r="C3322" t="s">
        <v>8454</v>
      </c>
      <c r="D3322" s="13" t="s">
        <v>576</v>
      </c>
      <c r="E3322" t="s">
        <v>576</v>
      </c>
      <c r="F3322" t="str">
        <f>IF(ISERROR(VLOOKUP(Transaktionen[[#This Row],[Transaktionen]],BTT[Verwendete Transaktion (Pflichtauswahl)],1,FALSE)),"nein","ja")</f>
        <v>nein</v>
      </c>
      <c r="G3322" t="s">
        <v>9516</v>
      </c>
    </row>
    <row r="3323" spans="1:7" hidden="1" x14ac:dyDescent="0.25">
      <c r="A3323" t="s">
        <v>7279</v>
      </c>
      <c r="B3323" t="s">
        <v>3939</v>
      </c>
      <c r="C3323" t="s">
        <v>8454</v>
      </c>
      <c r="D3323" s="13">
        <v>6</v>
      </c>
      <c r="E3323" t="s">
        <v>576</v>
      </c>
      <c r="F3323" t="str">
        <f>IF(ISERROR(VLOOKUP(Transaktionen[[#This Row],[Transaktionen]],BTT[Verwendete Transaktion (Pflichtauswahl)],1,FALSE)),"nein","ja")</f>
        <v>nein</v>
      </c>
    </row>
    <row r="3324" spans="1:7" hidden="1" x14ac:dyDescent="0.25">
      <c r="A3324" t="s">
        <v>3938</v>
      </c>
      <c r="B3324" t="s">
        <v>3939</v>
      </c>
      <c r="C3324" t="s">
        <v>8454</v>
      </c>
      <c r="D3324" s="13">
        <v>14516</v>
      </c>
      <c r="E3324" t="s">
        <v>9102</v>
      </c>
      <c r="F3324" t="str">
        <f>IF(ISERROR(VLOOKUP(Transaktionen[[#This Row],[Transaktionen]],BTT[Verwendete Transaktion (Pflichtauswahl)],1,FALSE)),"nein","ja")</f>
        <v>nein</v>
      </c>
    </row>
    <row r="3325" spans="1:7" hidden="1" x14ac:dyDescent="0.25">
      <c r="A3325" t="s">
        <v>3940</v>
      </c>
      <c r="B3325" t="s">
        <v>3941</v>
      </c>
      <c r="C3325" t="s">
        <v>3</v>
      </c>
      <c r="D3325" s="13">
        <v>67431</v>
      </c>
      <c r="E3325" t="s">
        <v>9102</v>
      </c>
      <c r="F3325" t="str">
        <f>IF(ISERROR(VLOOKUP(Transaktionen[[#This Row],[Transaktionen]],BTT[Verwendete Transaktion (Pflichtauswahl)],1,FALSE)),"nein","ja")</f>
        <v>nein</v>
      </c>
    </row>
    <row r="3326" spans="1:7" hidden="1" x14ac:dyDescent="0.25">
      <c r="A3326" t="s">
        <v>3942</v>
      </c>
      <c r="B3326" t="s">
        <v>3943</v>
      </c>
      <c r="C3326" t="s">
        <v>8454</v>
      </c>
      <c r="D3326" s="13">
        <v>57</v>
      </c>
      <c r="E3326" t="s">
        <v>9102</v>
      </c>
      <c r="F3326" t="str">
        <f>IF(ISERROR(VLOOKUP(Transaktionen[[#This Row],[Transaktionen]],BTT[Verwendete Transaktion (Pflichtauswahl)],1,FALSE)),"nein","ja")</f>
        <v>nein</v>
      </c>
    </row>
    <row r="3327" spans="1:7" hidden="1" x14ac:dyDescent="0.25">
      <c r="A3327" t="s">
        <v>7280</v>
      </c>
      <c r="B3327" t="s">
        <v>8293</v>
      </c>
      <c r="C3327" t="s">
        <v>8454</v>
      </c>
      <c r="D3327" s="13" t="s">
        <v>576</v>
      </c>
      <c r="E3327" t="s">
        <v>576</v>
      </c>
      <c r="F3327" t="str">
        <f>IF(ISERROR(VLOOKUP(Transaktionen[[#This Row],[Transaktionen]],BTT[Verwendete Transaktion (Pflichtauswahl)],1,FALSE)),"nein","ja")</f>
        <v>nein</v>
      </c>
      <c r="G3327" t="s">
        <v>9516</v>
      </c>
    </row>
    <row r="3328" spans="1:7" hidden="1" x14ac:dyDescent="0.25">
      <c r="A3328" t="s">
        <v>3944</v>
      </c>
      <c r="B3328" t="s">
        <v>3945</v>
      </c>
      <c r="C3328" t="s">
        <v>8454</v>
      </c>
      <c r="D3328" s="13">
        <v>380960</v>
      </c>
      <c r="E3328" t="s">
        <v>9102</v>
      </c>
      <c r="F3328" t="str">
        <f>IF(ISERROR(VLOOKUP(Transaktionen[[#This Row],[Transaktionen]],BTT[Verwendete Transaktion (Pflichtauswahl)],1,FALSE)),"nein","ja")</f>
        <v>nein</v>
      </c>
    </row>
    <row r="3329" spans="1:7" hidden="1" x14ac:dyDescent="0.25">
      <c r="A3329" t="s">
        <v>9481</v>
      </c>
      <c r="B3329" t="s">
        <v>9482</v>
      </c>
      <c r="C3329" t="s">
        <v>8454</v>
      </c>
      <c r="D3329" s="13">
        <v>1</v>
      </c>
      <c r="E3329" t="s">
        <v>9102</v>
      </c>
      <c r="F3329" t="str">
        <f>IF(ISERROR(VLOOKUP(Transaktionen[[#This Row],[Transaktionen]],BTT[Verwendete Transaktion (Pflichtauswahl)],1,FALSE)),"nein","ja")</f>
        <v>nein</v>
      </c>
    </row>
    <row r="3330" spans="1:7" hidden="1" x14ac:dyDescent="0.25">
      <c r="A3330" t="s">
        <v>3946</v>
      </c>
      <c r="B3330" t="s">
        <v>3947</v>
      </c>
      <c r="C3330" t="s">
        <v>6036</v>
      </c>
      <c r="D3330" s="13">
        <v>144</v>
      </c>
      <c r="E3330" t="s">
        <v>9102</v>
      </c>
      <c r="F3330" t="str">
        <f>IF(ISERROR(VLOOKUP(Transaktionen[[#This Row],[Transaktionen]],BTT[Verwendete Transaktion (Pflichtauswahl)],1,FALSE)),"nein","ja")</f>
        <v>nein</v>
      </c>
    </row>
    <row r="3331" spans="1:7" hidden="1" x14ac:dyDescent="0.25">
      <c r="A3331" t="s">
        <v>3948</v>
      </c>
      <c r="B3331" t="s">
        <v>3947</v>
      </c>
      <c r="C3331" t="s">
        <v>6036</v>
      </c>
      <c r="D3331" s="13">
        <v>32234</v>
      </c>
      <c r="E3331" t="s">
        <v>9102</v>
      </c>
      <c r="F3331" t="str">
        <f>IF(ISERROR(VLOOKUP(Transaktionen[[#This Row],[Transaktionen]],BTT[Verwendete Transaktion (Pflichtauswahl)],1,FALSE)),"nein","ja")</f>
        <v>nein</v>
      </c>
    </row>
    <row r="3332" spans="1:7" hidden="1" x14ac:dyDescent="0.25">
      <c r="A3332" t="s">
        <v>3949</v>
      </c>
      <c r="B3332" t="s">
        <v>3947</v>
      </c>
      <c r="C3332" t="s">
        <v>8454</v>
      </c>
      <c r="D3332" s="13">
        <v>3455</v>
      </c>
      <c r="E3332" t="s">
        <v>9102</v>
      </c>
      <c r="F3332" t="str">
        <f>IF(ISERROR(VLOOKUP(Transaktionen[[#This Row],[Transaktionen]],BTT[Verwendete Transaktion (Pflichtauswahl)],1,FALSE)),"nein","ja")</f>
        <v>nein</v>
      </c>
    </row>
    <row r="3333" spans="1:7" hidden="1" x14ac:dyDescent="0.25">
      <c r="A3333" t="s">
        <v>3950</v>
      </c>
      <c r="B3333" t="s">
        <v>3951</v>
      </c>
      <c r="C3333" t="s">
        <v>8454</v>
      </c>
      <c r="D3333" s="13">
        <v>786</v>
      </c>
      <c r="E3333" t="s">
        <v>9102</v>
      </c>
      <c r="F3333" t="str">
        <f>IF(ISERROR(VLOOKUP(Transaktionen[[#This Row],[Transaktionen]],BTT[Verwendete Transaktion (Pflichtauswahl)],1,FALSE)),"nein","ja")</f>
        <v>nein</v>
      </c>
    </row>
    <row r="3334" spans="1:7" hidden="1" x14ac:dyDescent="0.25">
      <c r="A3334" t="s">
        <v>3952</v>
      </c>
      <c r="B3334" t="s">
        <v>3953</v>
      </c>
      <c r="C3334" t="s">
        <v>8454</v>
      </c>
      <c r="D3334" s="13">
        <v>126</v>
      </c>
      <c r="E3334" t="s">
        <v>9102</v>
      </c>
      <c r="F3334" t="str">
        <f>IF(ISERROR(VLOOKUP(Transaktionen[[#This Row],[Transaktionen]],BTT[Verwendete Transaktion (Pflichtauswahl)],1,FALSE)),"nein","ja")</f>
        <v>nein</v>
      </c>
    </row>
    <row r="3335" spans="1:7" hidden="1" x14ac:dyDescent="0.25">
      <c r="A3335" t="s">
        <v>3954</v>
      </c>
      <c r="B3335" t="s">
        <v>3955</v>
      </c>
      <c r="C3335" t="s">
        <v>8454</v>
      </c>
      <c r="D3335" s="13" t="s">
        <v>576</v>
      </c>
      <c r="E3335" t="s">
        <v>576</v>
      </c>
      <c r="F3335" t="str">
        <f>IF(ISERROR(VLOOKUP(Transaktionen[[#This Row],[Transaktionen]],BTT[Verwendete Transaktion (Pflichtauswahl)],1,FALSE)),"nein","ja")</f>
        <v>nein</v>
      </c>
      <c r="G3335" t="s">
        <v>9516</v>
      </c>
    </row>
    <row r="3336" spans="1:7" hidden="1" x14ac:dyDescent="0.25">
      <c r="A3336" t="s">
        <v>3956</v>
      </c>
      <c r="B3336" t="s">
        <v>3957</v>
      </c>
      <c r="C3336" t="s">
        <v>8454</v>
      </c>
      <c r="D3336" s="13">
        <v>50</v>
      </c>
      <c r="E3336" t="s">
        <v>9102</v>
      </c>
      <c r="F3336" t="str">
        <f>IF(ISERROR(VLOOKUP(Transaktionen[[#This Row],[Transaktionen]],BTT[Verwendete Transaktion (Pflichtauswahl)],1,FALSE)),"nein","ja")</f>
        <v>nein</v>
      </c>
    </row>
    <row r="3337" spans="1:7" hidden="1" x14ac:dyDescent="0.25">
      <c r="A3337" t="s">
        <v>7281</v>
      </c>
      <c r="B3337" t="s">
        <v>8294</v>
      </c>
      <c r="C3337" t="s">
        <v>8454</v>
      </c>
      <c r="D3337" s="13" t="s">
        <v>576</v>
      </c>
      <c r="E3337" t="s">
        <v>576</v>
      </c>
      <c r="F3337" t="str">
        <f>IF(ISERROR(VLOOKUP(Transaktionen[[#This Row],[Transaktionen]],BTT[Verwendete Transaktion (Pflichtauswahl)],1,FALSE)),"nein","ja")</f>
        <v>nein</v>
      </c>
      <c r="G3337" t="s">
        <v>9516</v>
      </c>
    </row>
    <row r="3338" spans="1:7" hidden="1" x14ac:dyDescent="0.25">
      <c r="A3338" t="s">
        <v>7282</v>
      </c>
      <c r="B3338" t="s">
        <v>8294</v>
      </c>
      <c r="C3338" t="s">
        <v>8454</v>
      </c>
      <c r="D3338" s="13" t="s">
        <v>576</v>
      </c>
      <c r="E3338" t="s">
        <v>576</v>
      </c>
      <c r="F3338" s="10" t="str">
        <f>IF(ISERROR(VLOOKUP(Transaktionen[[#This Row],[Transaktionen]],BTT[Verwendete Transaktion (Pflichtauswahl)],1,FALSE)),"nein","ja")</f>
        <v>nein</v>
      </c>
      <c r="G3338" t="s">
        <v>9516</v>
      </c>
    </row>
    <row r="3339" spans="1:7" hidden="1" x14ac:dyDescent="0.25">
      <c r="A3339" t="s">
        <v>3958</v>
      </c>
      <c r="B3339" t="s">
        <v>3959</v>
      </c>
      <c r="C3339" t="s">
        <v>8454</v>
      </c>
      <c r="D3339" s="13">
        <v>20</v>
      </c>
      <c r="E3339" t="s">
        <v>576</v>
      </c>
      <c r="F3339" t="str">
        <f>IF(ISERROR(VLOOKUP(Transaktionen[[#This Row],[Transaktionen]],BTT[Verwendete Transaktion (Pflichtauswahl)],1,FALSE)),"nein","ja")</f>
        <v>nein</v>
      </c>
    </row>
    <row r="3340" spans="1:7" hidden="1" x14ac:dyDescent="0.25">
      <c r="A3340" t="s">
        <v>3960</v>
      </c>
      <c r="B3340" t="s">
        <v>3961</v>
      </c>
      <c r="C3340" t="s">
        <v>8454</v>
      </c>
      <c r="D3340" s="13">
        <v>14527</v>
      </c>
      <c r="E3340" t="s">
        <v>9102</v>
      </c>
      <c r="F3340" t="str">
        <f>IF(ISERROR(VLOOKUP(Transaktionen[[#This Row],[Transaktionen]],BTT[Verwendete Transaktion (Pflichtauswahl)],1,FALSE)),"nein","ja")</f>
        <v>nein</v>
      </c>
    </row>
    <row r="3341" spans="1:7" hidden="1" x14ac:dyDescent="0.25">
      <c r="A3341" t="s">
        <v>7283</v>
      </c>
      <c r="B3341" t="s">
        <v>8295</v>
      </c>
      <c r="C3341" t="s">
        <v>8454</v>
      </c>
      <c r="D3341" s="13">
        <v>74672</v>
      </c>
      <c r="E3341" t="s">
        <v>9102</v>
      </c>
      <c r="F3341" t="str">
        <f>IF(ISERROR(VLOOKUP(Transaktionen[[#This Row],[Transaktionen]],BTT[Verwendete Transaktion (Pflichtauswahl)],1,FALSE)),"nein","ja")</f>
        <v>nein</v>
      </c>
    </row>
    <row r="3342" spans="1:7" hidden="1" x14ac:dyDescent="0.25">
      <c r="A3342" t="s">
        <v>7284</v>
      </c>
      <c r="B3342" t="s">
        <v>8296</v>
      </c>
      <c r="C3342" t="s">
        <v>8454</v>
      </c>
      <c r="D3342" s="13" t="s">
        <v>576</v>
      </c>
      <c r="E3342" t="s">
        <v>576</v>
      </c>
      <c r="F3342" t="str">
        <f>IF(ISERROR(VLOOKUP(Transaktionen[[#This Row],[Transaktionen]],BTT[Verwendete Transaktion (Pflichtauswahl)],1,FALSE)),"nein","ja")</f>
        <v>nein</v>
      </c>
      <c r="G3342" t="s">
        <v>9516</v>
      </c>
    </row>
    <row r="3343" spans="1:7" hidden="1" x14ac:dyDescent="0.25">
      <c r="A3343" t="s">
        <v>7285</v>
      </c>
      <c r="B3343" t="s">
        <v>8297</v>
      </c>
      <c r="C3343" t="s">
        <v>8454</v>
      </c>
      <c r="D3343" s="13" t="s">
        <v>576</v>
      </c>
      <c r="E3343" t="s">
        <v>576</v>
      </c>
      <c r="F3343" t="str">
        <f>IF(ISERROR(VLOOKUP(Transaktionen[[#This Row],[Transaktionen]],BTT[Verwendete Transaktion (Pflichtauswahl)],1,FALSE)),"nein","ja")</f>
        <v>nein</v>
      </c>
      <c r="G3343" t="s">
        <v>9516</v>
      </c>
    </row>
    <row r="3344" spans="1:7" hidden="1" x14ac:dyDescent="0.25">
      <c r="A3344" t="s">
        <v>7286</v>
      </c>
      <c r="B3344" t="s">
        <v>8298</v>
      </c>
      <c r="C3344" t="s">
        <v>8454</v>
      </c>
      <c r="D3344" s="13" t="s">
        <v>576</v>
      </c>
      <c r="E3344" t="s">
        <v>576</v>
      </c>
      <c r="F3344" t="str">
        <f>IF(ISERROR(VLOOKUP(Transaktionen[[#This Row],[Transaktionen]],BTT[Verwendete Transaktion (Pflichtauswahl)],1,FALSE)),"nein","ja")</f>
        <v>nein</v>
      </c>
      <c r="G3344" t="s">
        <v>9516</v>
      </c>
    </row>
    <row r="3345" spans="1:7" hidden="1" x14ac:dyDescent="0.25">
      <c r="A3345" t="s">
        <v>3962</v>
      </c>
      <c r="B3345" t="s">
        <v>3963</v>
      </c>
      <c r="C3345" t="s">
        <v>8454</v>
      </c>
      <c r="D3345" s="13">
        <v>56</v>
      </c>
      <c r="E3345" t="s">
        <v>9102</v>
      </c>
      <c r="F3345" t="str">
        <f>IF(ISERROR(VLOOKUP(Transaktionen[[#This Row],[Transaktionen]],BTT[Verwendete Transaktion (Pflichtauswahl)],1,FALSE)),"nein","ja")</f>
        <v>nein</v>
      </c>
    </row>
    <row r="3346" spans="1:7" hidden="1" x14ac:dyDescent="0.25">
      <c r="A3346" t="s">
        <v>7287</v>
      </c>
      <c r="B3346" t="s">
        <v>8299</v>
      </c>
      <c r="C3346" t="s">
        <v>8454</v>
      </c>
      <c r="D3346" s="13" t="s">
        <v>576</v>
      </c>
      <c r="E3346" t="s">
        <v>576</v>
      </c>
      <c r="F3346" t="str">
        <f>IF(ISERROR(VLOOKUP(Transaktionen[[#This Row],[Transaktionen]],BTT[Verwendete Transaktion (Pflichtauswahl)],1,FALSE)),"nein","ja")</f>
        <v>nein</v>
      </c>
      <c r="G3346" t="s">
        <v>9516</v>
      </c>
    </row>
    <row r="3347" spans="1:7" hidden="1" x14ac:dyDescent="0.25">
      <c r="A3347" t="s">
        <v>7288</v>
      </c>
      <c r="B3347" t="s">
        <v>8300</v>
      </c>
      <c r="C3347" t="s">
        <v>8454</v>
      </c>
      <c r="D3347" s="13">
        <v>876</v>
      </c>
      <c r="E3347" t="s">
        <v>9102</v>
      </c>
      <c r="F3347" t="str">
        <f>IF(ISERROR(VLOOKUP(Transaktionen[[#This Row],[Transaktionen]],BTT[Verwendete Transaktion (Pflichtauswahl)],1,FALSE)),"nein","ja")</f>
        <v>nein</v>
      </c>
    </row>
    <row r="3348" spans="1:7" hidden="1" x14ac:dyDescent="0.25">
      <c r="A3348" t="s">
        <v>7289</v>
      </c>
      <c r="B3348" t="s">
        <v>8301</v>
      </c>
      <c r="C3348" t="s">
        <v>8454</v>
      </c>
      <c r="D3348" s="13" t="s">
        <v>576</v>
      </c>
      <c r="E3348" t="s">
        <v>576</v>
      </c>
      <c r="F3348" t="str">
        <f>IF(ISERROR(VLOOKUP(Transaktionen[[#This Row],[Transaktionen]],BTT[Verwendete Transaktion (Pflichtauswahl)],1,FALSE)),"nein","ja")</f>
        <v>nein</v>
      </c>
      <c r="G3348" t="s">
        <v>9516</v>
      </c>
    </row>
    <row r="3349" spans="1:7" hidden="1" x14ac:dyDescent="0.25">
      <c r="A3349" t="s">
        <v>7290</v>
      </c>
      <c r="B3349" t="s">
        <v>8302</v>
      </c>
      <c r="C3349" t="s">
        <v>8454</v>
      </c>
      <c r="D3349" s="13" t="s">
        <v>576</v>
      </c>
      <c r="E3349" t="s">
        <v>576</v>
      </c>
      <c r="F3349" t="str">
        <f>IF(ISERROR(VLOOKUP(Transaktionen[[#This Row],[Transaktionen]],BTT[Verwendete Transaktion (Pflichtauswahl)],1,FALSE)),"nein","ja")</f>
        <v>nein</v>
      </c>
      <c r="G3349" t="s">
        <v>9516</v>
      </c>
    </row>
    <row r="3350" spans="1:7" hidden="1" x14ac:dyDescent="0.25">
      <c r="A3350" t="s">
        <v>7291</v>
      </c>
      <c r="B3350" t="s">
        <v>8303</v>
      </c>
      <c r="C3350" t="s">
        <v>8454</v>
      </c>
      <c r="D3350" s="13">
        <v>10499</v>
      </c>
      <c r="E3350" t="s">
        <v>9102</v>
      </c>
      <c r="F3350" t="str">
        <f>IF(ISERROR(VLOOKUP(Transaktionen[[#This Row],[Transaktionen]],BTT[Verwendete Transaktion (Pflichtauswahl)],1,FALSE)),"nein","ja")</f>
        <v>nein</v>
      </c>
    </row>
    <row r="3351" spans="1:7" hidden="1" x14ac:dyDescent="0.25">
      <c r="A3351" t="s">
        <v>3964</v>
      </c>
      <c r="B3351" t="s">
        <v>3965</v>
      </c>
      <c r="C3351" t="s">
        <v>8454</v>
      </c>
      <c r="D3351" s="13">
        <v>4279</v>
      </c>
      <c r="E3351" t="s">
        <v>9102</v>
      </c>
      <c r="F3351" t="str">
        <f>IF(ISERROR(VLOOKUP(Transaktionen[[#This Row],[Transaktionen]],BTT[Verwendete Transaktion (Pflichtauswahl)],1,FALSE)),"nein","ja")</f>
        <v>nein</v>
      </c>
    </row>
    <row r="3352" spans="1:7" hidden="1" x14ac:dyDescent="0.25">
      <c r="A3352" t="s">
        <v>3966</v>
      </c>
      <c r="B3352" t="s">
        <v>3967</v>
      </c>
      <c r="C3352" t="s">
        <v>8454</v>
      </c>
      <c r="D3352" s="13">
        <v>797</v>
      </c>
      <c r="E3352" t="s">
        <v>9102</v>
      </c>
      <c r="F3352" t="str">
        <f>IF(ISERROR(VLOOKUP(Transaktionen[[#This Row],[Transaktionen]],BTT[Verwendete Transaktion (Pflichtauswahl)],1,FALSE)),"nein","ja")</f>
        <v>nein</v>
      </c>
    </row>
    <row r="3353" spans="1:7" hidden="1" x14ac:dyDescent="0.25">
      <c r="A3353" t="s">
        <v>7292</v>
      </c>
      <c r="B3353" t="s">
        <v>8304</v>
      </c>
      <c r="C3353" t="s">
        <v>8454</v>
      </c>
      <c r="D3353" s="13" t="s">
        <v>576</v>
      </c>
      <c r="E3353" t="s">
        <v>576</v>
      </c>
      <c r="F3353" t="str">
        <f>IF(ISERROR(VLOOKUP(Transaktionen[[#This Row],[Transaktionen]],BTT[Verwendete Transaktion (Pflichtauswahl)],1,FALSE)),"nein","ja")</f>
        <v>nein</v>
      </c>
      <c r="G3353" t="s">
        <v>9516</v>
      </c>
    </row>
    <row r="3354" spans="1:7" hidden="1" x14ac:dyDescent="0.25">
      <c r="A3354" t="s">
        <v>3968</v>
      </c>
      <c r="B3354" t="s">
        <v>3969</v>
      </c>
      <c r="C3354" t="s">
        <v>8454</v>
      </c>
      <c r="D3354" s="13">
        <v>15736</v>
      </c>
      <c r="E3354" t="s">
        <v>9102</v>
      </c>
      <c r="F3354" t="str">
        <f>IF(ISERROR(VLOOKUP(Transaktionen[[#This Row],[Transaktionen]],BTT[Verwendete Transaktion (Pflichtauswahl)],1,FALSE)),"nein","ja")</f>
        <v>nein</v>
      </c>
    </row>
    <row r="3355" spans="1:7" hidden="1" x14ac:dyDescent="0.25">
      <c r="A3355" t="s">
        <v>3970</v>
      </c>
      <c r="B3355" t="s">
        <v>3971</v>
      </c>
      <c r="C3355" t="s">
        <v>8454</v>
      </c>
      <c r="D3355" s="13">
        <v>9567</v>
      </c>
      <c r="E3355" t="s">
        <v>9102</v>
      </c>
      <c r="F3355" t="str">
        <f>IF(ISERROR(VLOOKUP(Transaktionen[[#This Row],[Transaktionen]],BTT[Verwendete Transaktion (Pflichtauswahl)],1,FALSE)),"nein","ja")</f>
        <v>nein</v>
      </c>
    </row>
    <row r="3356" spans="1:7" hidden="1" x14ac:dyDescent="0.25">
      <c r="A3356" t="s">
        <v>3972</v>
      </c>
      <c r="B3356" t="s">
        <v>3973</v>
      </c>
      <c r="C3356" t="s">
        <v>8454</v>
      </c>
      <c r="D3356" s="13" t="s">
        <v>576</v>
      </c>
      <c r="E3356" t="s">
        <v>576</v>
      </c>
      <c r="F3356" t="str">
        <f>IF(ISERROR(VLOOKUP(Transaktionen[[#This Row],[Transaktionen]],BTT[Verwendete Transaktion (Pflichtauswahl)],1,FALSE)),"nein","ja")</f>
        <v>nein</v>
      </c>
      <c r="G3356" t="s">
        <v>9516</v>
      </c>
    </row>
    <row r="3357" spans="1:7" hidden="1" x14ac:dyDescent="0.25">
      <c r="A3357" t="s">
        <v>7293</v>
      </c>
      <c r="B3357" t="s">
        <v>8305</v>
      </c>
      <c r="C3357" t="s">
        <v>8454</v>
      </c>
      <c r="D3357" s="13" t="s">
        <v>576</v>
      </c>
      <c r="E3357" t="s">
        <v>576</v>
      </c>
      <c r="F3357" t="str">
        <f>IF(ISERROR(VLOOKUP(Transaktionen[[#This Row],[Transaktionen]],BTT[Verwendete Transaktion (Pflichtauswahl)],1,FALSE)),"nein","ja")</f>
        <v>nein</v>
      </c>
      <c r="G3357" t="s">
        <v>9516</v>
      </c>
    </row>
    <row r="3358" spans="1:7" hidden="1" x14ac:dyDescent="0.25">
      <c r="A3358" t="s">
        <v>3974</v>
      </c>
      <c r="B3358" t="s">
        <v>576</v>
      </c>
      <c r="C3358" t="s">
        <v>8454</v>
      </c>
      <c r="D3358" s="13">
        <v>24</v>
      </c>
      <c r="E3358" t="s">
        <v>9102</v>
      </c>
      <c r="F3358" t="str">
        <f>IF(ISERROR(VLOOKUP(Transaktionen[[#This Row],[Transaktionen]],BTT[Verwendete Transaktion (Pflichtauswahl)],1,FALSE)),"nein","ja")</f>
        <v>nein</v>
      </c>
    </row>
    <row r="3359" spans="1:7" hidden="1" x14ac:dyDescent="0.25">
      <c r="A3359" t="s">
        <v>7294</v>
      </c>
      <c r="B3359" t="s">
        <v>8306</v>
      </c>
      <c r="C3359" t="s">
        <v>8454</v>
      </c>
      <c r="D3359" s="13" t="s">
        <v>576</v>
      </c>
      <c r="E3359" t="s">
        <v>576</v>
      </c>
      <c r="F3359" t="str">
        <f>IF(ISERROR(VLOOKUP(Transaktionen[[#This Row],[Transaktionen]],BTT[Verwendete Transaktion (Pflichtauswahl)],1,FALSE)),"nein","ja")</f>
        <v>nein</v>
      </c>
      <c r="G3359" t="s">
        <v>9516</v>
      </c>
    </row>
    <row r="3360" spans="1:7" hidden="1" x14ac:dyDescent="0.25">
      <c r="A3360" t="s">
        <v>3975</v>
      </c>
      <c r="B3360" t="s">
        <v>3976</v>
      </c>
      <c r="C3360" t="s">
        <v>8454</v>
      </c>
      <c r="D3360" s="13">
        <v>3971106</v>
      </c>
      <c r="E3360" t="s">
        <v>9102</v>
      </c>
      <c r="F3360" t="str">
        <f>IF(ISERROR(VLOOKUP(Transaktionen[[#This Row],[Transaktionen]],BTT[Verwendete Transaktion (Pflichtauswahl)],1,FALSE)),"nein","ja")</f>
        <v>nein</v>
      </c>
    </row>
    <row r="3361" spans="1:7" hidden="1" x14ac:dyDescent="0.25">
      <c r="A3361" t="s">
        <v>7295</v>
      </c>
      <c r="B3361" t="s">
        <v>8307</v>
      </c>
      <c r="C3361" t="s">
        <v>8454</v>
      </c>
      <c r="D3361" s="13" t="s">
        <v>576</v>
      </c>
      <c r="E3361" t="s">
        <v>576</v>
      </c>
      <c r="F3361" t="str">
        <f>IF(ISERROR(VLOOKUP(Transaktionen[[#This Row],[Transaktionen]],BTT[Verwendete Transaktion (Pflichtauswahl)],1,FALSE)),"nein","ja")</f>
        <v>nein</v>
      </c>
      <c r="G3361" t="s">
        <v>9516</v>
      </c>
    </row>
    <row r="3362" spans="1:7" hidden="1" x14ac:dyDescent="0.25">
      <c r="A3362" t="s">
        <v>9266</v>
      </c>
      <c r="B3362" t="s">
        <v>9267</v>
      </c>
      <c r="C3362" t="s">
        <v>8454</v>
      </c>
      <c r="D3362" s="13">
        <v>6</v>
      </c>
      <c r="E3362" t="s">
        <v>9102</v>
      </c>
      <c r="F3362" t="str">
        <f>IF(ISERROR(VLOOKUP(Transaktionen[[#This Row],[Transaktionen]],BTT[Verwendete Transaktion (Pflichtauswahl)],1,FALSE)),"nein","ja")</f>
        <v>nein</v>
      </c>
    </row>
    <row r="3363" spans="1:7" hidden="1" x14ac:dyDescent="0.25">
      <c r="A3363" t="s">
        <v>7296</v>
      </c>
      <c r="B3363" t="s">
        <v>8308</v>
      </c>
      <c r="C3363" t="s">
        <v>6322</v>
      </c>
      <c r="D3363" s="13" t="s">
        <v>576</v>
      </c>
      <c r="E3363" t="s">
        <v>576</v>
      </c>
      <c r="F3363" t="str">
        <f>IF(ISERROR(VLOOKUP(Transaktionen[[#This Row],[Transaktionen]],BTT[Verwendete Transaktion (Pflichtauswahl)],1,FALSE)),"nein","ja")</f>
        <v>nein</v>
      </c>
      <c r="G3363" t="s">
        <v>9516</v>
      </c>
    </row>
    <row r="3364" spans="1:7" hidden="1" x14ac:dyDescent="0.25">
      <c r="A3364" t="s">
        <v>3977</v>
      </c>
      <c r="B3364" t="s">
        <v>3978</v>
      </c>
      <c r="C3364" t="s">
        <v>8454</v>
      </c>
      <c r="D3364" s="13">
        <v>1672</v>
      </c>
      <c r="E3364" t="s">
        <v>9102</v>
      </c>
      <c r="F3364" t="str">
        <f>IF(ISERROR(VLOOKUP(Transaktionen[[#This Row],[Transaktionen]],BTT[Verwendete Transaktion (Pflichtauswahl)],1,FALSE)),"nein","ja")</f>
        <v>nein</v>
      </c>
    </row>
    <row r="3365" spans="1:7" hidden="1" x14ac:dyDescent="0.25">
      <c r="A3365" t="s">
        <v>7297</v>
      </c>
      <c r="B3365" t="s">
        <v>8309</v>
      </c>
      <c r="C3365" t="s">
        <v>8454</v>
      </c>
      <c r="D3365" s="13" t="s">
        <v>576</v>
      </c>
      <c r="E3365" t="s">
        <v>576</v>
      </c>
      <c r="F3365" t="str">
        <f>IF(ISERROR(VLOOKUP(Transaktionen[[#This Row],[Transaktionen]],BTT[Verwendete Transaktion (Pflichtauswahl)],1,FALSE)),"nein","ja")</f>
        <v>nein</v>
      </c>
      <c r="G3365" t="s">
        <v>9516</v>
      </c>
    </row>
    <row r="3366" spans="1:7" hidden="1" x14ac:dyDescent="0.25">
      <c r="A3366" t="s">
        <v>7298</v>
      </c>
      <c r="B3366" t="s">
        <v>8310</v>
      </c>
      <c r="C3366" t="s">
        <v>8454</v>
      </c>
      <c r="D3366" s="13" t="s">
        <v>576</v>
      </c>
      <c r="E3366" t="s">
        <v>576</v>
      </c>
      <c r="F3366" t="str">
        <f>IF(ISERROR(VLOOKUP(Transaktionen[[#This Row],[Transaktionen]],BTT[Verwendete Transaktion (Pflichtauswahl)],1,FALSE)),"nein","ja")</f>
        <v>nein</v>
      </c>
      <c r="G3366" t="s">
        <v>9516</v>
      </c>
    </row>
    <row r="3367" spans="1:7" hidden="1" x14ac:dyDescent="0.25">
      <c r="A3367" t="s">
        <v>3979</v>
      </c>
      <c r="B3367" t="s">
        <v>3980</v>
      </c>
      <c r="C3367" t="s">
        <v>8454</v>
      </c>
      <c r="D3367" s="13">
        <v>218</v>
      </c>
      <c r="E3367" t="s">
        <v>9102</v>
      </c>
      <c r="F3367" t="str">
        <f>IF(ISERROR(VLOOKUP(Transaktionen[[#This Row],[Transaktionen]],BTT[Verwendete Transaktion (Pflichtauswahl)],1,FALSE)),"nein","ja")</f>
        <v>nein</v>
      </c>
    </row>
    <row r="3368" spans="1:7" hidden="1" x14ac:dyDescent="0.25">
      <c r="A3368" t="s">
        <v>3981</v>
      </c>
      <c r="B3368" t="s">
        <v>3982</v>
      </c>
      <c r="C3368" t="s">
        <v>8454</v>
      </c>
      <c r="D3368" s="13" t="s">
        <v>576</v>
      </c>
      <c r="E3368" t="s">
        <v>576</v>
      </c>
      <c r="F3368" t="str">
        <f>IF(ISERROR(VLOOKUP(Transaktionen[[#This Row],[Transaktionen]],BTT[Verwendete Transaktion (Pflichtauswahl)],1,FALSE)),"nein","ja")</f>
        <v>nein</v>
      </c>
      <c r="G3368" t="s">
        <v>9516</v>
      </c>
    </row>
    <row r="3369" spans="1:7" hidden="1" x14ac:dyDescent="0.25">
      <c r="A3369" t="s">
        <v>7299</v>
      </c>
      <c r="B3369" t="s">
        <v>8311</v>
      </c>
      <c r="C3369" t="s">
        <v>8454</v>
      </c>
      <c r="D3369" s="13" t="s">
        <v>576</v>
      </c>
      <c r="E3369" t="s">
        <v>576</v>
      </c>
      <c r="F3369" t="str">
        <f>IF(ISERROR(VLOOKUP(Transaktionen[[#This Row],[Transaktionen]],BTT[Verwendete Transaktion (Pflichtauswahl)],1,FALSE)),"nein","ja")</f>
        <v>nein</v>
      </c>
      <c r="G3369" t="s">
        <v>9516</v>
      </c>
    </row>
    <row r="3370" spans="1:7" hidden="1" x14ac:dyDescent="0.25">
      <c r="A3370" t="s">
        <v>7300</v>
      </c>
      <c r="B3370" t="s">
        <v>8312</v>
      </c>
      <c r="C3370" t="s">
        <v>8454</v>
      </c>
      <c r="D3370" s="13" t="s">
        <v>576</v>
      </c>
      <c r="E3370" t="s">
        <v>576</v>
      </c>
      <c r="F3370" t="str">
        <f>IF(ISERROR(VLOOKUP(Transaktionen[[#This Row],[Transaktionen]],BTT[Verwendete Transaktion (Pflichtauswahl)],1,FALSE)),"nein","ja")</f>
        <v>nein</v>
      </c>
      <c r="G3370" t="s">
        <v>9516</v>
      </c>
    </row>
    <row r="3371" spans="1:7" hidden="1" x14ac:dyDescent="0.25">
      <c r="A3371" t="s">
        <v>3983</v>
      </c>
      <c r="B3371" t="s">
        <v>3984</v>
      </c>
      <c r="C3371" t="s">
        <v>8454</v>
      </c>
      <c r="D3371" s="13">
        <v>2352</v>
      </c>
      <c r="E3371" t="s">
        <v>9102</v>
      </c>
      <c r="F3371" t="str">
        <f>IF(ISERROR(VLOOKUP(Transaktionen[[#This Row],[Transaktionen]],BTT[Verwendete Transaktion (Pflichtauswahl)],1,FALSE)),"nein","ja")</f>
        <v>nein</v>
      </c>
    </row>
    <row r="3372" spans="1:7" hidden="1" x14ac:dyDescent="0.25">
      <c r="A3372" t="s">
        <v>3985</v>
      </c>
      <c r="B3372" t="s">
        <v>3986</v>
      </c>
      <c r="C3372" t="s">
        <v>8454</v>
      </c>
      <c r="D3372" s="13">
        <v>65</v>
      </c>
      <c r="E3372" t="s">
        <v>9102</v>
      </c>
      <c r="F3372" t="str">
        <f>IF(ISERROR(VLOOKUP(Transaktionen[[#This Row],[Transaktionen]],BTT[Verwendete Transaktion (Pflichtauswahl)],1,FALSE)),"nein","ja")</f>
        <v>nein</v>
      </c>
    </row>
    <row r="3373" spans="1:7" hidden="1" x14ac:dyDescent="0.25">
      <c r="A3373" t="s">
        <v>7301</v>
      </c>
      <c r="B3373" t="s">
        <v>8313</v>
      </c>
      <c r="C3373" t="s">
        <v>8454</v>
      </c>
      <c r="D3373" s="13" t="s">
        <v>576</v>
      </c>
      <c r="E3373" t="s">
        <v>576</v>
      </c>
      <c r="F3373" t="str">
        <f>IF(ISERROR(VLOOKUP(Transaktionen[[#This Row],[Transaktionen]],BTT[Verwendete Transaktion (Pflichtauswahl)],1,FALSE)),"nein","ja")</f>
        <v>nein</v>
      </c>
      <c r="G3373" t="s">
        <v>9516</v>
      </c>
    </row>
    <row r="3374" spans="1:7" hidden="1" x14ac:dyDescent="0.25">
      <c r="A3374" t="s">
        <v>3987</v>
      </c>
      <c r="B3374" t="s">
        <v>3988</v>
      </c>
      <c r="C3374" t="s">
        <v>8454</v>
      </c>
      <c r="D3374" s="13">
        <v>324</v>
      </c>
      <c r="E3374" t="s">
        <v>576</v>
      </c>
      <c r="F3374" s="10" t="str">
        <f>IF(ISERROR(VLOOKUP(Transaktionen[[#This Row],[Transaktionen]],BTT[Verwendete Transaktion (Pflichtauswahl)],1,FALSE)),"nein","ja")</f>
        <v>nein</v>
      </c>
    </row>
    <row r="3375" spans="1:7" hidden="1" x14ac:dyDescent="0.25">
      <c r="A3375" t="s">
        <v>3989</v>
      </c>
      <c r="B3375" t="s">
        <v>3990</v>
      </c>
      <c r="C3375" t="s">
        <v>8454</v>
      </c>
      <c r="D3375" s="13">
        <v>39167</v>
      </c>
      <c r="E3375" t="s">
        <v>9102</v>
      </c>
      <c r="F3375" t="str">
        <f>IF(ISERROR(VLOOKUP(Transaktionen[[#This Row],[Transaktionen]],BTT[Verwendete Transaktion (Pflichtauswahl)],1,FALSE)),"nein","ja")</f>
        <v>nein</v>
      </c>
    </row>
    <row r="3376" spans="1:7" hidden="1" x14ac:dyDescent="0.25">
      <c r="A3376" t="s">
        <v>3991</v>
      </c>
      <c r="B3376" t="s">
        <v>3992</v>
      </c>
      <c r="C3376" t="s">
        <v>8454</v>
      </c>
      <c r="D3376" s="13">
        <v>145</v>
      </c>
      <c r="E3376" t="s">
        <v>9102</v>
      </c>
      <c r="F3376" t="str">
        <f>IF(ISERROR(VLOOKUP(Transaktionen[[#This Row],[Transaktionen]],BTT[Verwendete Transaktion (Pflichtauswahl)],1,FALSE)),"nein","ja")</f>
        <v>nein</v>
      </c>
    </row>
    <row r="3377" spans="1:7" hidden="1" x14ac:dyDescent="0.25">
      <c r="A3377" t="s">
        <v>7302</v>
      </c>
      <c r="B3377" t="s">
        <v>8314</v>
      </c>
      <c r="C3377" t="s">
        <v>8454</v>
      </c>
      <c r="D3377" s="13" t="s">
        <v>576</v>
      </c>
      <c r="E3377" t="s">
        <v>576</v>
      </c>
      <c r="F3377" t="str">
        <f>IF(ISERROR(VLOOKUP(Transaktionen[[#This Row],[Transaktionen]],BTT[Verwendete Transaktion (Pflichtauswahl)],1,FALSE)),"nein","ja")</f>
        <v>nein</v>
      </c>
      <c r="G3377" t="s">
        <v>9516</v>
      </c>
    </row>
    <row r="3378" spans="1:7" hidden="1" x14ac:dyDescent="0.25">
      <c r="A3378" t="s">
        <v>3993</v>
      </c>
      <c r="B3378" t="s">
        <v>3994</v>
      </c>
      <c r="C3378" t="s">
        <v>8454</v>
      </c>
      <c r="D3378" s="13">
        <v>8425</v>
      </c>
      <c r="E3378" t="s">
        <v>9102</v>
      </c>
      <c r="F3378" t="str">
        <f>IF(ISERROR(VLOOKUP(Transaktionen[[#This Row],[Transaktionen]],BTT[Verwendete Transaktion (Pflichtauswahl)],1,FALSE)),"nein","ja")</f>
        <v>nein</v>
      </c>
    </row>
    <row r="3379" spans="1:7" hidden="1" x14ac:dyDescent="0.25">
      <c r="A3379" t="s">
        <v>3995</v>
      </c>
      <c r="B3379" t="s">
        <v>3996</v>
      </c>
      <c r="C3379" t="s">
        <v>8455</v>
      </c>
      <c r="D3379" s="13">
        <v>1042</v>
      </c>
      <c r="E3379" t="s">
        <v>9102</v>
      </c>
      <c r="F3379" t="str">
        <f>IF(ISERROR(VLOOKUP(Transaktionen[[#This Row],[Transaktionen]],BTT[Verwendete Transaktion (Pflichtauswahl)],1,FALSE)),"nein","ja")</f>
        <v>nein</v>
      </c>
    </row>
    <row r="3380" spans="1:7" hidden="1" x14ac:dyDescent="0.25">
      <c r="A3380" t="s">
        <v>3997</v>
      </c>
      <c r="B3380" t="s">
        <v>3998</v>
      </c>
      <c r="C3380" t="s">
        <v>8455</v>
      </c>
      <c r="D3380" s="13">
        <v>18703</v>
      </c>
      <c r="E3380" t="s">
        <v>9102</v>
      </c>
      <c r="F3380" t="str">
        <f>IF(ISERROR(VLOOKUP(Transaktionen[[#This Row],[Transaktionen]],BTT[Verwendete Transaktion (Pflichtauswahl)],1,FALSE)),"nein","ja")</f>
        <v>nein</v>
      </c>
    </row>
    <row r="3381" spans="1:7" hidden="1" x14ac:dyDescent="0.25">
      <c r="A3381" t="s">
        <v>3999</v>
      </c>
      <c r="B3381" t="s">
        <v>4000</v>
      </c>
      <c r="C3381" t="s">
        <v>8454</v>
      </c>
      <c r="D3381" s="13">
        <v>10523</v>
      </c>
      <c r="E3381" t="s">
        <v>9102</v>
      </c>
      <c r="F3381" t="str">
        <f>IF(ISERROR(VLOOKUP(Transaktionen[[#This Row],[Transaktionen]],BTT[Verwendete Transaktion (Pflichtauswahl)],1,FALSE)),"nein","ja")</f>
        <v>nein</v>
      </c>
    </row>
    <row r="3382" spans="1:7" hidden="1" x14ac:dyDescent="0.25">
      <c r="A3382" t="s">
        <v>4001</v>
      </c>
      <c r="B3382" t="s">
        <v>4002</v>
      </c>
      <c r="C3382" t="s">
        <v>8454</v>
      </c>
      <c r="D3382" s="13">
        <v>51131</v>
      </c>
      <c r="E3382" t="s">
        <v>9102</v>
      </c>
      <c r="F3382" t="str">
        <f>IF(ISERROR(VLOOKUP(Transaktionen[[#This Row],[Transaktionen]],BTT[Verwendete Transaktion (Pflichtauswahl)],1,FALSE)),"nein","ja")</f>
        <v>nein</v>
      </c>
    </row>
    <row r="3383" spans="1:7" hidden="1" x14ac:dyDescent="0.25">
      <c r="A3383" t="s">
        <v>4003</v>
      </c>
      <c r="B3383" t="s">
        <v>4004</v>
      </c>
      <c r="C3383" t="s">
        <v>8454</v>
      </c>
      <c r="D3383" s="13">
        <v>404</v>
      </c>
      <c r="E3383" t="s">
        <v>576</v>
      </c>
      <c r="F3383" t="str">
        <f>IF(ISERROR(VLOOKUP(Transaktionen[[#This Row],[Transaktionen]],BTT[Verwendete Transaktion (Pflichtauswahl)],1,FALSE)),"nein","ja")</f>
        <v>nein</v>
      </c>
    </row>
    <row r="3384" spans="1:7" hidden="1" x14ac:dyDescent="0.25">
      <c r="A3384" t="s">
        <v>4005</v>
      </c>
      <c r="B3384" t="s">
        <v>4006</v>
      </c>
      <c r="C3384" t="s">
        <v>8454</v>
      </c>
      <c r="D3384" s="13">
        <v>2634</v>
      </c>
      <c r="E3384" t="s">
        <v>9102</v>
      </c>
      <c r="F3384" t="str">
        <f>IF(ISERROR(VLOOKUP(Transaktionen[[#This Row],[Transaktionen]],BTT[Verwendete Transaktion (Pflichtauswahl)],1,FALSE)),"nein","ja")</f>
        <v>nein</v>
      </c>
    </row>
    <row r="3385" spans="1:7" hidden="1" x14ac:dyDescent="0.25">
      <c r="A3385" t="s">
        <v>4007</v>
      </c>
      <c r="B3385" t="s">
        <v>4008</v>
      </c>
      <c r="C3385" t="s">
        <v>8454</v>
      </c>
      <c r="D3385" s="13">
        <v>13418</v>
      </c>
      <c r="E3385" t="s">
        <v>9102</v>
      </c>
      <c r="F3385" t="str">
        <f>IF(ISERROR(VLOOKUP(Transaktionen[[#This Row],[Transaktionen]],BTT[Verwendete Transaktion (Pflichtauswahl)],1,FALSE)),"nein","ja")</f>
        <v>nein</v>
      </c>
    </row>
    <row r="3386" spans="1:7" hidden="1" x14ac:dyDescent="0.25">
      <c r="A3386" t="s">
        <v>4009</v>
      </c>
      <c r="B3386" t="s">
        <v>4010</v>
      </c>
      <c r="C3386" t="s">
        <v>8454</v>
      </c>
      <c r="D3386" s="13">
        <v>264</v>
      </c>
      <c r="E3386" t="s">
        <v>9102</v>
      </c>
      <c r="F3386" t="str">
        <f>IF(ISERROR(VLOOKUP(Transaktionen[[#This Row],[Transaktionen]],BTT[Verwendete Transaktion (Pflichtauswahl)],1,FALSE)),"nein","ja")</f>
        <v>nein</v>
      </c>
    </row>
    <row r="3387" spans="1:7" hidden="1" x14ac:dyDescent="0.25">
      <c r="A3387" t="s">
        <v>4011</v>
      </c>
      <c r="B3387" t="s">
        <v>4012</v>
      </c>
      <c r="C3387" t="s">
        <v>8454</v>
      </c>
      <c r="D3387" s="13">
        <v>144480</v>
      </c>
      <c r="E3387" t="s">
        <v>9102</v>
      </c>
      <c r="F3387" t="str">
        <f>IF(ISERROR(VLOOKUP(Transaktionen[[#This Row],[Transaktionen]],BTT[Verwendete Transaktion (Pflichtauswahl)],1,FALSE)),"nein","ja")</f>
        <v>nein</v>
      </c>
    </row>
    <row r="3388" spans="1:7" hidden="1" x14ac:dyDescent="0.25">
      <c r="A3388" t="s">
        <v>4013</v>
      </c>
      <c r="B3388" t="s">
        <v>4014</v>
      </c>
      <c r="C3388" t="s">
        <v>8454</v>
      </c>
      <c r="D3388" s="13">
        <v>152</v>
      </c>
      <c r="E3388" t="s">
        <v>9102</v>
      </c>
      <c r="F3388" t="str">
        <f>IF(ISERROR(VLOOKUP(Transaktionen[[#This Row],[Transaktionen]],BTT[Verwendete Transaktion (Pflichtauswahl)],1,FALSE)),"nein","ja")</f>
        <v>nein</v>
      </c>
    </row>
    <row r="3389" spans="1:7" hidden="1" x14ac:dyDescent="0.25">
      <c r="A3389" t="s">
        <v>4015</v>
      </c>
      <c r="B3389" t="s">
        <v>4016</v>
      </c>
      <c r="C3389" t="s">
        <v>6101</v>
      </c>
      <c r="D3389" s="13">
        <v>577</v>
      </c>
      <c r="E3389" t="s">
        <v>9102</v>
      </c>
      <c r="F3389" t="str">
        <f>IF(ISERROR(VLOOKUP(Transaktionen[[#This Row],[Transaktionen]],BTT[Verwendete Transaktion (Pflichtauswahl)],1,FALSE)),"nein","ja")</f>
        <v>nein</v>
      </c>
    </row>
    <row r="3390" spans="1:7" hidden="1" x14ac:dyDescent="0.25">
      <c r="A3390" t="s">
        <v>4017</v>
      </c>
      <c r="B3390" t="s">
        <v>4018</v>
      </c>
      <c r="C3390" t="s">
        <v>8454</v>
      </c>
      <c r="D3390" s="13">
        <v>153282</v>
      </c>
      <c r="E3390" t="s">
        <v>9102</v>
      </c>
      <c r="F3390" t="str">
        <f>IF(ISERROR(VLOOKUP(Transaktionen[[#This Row],[Transaktionen]],BTT[Verwendete Transaktion (Pflichtauswahl)],1,FALSE)),"nein","ja")</f>
        <v>nein</v>
      </c>
    </row>
    <row r="3391" spans="1:7" hidden="1" x14ac:dyDescent="0.25">
      <c r="A3391" t="s">
        <v>4019</v>
      </c>
      <c r="B3391" t="s">
        <v>4020</v>
      </c>
      <c r="C3391" t="s">
        <v>8454</v>
      </c>
      <c r="D3391" s="13">
        <v>981</v>
      </c>
      <c r="E3391" t="s">
        <v>9102</v>
      </c>
      <c r="F3391" t="str">
        <f>IF(ISERROR(VLOOKUP(Transaktionen[[#This Row],[Transaktionen]],BTT[Verwendete Transaktion (Pflichtauswahl)],1,FALSE)),"nein","ja")</f>
        <v>nein</v>
      </c>
    </row>
    <row r="3392" spans="1:7" hidden="1" x14ac:dyDescent="0.25">
      <c r="A3392" t="s">
        <v>4021</v>
      </c>
      <c r="B3392" t="s">
        <v>4022</v>
      </c>
      <c r="C3392" t="s">
        <v>8454</v>
      </c>
      <c r="D3392" s="13">
        <v>5925</v>
      </c>
      <c r="E3392" t="s">
        <v>9102</v>
      </c>
      <c r="F3392" t="str">
        <f>IF(ISERROR(VLOOKUP(Transaktionen[[#This Row],[Transaktionen]],BTT[Verwendete Transaktion (Pflichtauswahl)],1,FALSE)),"nein","ja")</f>
        <v>nein</v>
      </c>
    </row>
    <row r="3393" spans="1:7" hidden="1" x14ac:dyDescent="0.25">
      <c r="A3393" t="s">
        <v>4023</v>
      </c>
      <c r="B3393" t="s">
        <v>4024</v>
      </c>
      <c r="C3393" t="s">
        <v>8454</v>
      </c>
      <c r="D3393" s="13">
        <v>164</v>
      </c>
      <c r="E3393" t="s">
        <v>9102</v>
      </c>
      <c r="F3393" t="str">
        <f>IF(ISERROR(VLOOKUP(Transaktionen[[#This Row],[Transaktionen]],BTT[Verwendete Transaktion (Pflichtauswahl)],1,FALSE)),"nein","ja")</f>
        <v>nein</v>
      </c>
    </row>
    <row r="3394" spans="1:7" hidden="1" x14ac:dyDescent="0.25">
      <c r="A3394" t="s">
        <v>4025</v>
      </c>
      <c r="B3394" t="s">
        <v>4026</v>
      </c>
      <c r="C3394" t="s">
        <v>8454</v>
      </c>
      <c r="D3394" s="13">
        <v>1105218</v>
      </c>
      <c r="E3394" t="s">
        <v>9102</v>
      </c>
      <c r="F3394" t="str">
        <f>IF(ISERROR(VLOOKUP(Transaktionen[[#This Row],[Transaktionen]],BTT[Verwendete Transaktion (Pflichtauswahl)],1,FALSE)),"nein","ja")</f>
        <v>nein</v>
      </c>
    </row>
    <row r="3395" spans="1:7" hidden="1" x14ac:dyDescent="0.25">
      <c r="A3395" t="s">
        <v>4027</v>
      </c>
      <c r="B3395" t="s">
        <v>4028</v>
      </c>
      <c r="C3395" t="s">
        <v>8454</v>
      </c>
      <c r="D3395" s="13">
        <v>13717</v>
      </c>
      <c r="E3395" t="s">
        <v>9102</v>
      </c>
      <c r="F3395" t="str">
        <f>IF(ISERROR(VLOOKUP(Transaktionen[[#This Row],[Transaktionen]],BTT[Verwendete Transaktion (Pflichtauswahl)],1,FALSE)),"nein","ja")</f>
        <v>nein</v>
      </c>
    </row>
    <row r="3396" spans="1:7" hidden="1" x14ac:dyDescent="0.25">
      <c r="A3396" t="s">
        <v>9268</v>
      </c>
      <c r="B3396" t="s">
        <v>9269</v>
      </c>
      <c r="C3396" t="s">
        <v>8454</v>
      </c>
      <c r="D3396" s="13">
        <v>4</v>
      </c>
      <c r="E3396" t="s">
        <v>9102</v>
      </c>
      <c r="F3396" t="str">
        <f>IF(ISERROR(VLOOKUP(Transaktionen[[#This Row],[Transaktionen]],BTT[Verwendete Transaktion (Pflichtauswahl)],1,FALSE)),"nein","ja")</f>
        <v>nein</v>
      </c>
    </row>
    <row r="3397" spans="1:7" hidden="1" x14ac:dyDescent="0.25">
      <c r="A3397" t="s">
        <v>4029</v>
      </c>
      <c r="B3397" t="s">
        <v>4030</v>
      </c>
      <c r="C3397" t="s">
        <v>8454</v>
      </c>
      <c r="D3397" s="13" t="s">
        <v>576</v>
      </c>
      <c r="E3397" t="s">
        <v>576</v>
      </c>
      <c r="F3397" t="str">
        <f>IF(ISERROR(VLOOKUP(Transaktionen[[#This Row],[Transaktionen]],BTT[Verwendete Transaktion (Pflichtauswahl)],1,FALSE)),"nein","ja")</f>
        <v>nein</v>
      </c>
      <c r="G3397" t="s">
        <v>9516</v>
      </c>
    </row>
    <row r="3398" spans="1:7" hidden="1" x14ac:dyDescent="0.25">
      <c r="A3398" t="s">
        <v>4031</v>
      </c>
      <c r="B3398" t="s">
        <v>4032</v>
      </c>
      <c r="C3398" t="s">
        <v>8454</v>
      </c>
      <c r="D3398" s="13">
        <v>19733</v>
      </c>
      <c r="E3398" t="s">
        <v>9102</v>
      </c>
      <c r="F3398" t="str">
        <f>IF(ISERROR(VLOOKUP(Transaktionen[[#This Row],[Transaktionen]],BTT[Verwendete Transaktion (Pflichtauswahl)],1,FALSE)),"nein","ja")</f>
        <v>nein</v>
      </c>
    </row>
    <row r="3399" spans="1:7" hidden="1" x14ac:dyDescent="0.25">
      <c r="A3399" t="s">
        <v>4033</v>
      </c>
      <c r="B3399" t="s">
        <v>4034</v>
      </c>
      <c r="C3399" t="s">
        <v>8454</v>
      </c>
      <c r="D3399" s="13">
        <v>90</v>
      </c>
      <c r="E3399" t="s">
        <v>9102</v>
      </c>
      <c r="F3399" t="str">
        <f>IF(ISERROR(VLOOKUP(Transaktionen[[#This Row],[Transaktionen]],BTT[Verwendete Transaktion (Pflichtauswahl)],1,FALSE)),"nein","ja")</f>
        <v>nein</v>
      </c>
    </row>
    <row r="3400" spans="1:7" hidden="1" x14ac:dyDescent="0.25">
      <c r="A3400" t="s">
        <v>4035</v>
      </c>
      <c r="B3400" t="s">
        <v>4036</v>
      </c>
      <c r="C3400" t="s">
        <v>8454</v>
      </c>
      <c r="D3400" s="13" t="s">
        <v>576</v>
      </c>
      <c r="E3400" t="s">
        <v>576</v>
      </c>
      <c r="F3400" t="str">
        <f>IF(ISERROR(VLOOKUP(Transaktionen[[#This Row],[Transaktionen]],BTT[Verwendete Transaktion (Pflichtauswahl)],1,FALSE)),"nein","ja")</f>
        <v>nein</v>
      </c>
      <c r="G3400" t="s">
        <v>9516</v>
      </c>
    </row>
    <row r="3401" spans="1:7" hidden="1" x14ac:dyDescent="0.25">
      <c r="A3401" t="s">
        <v>4037</v>
      </c>
      <c r="B3401" t="s">
        <v>4038</v>
      </c>
      <c r="C3401" t="s">
        <v>8454</v>
      </c>
      <c r="D3401" s="13">
        <v>79738</v>
      </c>
      <c r="E3401" t="s">
        <v>9102</v>
      </c>
      <c r="F3401" t="str">
        <f>IF(ISERROR(VLOOKUP(Transaktionen[[#This Row],[Transaktionen]],BTT[Verwendete Transaktion (Pflichtauswahl)],1,FALSE)),"nein","ja")</f>
        <v>nein</v>
      </c>
    </row>
    <row r="3402" spans="1:7" hidden="1" x14ac:dyDescent="0.25">
      <c r="A3402" t="s">
        <v>4039</v>
      </c>
      <c r="B3402" t="s">
        <v>4040</v>
      </c>
      <c r="C3402" t="s">
        <v>6322</v>
      </c>
      <c r="D3402" s="13">
        <v>9169</v>
      </c>
      <c r="E3402" t="s">
        <v>9102</v>
      </c>
      <c r="F3402" t="str">
        <f>IF(ISERROR(VLOOKUP(Transaktionen[[#This Row],[Transaktionen]],BTT[Verwendete Transaktion (Pflichtauswahl)],1,FALSE)),"nein","ja")</f>
        <v>nein</v>
      </c>
    </row>
    <row r="3403" spans="1:7" hidden="1" x14ac:dyDescent="0.25">
      <c r="A3403" t="s">
        <v>7303</v>
      </c>
      <c r="B3403" t="s">
        <v>8315</v>
      </c>
      <c r="C3403" t="s">
        <v>8454</v>
      </c>
      <c r="D3403" s="13">
        <v>21</v>
      </c>
      <c r="E3403" t="s">
        <v>9102</v>
      </c>
      <c r="F3403" t="str">
        <f>IF(ISERROR(VLOOKUP(Transaktionen[[#This Row],[Transaktionen]],BTT[Verwendete Transaktion (Pflichtauswahl)],1,FALSE)),"nein","ja")</f>
        <v>nein</v>
      </c>
    </row>
    <row r="3404" spans="1:7" hidden="1" x14ac:dyDescent="0.25">
      <c r="A3404" t="s">
        <v>7304</v>
      </c>
      <c r="B3404" t="s">
        <v>8316</v>
      </c>
      <c r="C3404" t="s">
        <v>8454</v>
      </c>
      <c r="D3404" s="13" t="s">
        <v>576</v>
      </c>
      <c r="E3404" t="s">
        <v>576</v>
      </c>
      <c r="F3404" t="str">
        <f>IF(ISERROR(VLOOKUP(Transaktionen[[#This Row],[Transaktionen]],BTT[Verwendete Transaktion (Pflichtauswahl)],1,FALSE)),"nein","ja")</f>
        <v>nein</v>
      </c>
      <c r="G3404" t="s">
        <v>9516</v>
      </c>
    </row>
    <row r="3405" spans="1:7" hidden="1" x14ac:dyDescent="0.25">
      <c r="A3405" t="s">
        <v>4041</v>
      </c>
      <c r="B3405" t="s">
        <v>4042</v>
      </c>
      <c r="C3405" t="s">
        <v>8454</v>
      </c>
      <c r="D3405" s="13">
        <v>6660</v>
      </c>
      <c r="E3405" t="s">
        <v>9102</v>
      </c>
      <c r="F3405" t="str">
        <f>IF(ISERROR(VLOOKUP(Transaktionen[[#This Row],[Transaktionen]],BTT[Verwendete Transaktion (Pflichtauswahl)],1,FALSE)),"nein","ja")</f>
        <v>nein</v>
      </c>
    </row>
    <row r="3406" spans="1:7" hidden="1" x14ac:dyDescent="0.25">
      <c r="A3406" t="s">
        <v>4043</v>
      </c>
      <c r="B3406" t="s">
        <v>4044</v>
      </c>
      <c r="C3406" t="s">
        <v>8454</v>
      </c>
      <c r="D3406" s="13" t="s">
        <v>576</v>
      </c>
      <c r="E3406" t="s">
        <v>576</v>
      </c>
      <c r="F3406" t="str">
        <f>IF(ISERROR(VLOOKUP(Transaktionen[[#This Row],[Transaktionen]],BTT[Verwendete Transaktion (Pflichtauswahl)],1,FALSE)),"nein","ja")</f>
        <v>nein</v>
      </c>
      <c r="G3406" t="s">
        <v>9516</v>
      </c>
    </row>
    <row r="3407" spans="1:7" hidden="1" x14ac:dyDescent="0.25">
      <c r="A3407" t="s">
        <v>4045</v>
      </c>
      <c r="B3407" t="s">
        <v>4046</v>
      </c>
      <c r="C3407" t="s">
        <v>8454</v>
      </c>
      <c r="D3407" s="13">
        <v>308</v>
      </c>
      <c r="E3407" t="s">
        <v>9102</v>
      </c>
      <c r="F3407" t="str">
        <f>IF(ISERROR(VLOOKUP(Transaktionen[[#This Row],[Transaktionen]],BTT[Verwendete Transaktion (Pflichtauswahl)],1,FALSE)),"nein","ja")</f>
        <v>nein</v>
      </c>
    </row>
    <row r="3408" spans="1:7" hidden="1" x14ac:dyDescent="0.25">
      <c r="A3408" t="s">
        <v>4047</v>
      </c>
      <c r="B3408" t="s">
        <v>3976</v>
      </c>
      <c r="C3408" t="s">
        <v>8454</v>
      </c>
      <c r="D3408" s="13">
        <v>23175</v>
      </c>
      <c r="E3408" t="s">
        <v>9102</v>
      </c>
      <c r="F3408" t="str">
        <f>IF(ISERROR(VLOOKUP(Transaktionen[[#This Row],[Transaktionen]],BTT[Verwendete Transaktion (Pflichtauswahl)],1,FALSE)),"nein","ja")</f>
        <v>nein</v>
      </c>
    </row>
    <row r="3409" spans="1:7" hidden="1" x14ac:dyDescent="0.25">
      <c r="A3409" t="s">
        <v>4048</v>
      </c>
      <c r="B3409" t="s">
        <v>4049</v>
      </c>
      <c r="C3409" t="s">
        <v>8454</v>
      </c>
      <c r="D3409" s="13">
        <v>2186</v>
      </c>
      <c r="E3409" t="s">
        <v>9102</v>
      </c>
      <c r="F3409" t="str">
        <f>IF(ISERROR(VLOOKUP(Transaktionen[[#This Row],[Transaktionen]],BTT[Verwendete Transaktion (Pflichtauswahl)],1,FALSE)),"nein","ja")</f>
        <v>nein</v>
      </c>
    </row>
    <row r="3410" spans="1:7" hidden="1" x14ac:dyDescent="0.25">
      <c r="A3410" t="s">
        <v>4050</v>
      </c>
      <c r="B3410" t="s">
        <v>4051</v>
      </c>
      <c r="C3410" t="s">
        <v>8454</v>
      </c>
      <c r="D3410" s="13">
        <v>6494</v>
      </c>
      <c r="E3410" t="s">
        <v>9102</v>
      </c>
      <c r="F3410" t="str">
        <f>IF(ISERROR(VLOOKUP(Transaktionen[[#This Row],[Transaktionen]],BTT[Verwendete Transaktion (Pflichtauswahl)],1,FALSE)),"nein","ja")</f>
        <v>nein</v>
      </c>
    </row>
    <row r="3411" spans="1:7" hidden="1" x14ac:dyDescent="0.25">
      <c r="A3411" t="s">
        <v>7305</v>
      </c>
      <c r="B3411" t="s">
        <v>8317</v>
      </c>
      <c r="C3411" t="s">
        <v>6042</v>
      </c>
      <c r="D3411" s="13" t="s">
        <v>576</v>
      </c>
      <c r="E3411" t="s">
        <v>576</v>
      </c>
      <c r="F3411" t="str">
        <f>IF(ISERROR(VLOOKUP(Transaktionen[[#This Row],[Transaktionen]],BTT[Verwendete Transaktion (Pflichtauswahl)],1,FALSE)),"nein","ja")</f>
        <v>nein</v>
      </c>
      <c r="G3411" t="s">
        <v>9516</v>
      </c>
    </row>
    <row r="3412" spans="1:7" hidden="1" x14ac:dyDescent="0.25">
      <c r="A3412" t="s">
        <v>7306</v>
      </c>
      <c r="B3412" t="s">
        <v>8318</v>
      </c>
      <c r="C3412" t="s">
        <v>8454</v>
      </c>
      <c r="D3412" s="13">
        <v>60</v>
      </c>
      <c r="E3412" t="s">
        <v>576</v>
      </c>
      <c r="F3412" t="str">
        <f>IF(ISERROR(VLOOKUP(Transaktionen[[#This Row],[Transaktionen]],BTT[Verwendete Transaktion (Pflichtauswahl)],1,FALSE)),"nein","ja")</f>
        <v>nein</v>
      </c>
    </row>
    <row r="3413" spans="1:7" hidden="1" x14ac:dyDescent="0.25">
      <c r="A3413" t="s">
        <v>4052</v>
      </c>
      <c r="B3413" t="s">
        <v>4053</v>
      </c>
      <c r="C3413" t="s">
        <v>8454</v>
      </c>
      <c r="D3413" s="13">
        <v>63561</v>
      </c>
      <c r="E3413" t="s">
        <v>9102</v>
      </c>
      <c r="F3413" s="10" t="str">
        <f>IF(ISERROR(VLOOKUP(Transaktionen[[#This Row],[Transaktionen]],BTT[Verwendete Transaktion (Pflichtauswahl)],1,FALSE)),"nein","ja")</f>
        <v>nein</v>
      </c>
    </row>
    <row r="3414" spans="1:7" hidden="1" x14ac:dyDescent="0.25">
      <c r="A3414" t="s">
        <v>4054</v>
      </c>
      <c r="B3414" t="s">
        <v>4055</v>
      </c>
      <c r="C3414" t="s">
        <v>8454</v>
      </c>
      <c r="D3414" s="13">
        <v>9343</v>
      </c>
      <c r="E3414" t="s">
        <v>9102</v>
      </c>
      <c r="F3414" t="str">
        <f>IF(ISERROR(VLOOKUP(Transaktionen[[#This Row],[Transaktionen]],BTT[Verwendete Transaktion (Pflichtauswahl)],1,FALSE)),"nein","ja")</f>
        <v>nein</v>
      </c>
    </row>
    <row r="3415" spans="1:7" hidden="1" x14ac:dyDescent="0.25">
      <c r="A3415" t="s">
        <v>7307</v>
      </c>
      <c r="B3415" t="s">
        <v>8319</v>
      </c>
      <c r="C3415" t="s">
        <v>8454</v>
      </c>
      <c r="D3415" s="13" t="s">
        <v>576</v>
      </c>
      <c r="E3415" t="s">
        <v>576</v>
      </c>
      <c r="F3415" t="str">
        <f>IF(ISERROR(VLOOKUP(Transaktionen[[#This Row],[Transaktionen]],BTT[Verwendete Transaktion (Pflichtauswahl)],1,FALSE)),"nein","ja")</f>
        <v>nein</v>
      </c>
      <c r="G3415" t="s">
        <v>9516</v>
      </c>
    </row>
    <row r="3416" spans="1:7" hidden="1" x14ac:dyDescent="0.25">
      <c r="A3416" t="s">
        <v>7308</v>
      </c>
      <c r="B3416" t="s">
        <v>8320</v>
      </c>
      <c r="C3416" t="s">
        <v>8454</v>
      </c>
      <c r="D3416" s="13" t="s">
        <v>576</v>
      </c>
      <c r="E3416" t="s">
        <v>576</v>
      </c>
      <c r="F3416" t="str">
        <f>IF(ISERROR(VLOOKUP(Transaktionen[[#This Row],[Transaktionen]],BTT[Verwendete Transaktion (Pflichtauswahl)],1,FALSE)),"nein","ja")</f>
        <v>nein</v>
      </c>
      <c r="G3416" t="s">
        <v>9516</v>
      </c>
    </row>
    <row r="3417" spans="1:7" hidden="1" x14ac:dyDescent="0.25">
      <c r="A3417" t="s">
        <v>4056</v>
      </c>
      <c r="B3417" t="s">
        <v>4057</v>
      </c>
      <c r="C3417" t="s">
        <v>8454</v>
      </c>
      <c r="D3417" s="13">
        <v>24</v>
      </c>
      <c r="E3417" t="s">
        <v>9102</v>
      </c>
      <c r="F3417" t="str">
        <f>IF(ISERROR(VLOOKUP(Transaktionen[[#This Row],[Transaktionen]],BTT[Verwendete Transaktion (Pflichtauswahl)],1,FALSE)),"nein","ja")</f>
        <v>nein</v>
      </c>
    </row>
    <row r="3418" spans="1:7" hidden="1" x14ac:dyDescent="0.25">
      <c r="A3418" t="s">
        <v>4058</v>
      </c>
      <c r="B3418" t="s">
        <v>4059</v>
      </c>
      <c r="C3418" t="s">
        <v>8454</v>
      </c>
      <c r="D3418" s="13">
        <v>12</v>
      </c>
      <c r="E3418" t="s">
        <v>9102</v>
      </c>
      <c r="F3418" t="str">
        <f>IF(ISERROR(VLOOKUP(Transaktionen[[#This Row],[Transaktionen]],BTT[Verwendete Transaktion (Pflichtauswahl)],1,FALSE)),"nein","ja")</f>
        <v>nein</v>
      </c>
    </row>
    <row r="3419" spans="1:7" hidden="1" x14ac:dyDescent="0.25">
      <c r="A3419" t="s">
        <v>7309</v>
      </c>
      <c r="B3419" t="s">
        <v>8321</v>
      </c>
      <c r="C3419" t="s">
        <v>8454</v>
      </c>
      <c r="D3419" s="13">
        <v>144</v>
      </c>
      <c r="E3419" t="s">
        <v>9102</v>
      </c>
      <c r="F3419" t="str">
        <f>IF(ISERROR(VLOOKUP(Transaktionen[[#This Row],[Transaktionen]],BTT[Verwendete Transaktion (Pflichtauswahl)],1,FALSE)),"nein","ja")</f>
        <v>nein</v>
      </c>
    </row>
    <row r="3420" spans="1:7" hidden="1" x14ac:dyDescent="0.25">
      <c r="A3420" t="s">
        <v>7310</v>
      </c>
      <c r="B3420" t="s">
        <v>8322</v>
      </c>
      <c r="C3420" t="s">
        <v>8454</v>
      </c>
      <c r="D3420" s="13">
        <v>2</v>
      </c>
      <c r="E3420" t="s">
        <v>576</v>
      </c>
      <c r="F3420" t="str">
        <f>IF(ISERROR(VLOOKUP(Transaktionen[[#This Row],[Transaktionen]],BTT[Verwendete Transaktion (Pflichtauswahl)],1,FALSE)),"nein","ja")</f>
        <v>nein</v>
      </c>
    </row>
    <row r="3421" spans="1:7" hidden="1" x14ac:dyDescent="0.25">
      <c r="A3421" t="s">
        <v>4060</v>
      </c>
      <c r="B3421" t="s">
        <v>4061</v>
      </c>
      <c r="C3421" t="s">
        <v>8454</v>
      </c>
      <c r="D3421" s="13">
        <v>1184</v>
      </c>
      <c r="E3421" t="s">
        <v>9102</v>
      </c>
      <c r="F3421" t="str">
        <f>IF(ISERROR(VLOOKUP(Transaktionen[[#This Row],[Transaktionen]],BTT[Verwendete Transaktion (Pflichtauswahl)],1,FALSE)),"nein","ja")</f>
        <v>nein</v>
      </c>
    </row>
    <row r="3422" spans="1:7" hidden="1" x14ac:dyDescent="0.25">
      <c r="A3422" t="s">
        <v>4062</v>
      </c>
      <c r="B3422" t="s">
        <v>4063</v>
      </c>
      <c r="C3422" t="s">
        <v>8454</v>
      </c>
      <c r="D3422" s="13">
        <v>25597</v>
      </c>
      <c r="E3422" t="s">
        <v>9102</v>
      </c>
      <c r="F3422" t="str">
        <f>IF(ISERROR(VLOOKUP(Transaktionen[[#This Row],[Transaktionen]],BTT[Verwendete Transaktion (Pflichtauswahl)],1,FALSE)),"nein","ja")</f>
        <v>nein</v>
      </c>
    </row>
    <row r="3423" spans="1:7" hidden="1" x14ac:dyDescent="0.25">
      <c r="A3423" t="s">
        <v>7311</v>
      </c>
      <c r="B3423" t="s">
        <v>8323</v>
      </c>
      <c r="C3423" t="s">
        <v>8454</v>
      </c>
      <c r="D3423" s="13" t="s">
        <v>576</v>
      </c>
      <c r="E3423" t="s">
        <v>576</v>
      </c>
      <c r="F3423" t="str">
        <f>IF(ISERROR(VLOOKUP(Transaktionen[[#This Row],[Transaktionen]],BTT[Verwendete Transaktion (Pflichtauswahl)],1,FALSE)),"nein","ja")</f>
        <v>nein</v>
      </c>
      <c r="G3423" t="s">
        <v>9516</v>
      </c>
    </row>
    <row r="3424" spans="1:7" hidden="1" x14ac:dyDescent="0.25">
      <c r="A3424" t="s">
        <v>4064</v>
      </c>
      <c r="B3424" t="s">
        <v>4065</v>
      </c>
      <c r="C3424" t="s">
        <v>8454</v>
      </c>
      <c r="D3424" s="13">
        <v>1248</v>
      </c>
      <c r="E3424" t="s">
        <v>9102</v>
      </c>
      <c r="F3424" t="str">
        <f>IF(ISERROR(VLOOKUP(Transaktionen[[#This Row],[Transaktionen]],BTT[Verwendete Transaktion (Pflichtauswahl)],1,FALSE)),"nein","ja")</f>
        <v>nein</v>
      </c>
    </row>
    <row r="3425" spans="1:7" hidden="1" x14ac:dyDescent="0.25">
      <c r="A3425" t="s">
        <v>4066</v>
      </c>
      <c r="B3425" t="s">
        <v>4067</v>
      </c>
      <c r="C3425" t="s">
        <v>8454</v>
      </c>
      <c r="D3425" s="13">
        <v>1620</v>
      </c>
      <c r="E3425" t="s">
        <v>9102</v>
      </c>
      <c r="F3425" t="str">
        <f>IF(ISERROR(VLOOKUP(Transaktionen[[#This Row],[Transaktionen]],BTT[Verwendete Transaktion (Pflichtauswahl)],1,FALSE)),"nein","ja")</f>
        <v>nein</v>
      </c>
    </row>
    <row r="3426" spans="1:7" hidden="1" x14ac:dyDescent="0.25">
      <c r="A3426" t="s">
        <v>4068</v>
      </c>
      <c r="B3426" t="s">
        <v>4069</v>
      </c>
      <c r="C3426" t="s">
        <v>8454</v>
      </c>
      <c r="D3426" s="13">
        <v>9185</v>
      </c>
      <c r="E3426" t="s">
        <v>9102</v>
      </c>
      <c r="F3426" t="str">
        <f>IF(ISERROR(VLOOKUP(Transaktionen[[#This Row],[Transaktionen]],BTT[Verwendete Transaktion (Pflichtauswahl)],1,FALSE)),"nein","ja")</f>
        <v>nein</v>
      </c>
    </row>
    <row r="3427" spans="1:7" hidden="1" x14ac:dyDescent="0.25">
      <c r="A3427" t="s">
        <v>4070</v>
      </c>
      <c r="B3427" t="s">
        <v>4071</v>
      </c>
      <c r="C3427" t="s">
        <v>8454</v>
      </c>
      <c r="D3427" s="13">
        <v>3148459</v>
      </c>
      <c r="E3427" t="s">
        <v>9102</v>
      </c>
      <c r="F3427" t="str">
        <f>IF(ISERROR(VLOOKUP(Transaktionen[[#This Row],[Transaktionen]],BTT[Verwendete Transaktion (Pflichtauswahl)],1,FALSE)),"nein","ja")</f>
        <v>nein</v>
      </c>
    </row>
    <row r="3428" spans="1:7" hidden="1" x14ac:dyDescent="0.25">
      <c r="A3428" t="s">
        <v>4072</v>
      </c>
      <c r="B3428" t="s">
        <v>4073</v>
      </c>
      <c r="C3428" t="s">
        <v>8454</v>
      </c>
      <c r="D3428" s="13">
        <v>7939</v>
      </c>
      <c r="E3428" t="s">
        <v>9102</v>
      </c>
      <c r="F3428" t="str">
        <f>IF(ISERROR(VLOOKUP(Transaktionen[[#This Row],[Transaktionen]],BTT[Verwendete Transaktion (Pflichtauswahl)],1,FALSE)),"nein","ja")</f>
        <v>nein</v>
      </c>
    </row>
    <row r="3429" spans="1:7" hidden="1" x14ac:dyDescent="0.25">
      <c r="A3429" t="s">
        <v>7312</v>
      </c>
      <c r="B3429" t="s">
        <v>8324</v>
      </c>
      <c r="C3429" t="s">
        <v>8454</v>
      </c>
      <c r="D3429" s="13" t="s">
        <v>576</v>
      </c>
      <c r="E3429" t="s">
        <v>576</v>
      </c>
      <c r="F3429" t="str">
        <f>IF(ISERROR(VLOOKUP(Transaktionen[[#This Row],[Transaktionen]],BTT[Verwendete Transaktion (Pflichtauswahl)],1,FALSE)),"nein","ja")</f>
        <v>nein</v>
      </c>
      <c r="G3429" t="s">
        <v>9516</v>
      </c>
    </row>
    <row r="3430" spans="1:7" hidden="1" x14ac:dyDescent="0.25">
      <c r="A3430" t="s">
        <v>4074</v>
      </c>
      <c r="B3430" t="s">
        <v>4075</v>
      </c>
      <c r="C3430" t="s">
        <v>8454</v>
      </c>
      <c r="D3430" s="13">
        <v>2678</v>
      </c>
      <c r="E3430" t="s">
        <v>9102</v>
      </c>
      <c r="F3430" t="str">
        <f>IF(ISERROR(VLOOKUP(Transaktionen[[#This Row],[Transaktionen]],BTT[Verwendete Transaktion (Pflichtauswahl)],1,FALSE)),"nein","ja")</f>
        <v>nein</v>
      </c>
    </row>
    <row r="3431" spans="1:7" hidden="1" x14ac:dyDescent="0.25">
      <c r="A3431" t="s">
        <v>4076</v>
      </c>
      <c r="B3431" t="s">
        <v>4077</v>
      </c>
      <c r="C3431" t="s">
        <v>8454</v>
      </c>
      <c r="D3431" s="13">
        <v>194</v>
      </c>
      <c r="E3431" t="s">
        <v>9102</v>
      </c>
      <c r="F3431" t="str">
        <f>IF(ISERROR(VLOOKUP(Transaktionen[[#This Row],[Transaktionen]],BTT[Verwendete Transaktion (Pflichtauswahl)],1,FALSE)),"nein","ja")</f>
        <v>nein</v>
      </c>
    </row>
    <row r="3432" spans="1:7" hidden="1" x14ac:dyDescent="0.25">
      <c r="A3432" t="s">
        <v>9270</v>
      </c>
      <c r="B3432" t="s">
        <v>9271</v>
      </c>
      <c r="C3432" t="s">
        <v>8454</v>
      </c>
      <c r="D3432" s="13">
        <v>8</v>
      </c>
      <c r="E3432" t="s">
        <v>9102</v>
      </c>
      <c r="F3432" t="str">
        <f>IF(ISERROR(VLOOKUP(Transaktionen[[#This Row],[Transaktionen]],BTT[Verwendete Transaktion (Pflichtauswahl)],1,FALSE)),"nein","ja")</f>
        <v>nein</v>
      </c>
    </row>
    <row r="3433" spans="1:7" hidden="1" x14ac:dyDescent="0.25">
      <c r="A3433" t="s">
        <v>4078</v>
      </c>
      <c r="B3433" t="s">
        <v>4079</v>
      </c>
      <c r="C3433" t="s">
        <v>8454</v>
      </c>
      <c r="D3433" s="13">
        <v>11</v>
      </c>
      <c r="E3433" t="s">
        <v>9102</v>
      </c>
      <c r="F3433" t="str">
        <f>IF(ISERROR(VLOOKUP(Transaktionen[[#This Row],[Transaktionen]],BTT[Verwendete Transaktion (Pflichtauswahl)],1,FALSE)),"nein","ja")</f>
        <v>nein</v>
      </c>
    </row>
    <row r="3434" spans="1:7" hidden="1" x14ac:dyDescent="0.25">
      <c r="A3434" t="s">
        <v>7313</v>
      </c>
      <c r="B3434" t="s">
        <v>8325</v>
      </c>
      <c r="C3434" t="s">
        <v>8454</v>
      </c>
      <c r="D3434" s="13" t="s">
        <v>576</v>
      </c>
      <c r="E3434" t="s">
        <v>576</v>
      </c>
      <c r="F3434" t="str">
        <f>IF(ISERROR(VLOOKUP(Transaktionen[[#This Row],[Transaktionen]],BTT[Verwendete Transaktion (Pflichtauswahl)],1,FALSE)),"nein","ja")</f>
        <v>nein</v>
      </c>
      <c r="G3434" t="s">
        <v>9516</v>
      </c>
    </row>
    <row r="3435" spans="1:7" hidden="1" x14ac:dyDescent="0.25">
      <c r="A3435" t="s">
        <v>4080</v>
      </c>
      <c r="B3435" t="s">
        <v>4081</v>
      </c>
      <c r="C3435" t="s">
        <v>8454</v>
      </c>
      <c r="D3435" s="13">
        <v>415</v>
      </c>
      <c r="E3435" t="s">
        <v>9102</v>
      </c>
      <c r="F3435" t="str">
        <f>IF(ISERROR(VLOOKUP(Transaktionen[[#This Row],[Transaktionen]],BTT[Verwendete Transaktion (Pflichtauswahl)],1,FALSE)),"nein","ja")</f>
        <v>nein</v>
      </c>
    </row>
    <row r="3436" spans="1:7" hidden="1" x14ac:dyDescent="0.25">
      <c r="A3436" t="s">
        <v>7314</v>
      </c>
      <c r="B3436" t="s">
        <v>8326</v>
      </c>
      <c r="C3436" t="s">
        <v>8454</v>
      </c>
      <c r="D3436" s="13">
        <v>189</v>
      </c>
      <c r="E3436" t="s">
        <v>576</v>
      </c>
      <c r="F3436" t="str">
        <f>IF(ISERROR(VLOOKUP(Transaktionen[[#This Row],[Transaktionen]],BTT[Verwendete Transaktion (Pflichtauswahl)],1,FALSE)),"nein","ja")</f>
        <v>nein</v>
      </c>
    </row>
    <row r="3437" spans="1:7" hidden="1" x14ac:dyDescent="0.25">
      <c r="A3437" t="s">
        <v>4082</v>
      </c>
      <c r="B3437" t="s">
        <v>4083</v>
      </c>
      <c r="C3437" t="s">
        <v>8454</v>
      </c>
      <c r="D3437" s="13">
        <v>4</v>
      </c>
      <c r="E3437" t="s">
        <v>9102</v>
      </c>
      <c r="F3437" t="str">
        <f>IF(ISERROR(VLOOKUP(Transaktionen[[#This Row],[Transaktionen]],BTT[Verwendete Transaktion (Pflichtauswahl)],1,FALSE)),"nein","ja")</f>
        <v>nein</v>
      </c>
    </row>
    <row r="3438" spans="1:7" hidden="1" x14ac:dyDescent="0.25">
      <c r="A3438" t="s">
        <v>4084</v>
      </c>
      <c r="B3438" t="s">
        <v>4085</v>
      </c>
      <c r="C3438" t="s">
        <v>8454</v>
      </c>
      <c r="D3438" s="13">
        <v>2614</v>
      </c>
      <c r="E3438" t="s">
        <v>9102</v>
      </c>
      <c r="F3438" t="str">
        <f>IF(ISERROR(VLOOKUP(Transaktionen[[#This Row],[Transaktionen]],BTT[Verwendete Transaktion (Pflichtauswahl)],1,FALSE)),"nein","ja")</f>
        <v>nein</v>
      </c>
    </row>
    <row r="3439" spans="1:7" hidden="1" x14ac:dyDescent="0.25">
      <c r="A3439" t="s">
        <v>4086</v>
      </c>
      <c r="B3439" t="s">
        <v>4087</v>
      </c>
      <c r="C3439" t="s">
        <v>8454</v>
      </c>
      <c r="D3439" s="13">
        <v>51936</v>
      </c>
      <c r="E3439" t="s">
        <v>9102</v>
      </c>
      <c r="F3439" t="str">
        <f>IF(ISERROR(VLOOKUP(Transaktionen[[#This Row],[Transaktionen]],BTT[Verwendete Transaktion (Pflichtauswahl)],1,FALSE)),"nein","ja")</f>
        <v>nein</v>
      </c>
    </row>
    <row r="3440" spans="1:7" hidden="1" x14ac:dyDescent="0.25">
      <c r="A3440" t="s">
        <v>4088</v>
      </c>
      <c r="B3440" t="s">
        <v>4089</v>
      </c>
      <c r="C3440" t="s">
        <v>6096</v>
      </c>
      <c r="D3440" s="13">
        <v>116975</v>
      </c>
      <c r="E3440" t="s">
        <v>9102</v>
      </c>
      <c r="F3440" t="str">
        <f>IF(ISERROR(VLOOKUP(Transaktionen[[#This Row],[Transaktionen]],BTT[Verwendete Transaktion (Pflichtauswahl)],1,FALSE)),"nein","ja")</f>
        <v>nein</v>
      </c>
    </row>
    <row r="3441" spans="1:7" hidden="1" x14ac:dyDescent="0.25">
      <c r="A3441" t="s">
        <v>4090</v>
      </c>
      <c r="B3441" t="s">
        <v>4091</v>
      </c>
      <c r="C3441" t="s">
        <v>6096</v>
      </c>
      <c r="D3441" s="13">
        <v>806929</v>
      </c>
      <c r="E3441" t="s">
        <v>9102</v>
      </c>
      <c r="F3441" t="str">
        <f>IF(ISERROR(VLOOKUP(Transaktionen[[#This Row],[Transaktionen]],BTT[Verwendete Transaktion (Pflichtauswahl)],1,FALSE)),"nein","ja")</f>
        <v>ja</v>
      </c>
    </row>
    <row r="3442" spans="1:7" hidden="1" x14ac:dyDescent="0.25">
      <c r="A3442" t="s">
        <v>7315</v>
      </c>
      <c r="B3442" t="s">
        <v>8327</v>
      </c>
      <c r="C3442" t="s">
        <v>8454</v>
      </c>
      <c r="D3442" s="13" t="s">
        <v>576</v>
      </c>
      <c r="E3442" t="s">
        <v>576</v>
      </c>
      <c r="F3442" t="str">
        <f>IF(ISERROR(VLOOKUP(Transaktionen[[#This Row],[Transaktionen]],BTT[Verwendete Transaktion (Pflichtauswahl)],1,FALSE)),"nein","ja")</f>
        <v>nein</v>
      </c>
      <c r="G3442" t="s">
        <v>9516</v>
      </c>
    </row>
    <row r="3443" spans="1:7" hidden="1" x14ac:dyDescent="0.25">
      <c r="A3443" t="s">
        <v>4092</v>
      </c>
      <c r="B3443" t="s">
        <v>4093</v>
      </c>
      <c r="C3443" t="s">
        <v>8454</v>
      </c>
      <c r="D3443" s="13">
        <v>337</v>
      </c>
      <c r="E3443" t="s">
        <v>576</v>
      </c>
      <c r="F3443" t="str">
        <f>IF(ISERROR(VLOOKUP(Transaktionen[[#This Row],[Transaktionen]],BTT[Verwendete Transaktion (Pflichtauswahl)],1,FALSE)),"nein","ja")</f>
        <v>nein</v>
      </c>
    </row>
    <row r="3444" spans="1:7" hidden="1" x14ac:dyDescent="0.25">
      <c r="A3444" t="s">
        <v>4094</v>
      </c>
      <c r="B3444" t="s">
        <v>4095</v>
      </c>
      <c r="C3444" t="s">
        <v>8454</v>
      </c>
      <c r="D3444" s="13">
        <v>6957</v>
      </c>
      <c r="E3444" t="s">
        <v>9102</v>
      </c>
      <c r="F3444" t="str">
        <f>IF(ISERROR(VLOOKUP(Transaktionen[[#This Row],[Transaktionen]],BTT[Verwendete Transaktion (Pflichtauswahl)],1,FALSE)),"nein","ja")</f>
        <v>nein</v>
      </c>
    </row>
    <row r="3445" spans="1:7" hidden="1" x14ac:dyDescent="0.25">
      <c r="A3445" t="s">
        <v>4096</v>
      </c>
      <c r="B3445" t="s">
        <v>4097</v>
      </c>
      <c r="C3445" t="s">
        <v>8454</v>
      </c>
      <c r="D3445" s="13">
        <v>48</v>
      </c>
      <c r="E3445" t="s">
        <v>9102</v>
      </c>
      <c r="F3445" t="str">
        <f>IF(ISERROR(VLOOKUP(Transaktionen[[#This Row],[Transaktionen]],BTT[Verwendete Transaktion (Pflichtauswahl)],1,FALSE)),"nein","ja")</f>
        <v>nein</v>
      </c>
    </row>
    <row r="3446" spans="1:7" hidden="1" x14ac:dyDescent="0.25">
      <c r="A3446" t="s">
        <v>7316</v>
      </c>
      <c r="B3446" t="s">
        <v>8328</v>
      </c>
      <c r="C3446" t="s">
        <v>8464</v>
      </c>
      <c r="D3446" s="13" t="s">
        <v>576</v>
      </c>
      <c r="E3446" t="s">
        <v>576</v>
      </c>
      <c r="F3446" t="str">
        <f>IF(ISERROR(VLOOKUP(Transaktionen[[#This Row],[Transaktionen]],BTT[Verwendete Transaktion (Pflichtauswahl)],1,FALSE)),"nein","ja")</f>
        <v>nein</v>
      </c>
      <c r="G3446" t="s">
        <v>9516</v>
      </c>
    </row>
    <row r="3447" spans="1:7" hidden="1" x14ac:dyDescent="0.25">
      <c r="A3447" t="s">
        <v>7317</v>
      </c>
      <c r="B3447" t="s">
        <v>8328</v>
      </c>
      <c r="C3447" t="s">
        <v>8454</v>
      </c>
      <c r="D3447" s="13" t="s">
        <v>576</v>
      </c>
      <c r="E3447" t="s">
        <v>576</v>
      </c>
      <c r="F3447" t="str">
        <f>IF(ISERROR(VLOOKUP(Transaktionen[[#This Row],[Transaktionen]],BTT[Verwendete Transaktion (Pflichtauswahl)],1,FALSE)),"nein","ja")</f>
        <v>nein</v>
      </c>
      <c r="G3447" t="s">
        <v>9516</v>
      </c>
    </row>
    <row r="3448" spans="1:7" hidden="1" x14ac:dyDescent="0.25">
      <c r="A3448" t="s">
        <v>7318</v>
      </c>
      <c r="B3448" t="s">
        <v>8329</v>
      </c>
      <c r="C3448" t="s">
        <v>8454</v>
      </c>
      <c r="D3448" s="13" t="s">
        <v>576</v>
      </c>
      <c r="E3448" t="s">
        <v>576</v>
      </c>
      <c r="F3448" s="10" t="str">
        <f>IF(ISERROR(VLOOKUP(Transaktionen[[#This Row],[Transaktionen]],BTT[Verwendete Transaktion (Pflichtauswahl)],1,FALSE)),"nein","ja")</f>
        <v>nein</v>
      </c>
      <c r="G3448" t="s">
        <v>9516</v>
      </c>
    </row>
    <row r="3449" spans="1:7" hidden="1" x14ac:dyDescent="0.25">
      <c r="A3449" t="s">
        <v>4098</v>
      </c>
      <c r="B3449" t="s">
        <v>4099</v>
      </c>
      <c r="C3449" t="s">
        <v>8454</v>
      </c>
      <c r="D3449" s="13">
        <v>113320</v>
      </c>
      <c r="E3449" t="s">
        <v>9102</v>
      </c>
      <c r="F3449" t="str">
        <f>IF(ISERROR(VLOOKUP(Transaktionen[[#This Row],[Transaktionen]],BTT[Verwendete Transaktion (Pflichtauswahl)],1,FALSE)),"nein","ja")</f>
        <v>nein</v>
      </c>
    </row>
    <row r="3450" spans="1:7" hidden="1" x14ac:dyDescent="0.25">
      <c r="A3450" t="s">
        <v>4100</v>
      </c>
      <c r="B3450" t="s">
        <v>4101</v>
      </c>
      <c r="C3450" t="s">
        <v>8454</v>
      </c>
      <c r="D3450" s="13">
        <v>22</v>
      </c>
      <c r="E3450" t="s">
        <v>9102</v>
      </c>
      <c r="F3450" t="str">
        <f>IF(ISERROR(VLOOKUP(Transaktionen[[#This Row],[Transaktionen]],BTT[Verwendete Transaktion (Pflichtauswahl)],1,FALSE)),"nein","ja")</f>
        <v>nein</v>
      </c>
    </row>
    <row r="3451" spans="1:7" hidden="1" x14ac:dyDescent="0.25">
      <c r="A3451" t="s">
        <v>4102</v>
      </c>
      <c r="B3451" t="s">
        <v>4103</v>
      </c>
      <c r="C3451" t="s">
        <v>8454</v>
      </c>
      <c r="D3451" s="13">
        <v>23008</v>
      </c>
      <c r="E3451" t="s">
        <v>9102</v>
      </c>
      <c r="F3451" t="str">
        <f>IF(ISERROR(VLOOKUP(Transaktionen[[#This Row],[Transaktionen]],BTT[Verwendete Transaktion (Pflichtauswahl)],1,FALSE)),"nein","ja")</f>
        <v>nein</v>
      </c>
    </row>
    <row r="3452" spans="1:7" hidden="1" x14ac:dyDescent="0.25">
      <c r="A3452" t="s">
        <v>4104</v>
      </c>
      <c r="B3452" t="s">
        <v>4105</v>
      </c>
      <c r="C3452" t="s">
        <v>8454</v>
      </c>
      <c r="D3452" s="13">
        <v>16331</v>
      </c>
      <c r="E3452" t="s">
        <v>9102</v>
      </c>
      <c r="F3452" t="str">
        <f>IF(ISERROR(VLOOKUP(Transaktionen[[#This Row],[Transaktionen]],BTT[Verwendete Transaktion (Pflichtauswahl)],1,FALSE)),"nein","ja")</f>
        <v>nein</v>
      </c>
    </row>
    <row r="3453" spans="1:7" hidden="1" x14ac:dyDescent="0.25">
      <c r="A3453" t="s">
        <v>4106</v>
      </c>
      <c r="B3453" t="s">
        <v>4107</v>
      </c>
      <c r="C3453" t="s">
        <v>8454</v>
      </c>
      <c r="D3453" s="13">
        <v>4425</v>
      </c>
      <c r="E3453" t="s">
        <v>9102</v>
      </c>
      <c r="F3453" t="str">
        <f>IF(ISERROR(VLOOKUP(Transaktionen[[#This Row],[Transaktionen]],BTT[Verwendete Transaktion (Pflichtauswahl)],1,FALSE)),"nein","ja")</f>
        <v>nein</v>
      </c>
    </row>
    <row r="3454" spans="1:7" hidden="1" x14ac:dyDescent="0.25">
      <c r="A3454" t="s">
        <v>4108</v>
      </c>
      <c r="B3454" t="s">
        <v>4109</v>
      </c>
      <c r="C3454" t="s">
        <v>8454</v>
      </c>
      <c r="D3454" s="13">
        <v>454</v>
      </c>
      <c r="E3454" t="s">
        <v>9102</v>
      </c>
      <c r="F3454" t="str">
        <f>IF(ISERROR(VLOOKUP(Transaktionen[[#This Row],[Transaktionen]],BTT[Verwendete Transaktion (Pflichtauswahl)],1,FALSE)),"nein","ja")</f>
        <v>nein</v>
      </c>
    </row>
    <row r="3455" spans="1:7" hidden="1" x14ac:dyDescent="0.25">
      <c r="A3455" t="s">
        <v>4110</v>
      </c>
      <c r="B3455" t="s">
        <v>4111</v>
      </c>
      <c r="C3455" t="s">
        <v>8454</v>
      </c>
      <c r="D3455" s="13">
        <v>8606</v>
      </c>
      <c r="E3455" t="s">
        <v>9102</v>
      </c>
      <c r="F3455" t="str">
        <f>IF(ISERROR(VLOOKUP(Transaktionen[[#This Row],[Transaktionen]],BTT[Verwendete Transaktion (Pflichtauswahl)],1,FALSE)),"nein","ja")</f>
        <v>nein</v>
      </c>
    </row>
    <row r="3456" spans="1:7" hidden="1" x14ac:dyDescent="0.25">
      <c r="A3456" t="s">
        <v>4112</v>
      </c>
      <c r="B3456" t="s">
        <v>4113</v>
      </c>
      <c r="C3456" t="s">
        <v>8578</v>
      </c>
      <c r="D3456" s="13">
        <v>370</v>
      </c>
      <c r="E3456" t="s">
        <v>9102</v>
      </c>
      <c r="F3456" t="str">
        <f>IF(ISERROR(VLOOKUP(Transaktionen[[#This Row],[Transaktionen]],BTT[Verwendete Transaktion (Pflichtauswahl)],1,FALSE)),"nein","ja")</f>
        <v>nein</v>
      </c>
    </row>
    <row r="3457" spans="1:7" hidden="1" x14ac:dyDescent="0.25">
      <c r="A3457" t="s">
        <v>4114</v>
      </c>
      <c r="B3457" t="s">
        <v>4115</v>
      </c>
      <c r="C3457" t="s">
        <v>8454</v>
      </c>
      <c r="D3457" s="13">
        <v>5196</v>
      </c>
      <c r="E3457" t="s">
        <v>9102</v>
      </c>
      <c r="F3457" t="str">
        <f>IF(ISERROR(VLOOKUP(Transaktionen[[#This Row],[Transaktionen]],BTT[Verwendete Transaktion (Pflichtauswahl)],1,FALSE)),"nein","ja")</f>
        <v>nein</v>
      </c>
    </row>
    <row r="3458" spans="1:7" hidden="1" x14ac:dyDescent="0.25">
      <c r="A3458" t="s">
        <v>4116</v>
      </c>
      <c r="B3458" t="s">
        <v>4117</v>
      </c>
      <c r="C3458" t="s">
        <v>8454</v>
      </c>
      <c r="D3458" s="13">
        <v>467</v>
      </c>
      <c r="E3458" t="s">
        <v>9102</v>
      </c>
      <c r="F3458" t="str">
        <f>IF(ISERROR(VLOOKUP(Transaktionen[[#This Row],[Transaktionen]],BTT[Verwendete Transaktion (Pflichtauswahl)],1,FALSE)),"nein","ja")</f>
        <v>nein</v>
      </c>
    </row>
    <row r="3459" spans="1:7" hidden="1" x14ac:dyDescent="0.25">
      <c r="A3459" t="s">
        <v>4118</v>
      </c>
      <c r="B3459" t="s">
        <v>4119</v>
      </c>
      <c r="C3459" t="s">
        <v>8454</v>
      </c>
      <c r="D3459" s="13">
        <v>3</v>
      </c>
      <c r="E3459" t="s">
        <v>9102</v>
      </c>
      <c r="F3459" t="str">
        <f>IF(ISERROR(VLOOKUP(Transaktionen[[#This Row],[Transaktionen]],BTT[Verwendete Transaktion (Pflichtauswahl)],1,FALSE)),"nein","ja")</f>
        <v>nein</v>
      </c>
    </row>
    <row r="3460" spans="1:7" hidden="1" x14ac:dyDescent="0.25">
      <c r="A3460" t="s">
        <v>4120</v>
      </c>
      <c r="B3460" t="s">
        <v>4121</v>
      </c>
      <c r="C3460" t="s">
        <v>8454</v>
      </c>
      <c r="D3460" s="13" t="s">
        <v>576</v>
      </c>
      <c r="E3460" t="s">
        <v>576</v>
      </c>
      <c r="F3460" t="str">
        <f>IF(ISERROR(VLOOKUP(Transaktionen[[#This Row],[Transaktionen]],BTT[Verwendete Transaktion (Pflichtauswahl)],1,FALSE)),"nein","ja")</f>
        <v>nein</v>
      </c>
      <c r="G3460" t="s">
        <v>9516</v>
      </c>
    </row>
    <row r="3461" spans="1:7" hidden="1" x14ac:dyDescent="0.25">
      <c r="A3461" t="s">
        <v>4122</v>
      </c>
      <c r="B3461" t="s">
        <v>4123</v>
      </c>
      <c r="C3461" t="s">
        <v>8454</v>
      </c>
      <c r="D3461" s="13">
        <v>1284</v>
      </c>
      <c r="E3461" t="s">
        <v>9102</v>
      </c>
      <c r="F3461" t="str">
        <f>IF(ISERROR(VLOOKUP(Transaktionen[[#This Row],[Transaktionen]],BTT[Verwendete Transaktion (Pflichtauswahl)],1,FALSE)),"nein","ja")</f>
        <v>nein</v>
      </c>
    </row>
    <row r="3462" spans="1:7" hidden="1" x14ac:dyDescent="0.25">
      <c r="A3462" t="s">
        <v>7319</v>
      </c>
      <c r="B3462" t="s">
        <v>8330</v>
      </c>
      <c r="C3462" t="s">
        <v>8454</v>
      </c>
      <c r="D3462" s="13">
        <v>4</v>
      </c>
      <c r="E3462" t="s">
        <v>576</v>
      </c>
      <c r="F3462" t="str">
        <f>IF(ISERROR(VLOOKUP(Transaktionen[[#This Row],[Transaktionen]],BTT[Verwendete Transaktion (Pflichtauswahl)],1,FALSE)),"nein","ja")</f>
        <v>nein</v>
      </c>
    </row>
    <row r="3463" spans="1:7" hidden="1" x14ac:dyDescent="0.25">
      <c r="A3463" t="s">
        <v>4124</v>
      </c>
      <c r="B3463" t="s">
        <v>4125</v>
      </c>
      <c r="C3463" t="s">
        <v>8454</v>
      </c>
      <c r="D3463" s="13">
        <v>229</v>
      </c>
      <c r="E3463" t="s">
        <v>9102</v>
      </c>
      <c r="F3463" t="str">
        <f>IF(ISERROR(VLOOKUP(Transaktionen[[#This Row],[Transaktionen]],BTT[Verwendete Transaktion (Pflichtauswahl)],1,FALSE)),"nein","ja")</f>
        <v>nein</v>
      </c>
    </row>
    <row r="3464" spans="1:7" hidden="1" x14ac:dyDescent="0.25">
      <c r="A3464" t="s">
        <v>4126</v>
      </c>
      <c r="B3464" t="s">
        <v>4127</v>
      </c>
      <c r="C3464" t="s">
        <v>8454</v>
      </c>
      <c r="D3464" s="13">
        <v>11759</v>
      </c>
      <c r="E3464" t="s">
        <v>9102</v>
      </c>
      <c r="F3464" t="str">
        <f>IF(ISERROR(VLOOKUP(Transaktionen[[#This Row],[Transaktionen]],BTT[Verwendete Transaktion (Pflichtauswahl)],1,FALSE)),"nein","ja")</f>
        <v>nein</v>
      </c>
    </row>
    <row r="3465" spans="1:7" hidden="1" x14ac:dyDescent="0.25">
      <c r="A3465" t="s">
        <v>4128</v>
      </c>
      <c r="B3465" t="s">
        <v>4129</v>
      </c>
      <c r="C3465" t="s">
        <v>8454</v>
      </c>
      <c r="D3465" s="13">
        <v>3288</v>
      </c>
      <c r="E3465" t="s">
        <v>9102</v>
      </c>
      <c r="F3465" t="str">
        <f>IF(ISERROR(VLOOKUP(Transaktionen[[#This Row],[Transaktionen]],BTT[Verwendete Transaktion (Pflichtauswahl)],1,FALSE)),"nein","ja")</f>
        <v>nein</v>
      </c>
    </row>
    <row r="3466" spans="1:7" hidden="1" x14ac:dyDescent="0.25">
      <c r="A3466" t="s">
        <v>4130</v>
      </c>
      <c r="B3466" t="s">
        <v>4131</v>
      </c>
      <c r="C3466" t="s">
        <v>8454</v>
      </c>
      <c r="D3466" s="13">
        <v>3684</v>
      </c>
      <c r="E3466" t="s">
        <v>9102</v>
      </c>
      <c r="F3466" t="str">
        <f>IF(ISERROR(VLOOKUP(Transaktionen[[#This Row],[Transaktionen]],BTT[Verwendete Transaktion (Pflichtauswahl)],1,FALSE)),"nein","ja")</f>
        <v>nein</v>
      </c>
    </row>
    <row r="3467" spans="1:7" hidden="1" x14ac:dyDescent="0.25">
      <c r="A3467" t="s">
        <v>4132</v>
      </c>
      <c r="B3467" t="s">
        <v>4131</v>
      </c>
      <c r="C3467" t="s">
        <v>8454</v>
      </c>
      <c r="D3467" s="13">
        <v>2806</v>
      </c>
      <c r="E3467" t="s">
        <v>9102</v>
      </c>
      <c r="F3467" t="str">
        <f>IF(ISERROR(VLOOKUP(Transaktionen[[#This Row],[Transaktionen]],BTT[Verwendete Transaktion (Pflichtauswahl)],1,FALSE)),"nein","ja")</f>
        <v>nein</v>
      </c>
    </row>
    <row r="3468" spans="1:7" hidden="1" x14ac:dyDescent="0.25">
      <c r="A3468" t="s">
        <v>7320</v>
      </c>
      <c r="B3468" t="s">
        <v>8331</v>
      </c>
      <c r="C3468" t="s">
        <v>8454</v>
      </c>
      <c r="D3468" s="13">
        <v>36</v>
      </c>
      <c r="E3468" t="s">
        <v>9102</v>
      </c>
      <c r="F3468" t="str">
        <f>IF(ISERROR(VLOOKUP(Transaktionen[[#This Row],[Transaktionen]],BTT[Verwendete Transaktion (Pflichtauswahl)],1,FALSE)),"nein","ja")</f>
        <v>nein</v>
      </c>
    </row>
    <row r="3469" spans="1:7" hidden="1" x14ac:dyDescent="0.25">
      <c r="A3469" t="s">
        <v>4133</v>
      </c>
      <c r="B3469" t="s">
        <v>4134</v>
      </c>
      <c r="C3469" t="s">
        <v>8454</v>
      </c>
      <c r="D3469" s="13">
        <v>124</v>
      </c>
      <c r="E3469" t="s">
        <v>9102</v>
      </c>
      <c r="F3469" t="str">
        <f>IF(ISERROR(VLOOKUP(Transaktionen[[#This Row],[Transaktionen]],BTT[Verwendete Transaktion (Pflichtauswahl)],1,FALSE)),"nein","ja")</f>
        <v>nein</v>
      </c>
    </row>
    <row r="3470" spans="1:7" hidden="1" x14ac:dyDescent="0.25">
      <c r="A3470" t="s">
        <v>4135</v>
      </c>
      <c r="B3470" t="s">
        <v>4136</v>
      </c>
      <c r="C3470" t="s">
        <v>8454</v>
      </c>
      <c r="D3470" s="13">
        <v>348</v>
      </c>
      <c r="E3470" t="s">
        <v>9102</v>
      </c>
      <c r="F3470" t="str">
        <f>IF(ISERROR(VLOOKUP(Transaktionen[[#This Row],[Transaktionen]],BTT[Verwendete Transaktion (Pflichtauswahl)],1,FALSE)),"nein","ja")</f>
        <v>nein</v>
      </c>
    </row>
    <row r="3471" spans="1:7" hidden="1" x14ac:dyDescent="0.25">
      <c r="A3471" t="s">
        <v>9272</v>
      </c>
      <c r="B3471" t="s">
        <v>9273</v>
      </c>
      <c r="C3471" t="s">
        <v>8454</v>
      </c>
      <c r="D3471" s="13">
        <v>96</v>
      </c>
      <c r="E3471" t="s">
        <v>9102</v>
      </c>
      <c r="F3471" t="str">
        <f>IF(ISERROR(VLOOKUP(Transaktionen[[#This Row],[Transaktionen]],BTT[Verwendete Transaktion (Pflichtauswahl)],1,FALSE)),"nein","ja")</f>
        <v>nein</v>
      </c>
    </row>
    <row r="3472" spans="1:7" hidden="1" x14ac:dyDescent="0.25">
      <c r="A3472" t="s">
        <v>4137</v>
      </c>
      <c r="B3472" t="s">
        <v>4138</v>
      </c>
      <c r="C3472" t="s">
        <v>8454</v>
      </c>
      <c r="D3472" s="13" t="s">
        <v>576</v>
      </c>
      <c r="E3472" t="s">
        <v>576</v>
      </c>
      <c r="F3472" t="str">
        <f>IF(ISERROR(VLOOKUP(Transaktionen[[#This Row],[Transaktionen]],BTT[Verwendete Transaktion (Pflichtauswahl)],1,FALSE)),"nein","ja")</f>
        <v>nein</v>
      </c>
      <c r="G3472" t="s">
        <v>9516</v>
      </c>
    </row>
    <row r="3473" spans="1:7" hidden="1" x14ac:dyDescent="0.25">
      <c r="A3473" t="s">
        <v>4139</v>
      </c>
      <c r="B3473" t="s">
        <v>4140</v>
      </c>
      <c r="C3473" t="s">
        <v>8455</v>
      </c>
      <c r="D3473" s="13" t="s">
        <v>576</v>
      </c>
      <c r="E3473" t="s">
        <v>576</v>
      </c>
      <c r="F3473" t="str">
        <f>IF(ISERROR(VLOOKUP(Transaktionen[[#This Row],[Transaktionen]],BTT[Verwendete Transaktion (Pflichtauswahl)],1,FALSE)),"nein","ja")</f>
        <v>nein</v>
      </c>
      <c r="G3473" t="s">
        <v>9516</v>
      </c>
    </row>
    <row r="3474" spans="1:7" hidden="1" x14ac:dyDescent="0.25">
      <c r="A3474" t="s">
        <v>7321</v>
      </c>
      <c r="B3474" t="s">
        <v>8332</v>
      </c>
      <c r="C3474" t="s">
        <v>8455</v>
      </c>
      <c r="D3474" s="13" t="s">
        <v>576</v>
      </c>
      <c r="E3474" t="s">
        <v>576</v>
      </c>
      <c r="F3474" t="str">
        <f>IF(ISERROR(VLOOKUP(Transaktionen[[#This Row],[Transaktionen]],BTT[Verwendete Transaktion (Pflichtauswahl)],1,FALSE)),"nein","ja")</f>
        <v>nein</v>
      </c>
      <c r="G3474" t="s">
        <v>9516</v>
      </c>
    </row>
    <row r="3475" spans="1:7" hidden="1" x14ac:dyDescent="0.25">
      <c r="A3475" t="s">
        <v>7322</v>
      </c>
      <c r="B3475" t="s">
        <v>8333</v>
      </c>
      <c r="C3475" t="s">
        <v>8455</v>
      </c>
      <c r="D3475" s="13" t="s">
        <v>576</v>
      </c>
      <c r="E3475" t="s">
        <v>576</v>
      </c>
      <c r="F3475" t="str">
        <f>IF(ISERROR(VLOOKUP(Transaktionen[[#This Row],[Transaktionen]],BTT[Verwendete Transaktion (Pflichtauswahl)],1,FALSE)),"nein","ja")</f>
        <v>nein</v>
      </c>
      <c r="G3475" t="s">
        <v>9516</v>
      </c>
    </row>
    <row r="3476" spans="1:7" hidden="1" x14ac:dyDescent="0.25">
      <c r="A3476" t="s">
        <v>4141</v>
      </c>
      <c r="B3476" t="s">
        <v>4142</v>
      </c>
      <c r="C3476" t="s">
        <v>8454</v>
      </c>
      <c r="D3476" s="13">
        <v>365053</v>
      </c>
      <c r="E3476" t="s">
        <v>9102</v>
      </c>
      <c r="F3476" t="str">
        <f>IF(ISERROR(VLOOKUP(Transaktionen[[#This Row],[Transaktionen]],BTT[Verwendete Transaktion (Pflichtauswahl)],1,FALSE)),"nein","ja")</f>
        <v>nein</v>
      </c>
    </row>
    <row r="3477" spans="1:7" hidden="1" x14ac:dyDescent="0.25">
      <c r="A3477" t="s">
        <v>4143</v>
      </c>
      <c r="B3477" t="s">
        <v>4144</v>
      </c>
      <c r="C3477" t="s">
        <v>8454</v>
      </c>
      <c r="D3477" s="13">
        <v>3345</v>
      </c>
      <c r="E3477" t="s">
        <v>9102</v>
      </c>
      <c r="F3477" t="str">
        <f>IF(ISERROR(VLOOKUP(Transaktionen[[#This Row],[Transaktionen]],BTT[Verwendete Transaktion (Pflichtauswahl)],1,FALSE)),"nein","ja")</f>
        <v>nein</v>
      </c>
    </row>
    <row r="3478" spans="1:7" hidden="1" x14ac:dyDescent="0.25">
      <c r="A3478" t="s">
        <v>7323</v>
      </c>
      <c r="B3478" t="s">
        <v>8334</v>
      </c>
      <c r="C3478" t="s">
        <v>8454</v>
      </c>
      <c r="D3478" s="13">
        <v>19</v>
      </c>
      <c r="E3478" t="s">
        <v>9103</v>
      </c>
      <c r="F3478" t="str">
        <f>IF(ISERROR(VLOOKUP(Transaktionen[[#This Row],[Transaktionen]],BTT[Verwendete Transaktion (Pflichtauswahl)],1,FALSE)),"nein","ja")</f>
        <v>nein</v>
      </c>
    </row>
    <row r="3479" spans="1:7" hidden="1" x14ac:dyDescent="0.25">
      <c r="A3479" t="s">
        <v>4145</v>
      </c>
      <c r="B3479" t="s">
        <v>4146</v>
      </c>
      <c r="C3479" t="s">
        <v>8454</v>
      </c>
      <c r="D3479" s="13">
        <v>660</v>
      </c>
      <c r="E3479" t="s">
        <v>9102</v>
      </c>
      <c r="F3479" t="str">
        <f>IF(ISERROR(VLOOKUP(Transaktionen[[#This Row],[Transaktionen]],BTT[Verwendete Transaktion (Pflichtauswahl)],1,FALSE)),"nein","ja")</f>
        <v>nein</v>
      </c>
    </row>
    <row r="3480" spans="1:7" hidden="1" x14ac:dyDescent="0.25">
      <c r="A3480" t="s">
        <v>4147</v>
      </c>
      <c r="B3480" t="s">
        <v>4148</v>
      </c>
      <c r="C3480" t="s">
        <v>8454</v>
      </c>
      <c r="D3480" s="13">
        <v>13278</v>
      </c>
      <c r="E3480" t="s">
        <v>9102</v>
      </c>
      <c r="F3480" t="str">
        <f>IF(ISERROR(VLOOKUP(Transaktionen[[#This Row],[Transaktionen]],BTT[Verwendete Transaktion (Pflichtauswahl)],1,FALSE)),"nein","ja")</f>
        <v>nein</v>
      </c>
    </row>
    <row r="3481" spans="1:7" hidden="1" x14ac:dyDescent="0.25">
      <c r="A3481" t="s">
        <v>4149</v>
      </c>
      <c r="B3481" t="s">
        <v>4150</v>
      </c>
      <c r="C3481" t="s">
        <v>8454</v>
      </c>
      <c r="D3481" s="13">
        <v>5892</v>
      </c>
      <c r="E3481" t="s">
        <v>9102</v>
      </c>
      <c r="F3481" t="str">
        <f>IF(ISERROR(VLOOKUP(Transaktionen[[#This Row],[Transaktionen]],BTT[Verwendete Transaktion (Pflichtauswahl)],1,FALSE)),"nein","ja")</f>
        <v>nein</v>
      </c>
    </row>
    <row r="3482" spans="1:7" hidden="1" x14ac:dyDescent="0.25">
      <c r="A3482" t="s">
        <v>4151</v>
      </c>
      <c r="B3482" t="s">
        <v>4152</v>
      </c>
      <c r="C3482" t="s">
        <v>8454</v>
      </c>
      <c r="D3482" s="13">
        <v>6732</v>
      </c>
      <c r="E3482" t="s">
        <v>9102</v>
      </c>
      <c r="F3482" t="str">
        <f>IF(ISERROR(VLOOKUP(Transaktionen[[#This Row],[Transaktionen]],BTT[Verwendete Transaktion (Pflichtauswahl)],1,FALSE)),"nein","ja")</f>
        <v>nein</v>
      </c>
    </row>
    <row r="3483" spans="1:7" hidden="1" x14ac:dyDescent="0.25">
      <c r="A3483" t="s">
        <v>4153</v>
      </c>
      <c r="B3483" t="s">
        <v>4154</v>
      </c>
      <c r="C3483" t="s">
        <v>8454</v>
      </c>
      <c r="D3483" s="13">
        <v>216</v>
      </c>
      <c r="E3483" t="s">
        <v>9102</v>
      </c>
      <c r="F3483" t="str">
        <f>IF(ISERROR(VLOOKUP(Transaktionen[[#This Row],[Transaktionen]],BTT[Verwendete Transaktion (Pflichtauswahl)],1,FALSE)),"nein","ja")</f>
        <v>nein</v>
      </c>
    </row>
    <row r="3484" spans="1:7" hidden="1" x14ac:dyDescent="0.25">
      <c r="A3484" t="s">
        <v>4155</v>
      </c>
      <c r="B3484" t="s">
        <v>4156</v>
      </c>
      <c r="C3484" t="s">
        <v>8454</v>
      </c>
      <c r="D3484" s="13">
        <v>1298</v>
      </c>
      <c r="E3484" t="s">
        <v>9102</v>
      </c>
      <c r="F3484" t="str">
        <f>IF(ISERROR(VLOOKUP(Transaktionen[[#This Row],[Transaktionen]],BTT[Verwendete Transaktion (Pflichtauswahl)],1,FALSE)),"nein","ja")</f>
        <v>nein</v>
      </c>
    </row>
    <row r="3485" spans="1:7" hidden="1" x14ac:dyDescent="0.25">
      <c r="A3485" t="s">
        <v>4157</v>
      </c>
      <c r="B3485" t="s">
        <v>4158</v>
      </c>
      <c r="C3485" t="s">
        <v>8454</v>
      </c>
      <c r="D3485" s="13">
        <v>25541</v>
      </c>
      <c r="E3485" t="s">
        <v>9102</v>
      </c>
      <c r="F3485" t="str">
        <f>IF(ISERROR(VLOOKUP(Transaktionen[[#This Row],[Transaktionen]],BTT[Verwendete Transaktion (Pflichtauswahl)],1,FALSE)),"nein","ja")</f>
        <v>nein</v>
      </c>
    </row>
    <row r="3486" spans="1:7" hidden="1" x14ac:dyDescent="0.25">
      <c r="A3486" t="s">
        <v>4159</v>
      </c>
      <c r="B3486" t="s">
        <v>4160</v>
      </c>
      <c r="C3486" t="s">
        <v>8454</v>
      </c>
      <c r="D3486" s="13">
        <v>231583</v>
      </c>
      <c r="E3486" t="s">
        <v>9102</v>
      </c>
      <c r="F3486" t="str">
        <f>IF(ISERROR(VLOOKUP(Transaktionen[[#This Row],[Transaktionen]],BTT[Verwendete Transaktion (Pflichtauswahl)],1,FALSE)),"nein","ja")</f>
        <v>nein</v>
      </c>
    </row>
    <row r="3487" spans="1:7" hidden="1" x14ac:dyDescent="0.25">
      <c r="A3487" t="s">
        <v>4163</v>
      </c>
      <c r="B3487" t="s">
        <v>4164</v>
      </c>
      <c r="C3487" t="s">
        <v>8454</v>
      </c>
      <c r="D3487" s="13">
        <v>72</v>
      </c>
      <c r="E3487" t="s">
        <v>9102</v>
      </c>
      <c r="F3487" t="str">
        <f>IF(ISERROR(VLOOKUP(Transaktionen[[#This Row],[Transaktionen]],BTT[Verwendete Transaktion (Pflichtauswahl)],1,FALSE)),"nein","ja")</f>
        <v>nein</v>
      </c>
    </row>
    <row r="3488" spans="1:7" hidden="1" x14ac:dyDescent="0.25">
      <c r="A3488" t="s">
        <v>4161</v>
      </c>
      <c r="B3488" t="s">
        <v>4162</v>
      </c>
      <c r="C3488" t="s">
        <v>8454</v>
      </c>
      <c r="D3488" s="13">
        <v>544646</v>
      </c>
      <c r="E3488" t="s">
        <v>9102</v>
      </c>
      <c r="F3488" t="str">
        <f>IF(ISERROR(VLOOKUP(Transaktionen[[#This Row],[Transaktionen]],BTT[Verwendete Transaktion (Pflichtauswahl)],1,FALSE)),"nein","ja")</f>
        <v>ja</v>
      </c>
    </row>
    <row r="3489" spans="1:7" hidden="1" x14ac:dyDescent="0.25">
      <c r="A3489" t="s">
        <v>7324</v>
      </c>
      <c r="B3489" t="s">
        <v>8335</v>
      </c>
      <c r="C3489" t="s">
        <v>8454</v>
      </c>
      <c r="D3489" s="13">
        <v>7</v>
      </c>
      <c r="E3489" t="s">
        <v>576</v>
      </c>
      <c r="F3489" t="str">
        <f>IF(ISERROR(VLOOKUP(Transaktionen[[#This Row],[Transaktionen]],BTT[Verwendete Transaktion (Pflichtauswahl)],1,FALSE)),"nein","ja")</f>
        <v>nein</v>
      </c>
    </row>
    <row r="3490" spans="1:7" hidden="1" x14ac:dyDescent="0.25">
      <c r="A3490" t="s">
        <v>4165</v>
      </c>
      <c r="B3490" t="s">
        <v>4166</v>
      </c>
      <c r="C3490" t="s">
        <v>8454</v>
      </c>
      <c r="D3490" s="13">
        <v>55</v>
      </c>
      <c r="E3490" t="s">
        <v>9102</v>
      </c>
      <c r="F3490" t="str">
        <f>IF(ISERROR(VLOOKUP(Transaktionen[[#This Row],[Transaktionen]],BTT[Verwendete Transaktion (Pflichtauswahl)],1,FALSE)),"nein","ja")</f>
        <v>nein</v>
      </c>
    </row>
    <row r="3491" spans="1:7" hidden="1" x14ac:dyDescent="0.25">
      <c r="A3491" t="s">
        <v>4167</v>
      </c>
      <c r="B3491" t="s">
        <v>4168</v>
      </c>
      <c r="C3491" t="s">
        <v>8454</v>
      </c>
      <c r="D3491" s="13">
        <v>60340</v>
      </c>
      <c r="E3491" t="s">
        <v>9102</v>
      </c>
      <c r="F3491" t="str">
        <f>IF(ISERROR(VLOOKUP(Transaktionen[[#This Row],[Transaktionen]],BTT[Verwendete Transaktion (Pflichtauswahl)],1,FALSE)),"nein","ja")</f>
        <v>nein</v>
      </c>
    </row>
    <row r="3492" spans="1:7" hidden="1" x14ac:dyDescent="0.25">
      <c r="A3492" t="s">
        <v>4169</v>
      </c>
      <c r="B3492" t="s">
        <v>4170</v>
      </c>
      <c r="C3492" t="s">
        <v>8454</v>
      </c>
      <c r="D3492" s="13">
        <v>2000</v>
      </c>
      <c r="E3492" t="s">
        <v>9102</v>
      </c>
      <c r="F3492" t="str">
        <f>IF(ISERROR(VLOOKUP(Transaktionen[[#This Row],[Transaktionen]],BTT[Verwendete Transaktion (Pflichtauswahl)],1,FALSE)),"nein","ja")</f>
        <v>nein</v>
      </c>
    </row>
    <row r="3493" spans="1:7" hidden="1" x14ac:dyDescent="0.25">
      <c r="A3493" t="s">
        <v>4171</v>
      </c>
      <c r="B3493" t="s">
        <v>4172</v>
      </c>
      <c r="C3493" t="s">
        <v>8454</v>
      </c>
      <c r="D3493" s="13">
        <v>1001</v>
      </c>
      <c r="E3493" t="s">
        <v>9102</v>
      </c>
      <c r="F3493" t="str">
        <f>IF(ISERROR(VLOOKUP(Transaktionen[[#This Row],[Transaktionen]],BTT[Verwendete Transaktion (Pflichtauswahl)],1,FALSE)),"nein","ja")</f>
        <v>nein</v>
      </c>
    </row>
    <row r="3494" spans="1:7" hidden="1" x14ac:dyDescent="0.25">
      <c r="A3494" t="s">
        <v>4173</v>
      </c>
      <c r="B3494" t="s">
        <v>4174</v>
      </c>
      <c r="C3494" t="s">
        <v>8454</v>
      </c>
      <c r="D3494" s="13">
        <v>23353</v>
      </c>
      <c r="E3494" t="s">
        <v>9102</v>
      </c>
      <c r="F3494" t="str">
        <f>IF(ISERROR(VLOOKUP(Transaktionen[[#This Row],[Transaktionen]],BTT[Verwendete Transaktion (Pflichtauswahl)],1,FALSE)),"nein","ja")</f>
        <v>nein</v>
      </c>
    </row>
    <row r="3495" spans="1:7" hidden="1" x14ac:dyDescent="0.25">
      <c r="A3495" t="s">
        <v>4175</v>
      </c>
      <c r="B3495" t="s">
        <v>4176</v>
      </c>
      <c r="C3495" t="s">
        <v>8454</v>
      </c>
      <c r="D3495" s="13">
        <v>8101</v>
      </c>
      <c r="E3495" t="s">
        <v>9102</v>
      </c>
      <c r="F3495" t="str">
        <f>IF(ISERROR(VLOOKUP(Transaktionen[[#This Row],[Transaktionen]],BTT[Verwendete Transaktion (Pflichtauswahl)],1,FALSE)),"nein","ja")</f>
        <v>nein</v>
      </c>
    </row>
    <row r="3496" spans="1:7" hidden="1" x14ac:dyDescent="0.25">
      <c r="A3496" t="s">
        <v>4177</v>
      </c>
      <c r="B3496" t="s">
        <v>4178</v>
      </c>
      <c r="C3496" t="s">
        <v>8454</v>
      </c>
      <c r="D3496" s="13">
        <v>62</v>
      </c>
      <c r="E3496" t="s">
        <v>9102</v>
      </c>
      <c r="F3496" t="str">
        <f>IF(ISERROR(VLOOKUP(Transaktionen[[#This Row],[Transaktionen]],BTT[Verwendete Transaktion (Pflichtauswahl)],1,FALSE)),"nein","ja")</f>
        <v>nein</v>
      </c>
    </row>
    <row r="3497" spans="1:7" hidden="1" x14ac:dyDescent="0.25">
      <c r="A3497" t="s">
        <v>4179</v>
      </c>
      <c r="B3497" t="s">
        <v>4180</v>
      </c>
      <c r="C3497" t="s">
        <v>8454</v>
      </c>
      <c r="D3497" s="13">
        <v>192</v>
      </c>
      <c r="E3497" t="s">
        <v>9102</v>
      </c>
      <c r="F3497" t="str">
        <f>IF(ISERROR(VLOOKUP(Transaktionen[[#This Row],[Transaktionen]],BTT[Verwendete Transaktion (Pflichtauswahl)],1,FALSE)),"nein","ja")</f>
        <v>nein</v>
      </c>
    </row>
    <row r="3498" spans="1:7" hidden="1" x14ac:dyDescent="0.25">
      <c r="A3498" t="s">
        <v>4181</v>
      </c>
      <c r="B3498" t="s">
        <v>4182</v>
      </c>
      <c r="C3498" t="s">
        <v>8454</v>
      </c>
      <c r="D3498" s="13">
        <v>22404</v>
      </c>
      <c r="E3498" t="s">
        <v>9102</v>
      </c>
      <c r="F3498" t="str">
        <f>IF(ISERROR(VLOOKUP(Transaktionen[[#This Row],[Transaktionen]],BTT[Verwendete Transaktion (Pflichtauswahl)],1,FALSE)),"nein","ja")</f>
        <v>nein</v>
      </c>
    </row>
    <row r="3499" spans="1:7" hidden="1" x14ac:dyDescent="0.25">
      <c r="A3499" t="s">
        <v>7325</v>
      </c>
      <c r="B3499" t="s">
        <v>8336</v>
      </c>
      <c r="C3499" t="s">
        <v>8454</v>
      </c>
      <c r="D3499" s="13" t="s">
        <v>576</v>
      </c>
      <c r="E3499" t="s">
        <v>576</v>
      </c>
      <c r="F3499" t="str">
        <f>IF(ISERROR(VLOOKUP(Transaktionen[[#This Row],[Transaktionen]],BTT[Verwendete Transaktion (Pflichtauswahl)],1,FALSE)),"nein","ja")</f>
        <v>nein</v>
      </c>
      <c r="G3499" t="s">
        <v>9516</v>
      </c>
    </row>
    <row r="3500" spans="1:7" hidden="1" x14ac:dyDescent="0.25">
      <c r="A3500" t="s">
        <v>4183</v>
      </c>
      <c r="B3500" t="s">
        <v>4184</v>
      </c>
      <c r="C3500" t="s">
        <v>8454</v>
      </c>
      <c r="D3500" s="13">
        <v>564</v>
      </c>
      <c r="E3500" t="s">
        <v>9102</v>
      </c>
      <c r="F3500" t="str">
        <f>IF(ISERROR(VLOOKUP(Transaktionen[[#This Row],[Transaktionen]],BTT[Verwendete Transaktion (Pflichtauswahl)],1,FALSE)),"nein","ja")</f>
        <v>nein</v>
      </c>
    </row>
    <row r="3501" spans="1:7" hidden="1" x14ac:dyDescent="0.25">
      <c r="A3501" t="s">
        <v>4185</v>
      </c>
      <c r="B3501" t="s">
        <v>4186</v>
      </c>
      <c r="C3501" t="s">
        <v>8454</v>
      </c>
      <c r="D3501" s="13">
        <v>1051</v>
      </c>
      <c r="E3501" t="s">
        <v>9102</v>
      </c>
      <c r="F3501" t="str">
        <f>IF(ISERROR(VLOOKUP(Transaktionen[[#This Row],[Transaktionen]],BTT[Verwendete Transaktion (Pflichtauswahl)],1,FALSE)),"nein","ja")</f>
        <v>nein</v>
      </c>
    </row>
    <row r="3502" spans="1:7" hidden="1" x14ac:dyDescent="0.25">
      <c r="A3502" t="s">
        <v>4187</v>
      </c>
      <c r="B3502" t="s">
        <v>4188</v>
      </c>
      <c r="C3502" t="s">
        <v>8454</v>
      </c>
      <c r="D3502" s="13">
        <v>442</v>
      </c>
      <c r="E3502" t="s">
        <v>9102</v>
      </c>
      <c r="F3502" t="str">
        <f>IF(ISERROR(VLOOKUP(Transaktionen[[#This Row],[Transaktionen]],BTT[Verwendete Transaktion (Pflichtauswahl)],1,FALSE)),"nein","ja")</f>
        <v>nein</v>
      </c>
    </row>
    <row r="3503" spans="1:7" hidden="1" x14ac:dyDescent="0.25">
      <c r="A3503" t="s">
        <v>4189</v>
      </c>
      <c r="B3503" t="s">
        <v>4190</v>
      </c>
      <c r="C3503" t="s">
        <v>8454</v>
      </c>
      <c r="D3503" s="13">
        <v>133</v>
      </c>
      <c r="E3503" t="s">
        <v>9102</v>
      </c>
      <c r="F3503" t="str">
        <f>IF(ISERROR(VLOOKUP(Transaktionen[[#This Row],[Transaktionen]],BTT[Verwendete Transaktion (Pflichtauswahl)],1,FALSE)),"nein","ja")</f>
        <v>nein</v>
      </c>
    </row>
    <row r="3504" spans="1:7" hidden="1" x14ac:dyDescent="0.25">
      <c r="A3504" t="s">
        <v>4191</v>
      </c>
      <c r="B3504" t="s">
        <v>4192</v>
      </c>
      <c r="C3504" t="s">
        <v>8454</v>
      </c>
      <c r="D3504" s="13">
        <v>120</v>
      </c>
      <c r="E3504" t="s">
        <v>9102</v>
      </c>
      <c r="F3504" t="str">
        <f>IF(ISERROR(VLOOKUP(Transaktionen[[#This Row],[Transaktionen]],BTT[Verwendete Transaktion (Pflichtauswahl)],1,FALSE)),"nein","ja")</f>
        <v>nein</v>
      </c>
    </row>
    <row r="3505" spans="1:7" hidden="1" x14ac:dyDescent="0.25">
      <c r="A3505" t="s">
        <v>4193</v>
      </c>
      <c r="B3505" t="s">
        <v>4194</v>
      </c>
      <c r="C3505" t="s">
        <v>8454</v>
      </c>
      <c r="D3505" s="13">
        <v>252</v>
      </c>
      <c r="E3505" t="s">
        <v>9102</v>
      </c>
      <c r="F3505" t="str">
        <f>IF(ISERROR(VLOOKUP(Transaktionen[[#This Row],[Transaktionen]],BTT[Verwendete Transaktion (Pflichtauswahl)],1,FALSE)),"nein","ja")</f>
        <v>nein</v>
      </c>
    </row>
    <row r="3506" spans="1:7" hidden="1" x14ac:dyDescent="0.25">
      <c r="A3506" t="s">
        <v>9274</v>
      </c>
      <c r="B3506" t="s">
        <v>9275</v>
      </c>
      <c r="C3506" t="s">
        <v>8454</v>
      </c>
      <c r="D3506" s="13">
        <v>238</v>
      </c>
      <c r="E3506" t="s">
        <v>9102</v>
      </c>
      <c r="F3506" t="str">
        <f>IF(ISERROR(VLOOKUP(Transaktionen[[#This Row],[Transaktionen]],BTT[Verwendete Transaktion (Pflichtauswahl)],1,FALSE)),"nein","ja")</f>
        <v>nein</v>
      </c>
    </row>
    <row r="3507" spans="1:7" hidden="1" x14ac:dyDescent="0.25">
      <c r="A3507" t="s">
        <v>4195</v>
      </c>
      <c r="B3507" t="s">
        <v>4196</v>
      </c>
      <c r="C3507" t="s">
        <v>8454</v>
      </c>
      <c r="D3507" s="13">
        <v>79364</v>
      </c>
      <c r="E3507" t="s">
        <v>9102</v>
      </c>
      <c r="F3507" t="str">
        <f>IF(ISERROR(VLOOKUP(Transaktionen[[#This Row],[Transaktionen]],BTT[Verwendete Transaktion (Pflichtauswahl)],1,FALSE)),"nein","ja")</f>
        <v>nein</v>
      </c>
    </row>
    <row r="3508" spans="1:7" hidden="1" x14ac:dyDescent="0.25">
      <c r="A3508" t="s">
        <v>7326</v>
      </c>
      <c r="B3508" t="s">
        <v>8337</v>
      </c>
      <c r="C3508" t="s">
        <v>8454</v>
      </c>
      <c r="D3508" s="13" t="s">
        <v>576</v>
      </c>
      <c r="E3508" t="s">
        <v>576</v>
      </c>
      <c r="F3508" t="str">
        <f>IF(ISERROR(VLOOKUP(Transaktionen[[#This Row],[Transaktionen]],BTT[Verwendete Transaktion (Pflichtauswahl)],1,FALSE)),"nein","ja")</f>
        <v>nein</v>
      </c>
      <c r="G3508" t="s">
        <v>9516</v>
      </c>
    </row>
    <row r="3509" spans="1:7" hidden="1" x14ac:dyDescent="0.25">
      <c r="A3509" t="s">
        <v>4197</v>
      </c>
      <c r="B3509" t="s">
        <v>4198</v>
      </c>
      <c r="C3509" t="s">
        <v>8454</v>
      </c>
      <c r="D3509" s="13">
        <v>10782</v>
      </c>
      <c r="E3509" t="s">
        <v>9102</v>
      </c>
      <c r="F3509" t="str">
        <f>IF(ISERROR(VLOOKUP(Transaktionen[[#This Row],[Transaktionen]],BTT[Verwendete Transaktion (Pflichtauswahl)],1,FALSE)),"nein","ja")</f>
        <v>nein</v>
      </c>
    </row>
    <row r="3510" spans="1:7" hidden="1" x14ac:dyDescent="0.25">
      <c r="A3510" t="s">
        <v>4199</v>
      </c>
      <c r="B3510" t="s">
        <v>4200</v>
      </c>
      <c r="C3510" t="s">
        <v>8454</v>
      </c>
      <c r="D3510" s="13">
        <v>112022</v>
      </c>
      <c r="E3510" t="s">
        <v>9102</v>
      </c>
      <c r="F3510" t="str">
        <f>IF(ISERROR(VLOOKUP(Transaktionen[[#This Row],[Transaktionen]],BTT[Verwendete Transaktion (Pflichtauswahl)],1,FALSE)),"nein","ja")</f>
        <v>nein</v>
      </c>
    </row>
    <row r="3511" spans="1:7" hidden="1" x14ac:dyDescent="0.25">
      <c r="A3511" t="s">
        <v>7327</v>
      </c>
      <c r="B3511" t="s">
        <v>8338</v>
      </c>
      <c r="C3511" t="s">
        <v>8454</v>
      </c>
      <c r="D3511" s="13">
        <v>720</v>
      </c>
      <c r="E3511" t="s">
        <v>9102</v>
      </c>
      <c r="F3511" t="str">
        <f>IF(ISERROR(VLOOKUP(Transaktionen[[#This Row],[Transaktionen]],BTT[Verwendete Transaktion (Pflichtauswahl)],1,FALSE)),"nein","ja")</f>
        <v>nein</v>
      </c>
    </row>
    <row r="3512" spans="1:7" hidden="1" x14ac:dyDescent="0.25">
      <c r="A3512" t="s">
        <v>4201</v>
      </c>
      <c r="B3512" t="s">
        <v>4202</v>
      </c>
      <c r="C3512" t="s">
        <v>8454</v>
      </c>
      <c r="D3512" s="13">
        <v>3824</v>
      </c>
      <c r="E3512" t="s">
        <v>9102</v>
      </c>
      <c r="F3512" t="str">
        <f>IF(ISERROR(VLOOKUP(Transaktionen[[#This Row],[Transaktionen]],BTT[Verwendete Transaktion (Pflichtauswahl)],1,FALSE)),"nein","ja")</f>
        <v>nein</v>
      </c>
    </row>
    <row r="3513" spans="1:7" hidden="1" x14ac:dyDescent="0.25">
      <c r="A3513" t="s">
        <v>4203</v>
      </c>
      <c r="B3513" t="s">
        <v>4204</v>
      </c>
      <c r="C3513" t="s">
        <v>8454</v>
      </c>
      <c r="D3513" s="13">
        <v>15853</v>
      </c>
      <c r="E3513" t="s">
        <v>9102</v>
      </c>
      <c r="F3513" t="str">
        <f>IF(ISERROR(VLOOKUP(Transaktionen[[#This Row],[Transaktionen]],BTT[Verwendete Transaktion (Pflichtauswahl)],1,FALSE)),"nein","ja")</f>
        <v>nein</v>
      </c>
    </row>
    <row r="3514" spans="1:7" hidden="1" x14ac:dyDescent="0.25">
      <c r="A3514" t="s">
        <v>4205</v>
      </c>
      <c r="B3514" t="s">
        <v>4206</v>
      </c>
      <c r="C3514" t="s">
        <v>8454</v>
      </c>
      <c r="D3514" s="13">
        <v>28605</v>
      </c>
      <c r="E3514" t="s">
        <v>9102</v>
      </c>
      <c r="F3514" t="str">
        <f>IF(ISERROR(VLOOKUP(Transaktionen[[#This Row],[Transaktionen]],BTT[Verwendete Transaktion (Pflichtauswahl)],1,FALSE)),"nein","ja")</f>
        <v>nein</v>
      </c>
    </row>
    <row r="3515" spans="1:7" hidden="1" x14ac:dyDescent="0.25">
      <c r="A3515" t="s">
        <v>4209</v>
      </c>
      <c r="B3515" t="s">
        <v>4210</v>
      </c>
      <c r="C3515" t="s">
        <v>8454</v>
      </c>
      <c r="D3515" s="13">
        <v>67533</v>
      </c>
      <c r="E3515" t="s">
        <v>9102</v>
      </c>
      <c r="F3515" t="str">
        <f>IF(ISERROR(VLOOKUP(Transaktionen[[#This Row],[Transaktionen]],BTT[Verwendete Transaktion (Pflichtauswahl)],1,FALSE)),"nein","ja")</f>
        <v>nein</v>
      </c>
    </row>
    <row r="3516" spans="1:7" hidden="1" x14ac:dyDescent="0.25">
      <c r="A3516" t="s">
        <v>4207</v>
      </c>
      <c r="B3516" t="s">
        <v>4208</v>
      </c>
      <c r="C3516" t="s">
        <v>8454</v>
      </c>
      <c r="D3516" s="13">
        <v>685</v>
      </c>
      <c r="E3516" t="s">
        <v>576</v>
      </c>
      <c r="F3516" t="str">
        <f>IF(ISERROR(VLOOKUP(Transaktionen[[#This Row],[Transaktionen]],BTT[Verwendete Transaktion (Pflichtauswahl)],1,FALSE)),"nein","ja")</f>
        <v>nein</v>
      </c>
    </row>
    <row r="3517" spans="1:7" hidden="1" x14ac:dyDescent="0.25">
      <c r="A3517" t="s">
        <v>4211</v>
      </c>
      <c r="B3517" t="s">
        <v>4212</v>
      </c>
      <c r="C3517" t="s">
        <v>8454</v>
      </c>
      <c r="D3517" s="13">
        <v>136</v>
      </c>
      <c r="E3517" t="s">
        <v>9102</v>
      </c>
      <c r="F3517" t="str">
        <f>IF(ISERROR(VLOOKUP(Transaktionen[[#This Row],[Transaktionen]],BTT[Verwendete Transaktion (Pflichtauswahl)],1,FALSE)),"nein","ja")</f>
        <v>nein</v>
      </c>
    </row>
    <row r="3518" spans="1:7" hidden="1" x14ac:dyDescent="0.25">
      <c r="A3518" t="s">
        <v>4217</v>
      </c>
      <c r="B3518" t="s">
        <v>4218</v>
      </c>
      <c r="C3518" t="s">
        <v>8454</v>
      </c>
      <c r="D3518" s="13">
        <v>572</v>
      </c>
      <c r="E3518" t="s">
        <v>9102</v>
      </c>
      <c r="F3518" t="str">
        <f>IF(ISERROR(VLOOKUP(Transaktionen[[#This Row],[Transaktionen]],BTT[Verwendete Transaktion (Pflichtauswahl)],1,FALSE)),"nein","ja")</f>
        <v>nein</v>
      </c>
    </row>
    <row r="3519" spans="1:7" hidden="1" x14ac:dyDescent="0.25">
      <c r="A3519" t="s">
        <v>7328</v>
      </c>
      <c r="B3519" t="s">
        <v>8339</v>
      </c>
      <c r="C3519" t="s">
        <v>8454</v>
      </c>
      <c r="D3519" s="13">
        <v>88</v>
      </c>
      <c r="E3519" t="s">
        <v>576</v>
      </c>
      <c r="F3519" t="str">
        <f>IF(ISERROR(VLOOKUP(Transaktionen[[#This Row],[Transaktionen]],BTT[Verwendete Transaktion (Pflichtauswahl)],1,FALSE)),"nein","ja")</f>
        <v>nein</v>
      </c>
    </row>
    <row r="3520" spans="1:7" hidden="1" x14ac:dyDescent="0.25">
      <c r="A3520" t="s">
        <v>4213</v>
      </c>
      <c r="B3520" t="s">
        <v>4214</v>
      </c>
      <c r="C3520" t="s">
        <v>8454</v>
      </c>
      <c r="D3520" s="13">
        <v>3464</v>
      </c>
      <c r="E3520" t="s">
        <v>9102</v>
      </c>
      <c r="F3520" t="str">
        <f>IF(ISERROR(VLOOKUP(Transaktionen[[#This Row],[Transaktionen]],BTT[Verwendete Transaktion (Pflichtauswahl)],1,FALSE)),"nein","ja")</f>
        <v>nein</v>
      </c>
    </row>
    <row r="3521" spans="1:7" hidden="1" x14ac:dyDescent="0.25">
      <c r="A3521" t="s">
        <v>4215</v>
      </c>
      <c r="B3521" t="s">
        <v>4216</v>
      </c>
      <c r="C3521" t="s">
        <v>8454</v>
      </c>
      <c r="D3521" s="13">
        <v>466</v>
      </c>
      <c r="E3521" t="s">
        <v>9102</v>
      </c>
      <c r="F3521" t="str">
        <f>IF(ISERROR(VLOOKUP(Transaktionen[[#This Row],[Transaktionen]],BTT[Verwendete Transaktion (Pflichtauswahl)],1,FALSE)),"nein","ja")</f>
        <v>nein</v>
      </c>
    </row>
    <row r="3522" spans="1:7" hidden="1" x14ac:dyDescent="0.25">
      <c r="A3522" t="s">
        <v>4219</v>
      </c>
      <c r="B3522" t="s">
        <v>4220</v>
      </c>
      <c r="C3522" t="s">
        <v>8454</v>
      </c>
      <c r="D3522" s="13">
        <v>12037</v>
      </c>
      <c r="E3522" t="s">
        <v>9102</v>
      </c>
      <c r="F3522" t="str">
        <f>IF(ISERROR(VLOOKUP(Transaktionen[[#This Row],[Transaktionen]],BTT[Verwendete Transaktion (Pflichtauswahl)],1,FALSE)),"nein","ja")</f>
        <v>nein</v>
      </c>
    </row>
    <row r="3523" spans="1:7" hidden="1" x14ac:dyDescent="0.25">
      <c r="A3523" t="s">
        <v>4221</v>
      </c>
      <c r="B3523" t="s">
        <v>4222</v>
      </c>
      <c r="C3523" t="s">
        <v>8454</v>
      </c>
      <c r="D3523" s="13">
        <v>840</v>
      </c>
      <c r="E3523" t="s">
        <v>576</v>
      </c>
      <c r="F3523" t="str">
        <f>IF(ISERROR(VLOOKUP(Transaktionen[[#This Row],[Transaktionen]],BTT[Verwendete Transaktion (Pflichtauswahl)],1,FALSE)),"nein","ja")</f>
        <v>nein</v>
      </c>
    </row>
    <row r="3524" spans="1:7" hidden="1" x14ac:dyDescent="0.25">
      <c r="A3524" t="s">
        <v>4640</v>
      </c>
      <c r="B3524" t="s">
        <v>4641</v>
      </c>
      <c r="C3524" t="s">
        <v>8454</v>
      </c>
      <c r="D3524" s="13">
        <v>1189</v>
      </c>
      <c r="E3524" t="s">
        <v>9102</v>
      </c>
      <c r="F3524" t="str">
        <f>IF(ISERROR(VLOOKUP(Transaktionen[[#This Row],[Transaktionen]],BTT[Verwendete Transaktion (Pflichtauswahl)],1,FALSE)),"nein","ja")</f>
        <v>nein</v>
      </c>
    </row>
    <row r="3525" spans="1:7" hidden="1" x14ac:dyDescent="0.25">
      <c r="A3525" t="s">
        <v>7339</v>
      </c>
      <c r="B3525" t="s">
        <v>8350</v>
      </c>
      <c r="C3525" t="s">
        <v>6322</v>
      </c>
      <c r="D3525" s="13">
        <v>3</v>
      </c>
      <c r="E3525" t="s">
        <v>576</v>
      </c>
      <c r="F3525" t="str">
        <f>IF(ISERROR(VLOOKUP(Transaktionen[[#This Row],[Transaktionen]],BTT[Verwendete Transaktion (Pflichtauswahl)],1,FALSE)),"nein","ja")</f>
        <v>nein</v>
      </c>
    </row>
    <row r="3526" spans="1:7" hidden="1" x14ac:dyDescent="0.25">
      <c r="A3526" t="s">
        <v>4642</v>
      </c>
      <c r="B3526" t="s">
        <v>4643</v>
      </c>
      <c r="C3526" t="s">
        <v>8454</v>
      </c>
      <c r="D3526" s="13">
        <v>3300</v>
      </c>
      <c r="E3526" t="s">
        <v>9102</v>
      </c>
      <c r="F3526" t="str">
        <f>IF(ISERROR(VLOOKUP(Transaktionen[[#This Row],[Transaktionen]],BTT[Verwendete Transaktion (Pflichtauswahl)],1,FALSE)),"nein","ja")</f>
        <v>nein</v>
      </c>
    </row>
    <row r="3527" spans="1:7" hidden="1" x14ac:dyDescent="0.25">
      <c r="A3527" t="s">
        <v>7340</v>
      </c>
      <c r="B3527" t="s">
        <v>8351</v>
      </c>
      <c r="C3527" t="s">
        <v>8454</v>
      </c>
      <c r="D3527" s="13">
        <v>36</v>
      </c>
      <c r="E3527" t="s">
        <v>576</v>
      </c>
      <c r="F3527" t="str">
        <f>IF(ISERROR(VLOOKUP(Transaktionen[[#This Row],[Transaktionen]],BTT[Verwendete Transaktion (Pflichtauswahl)],1,FALSE)),"nein","ja")</f>
        <v>nein</v>
      </c>
    </row>
    <row r="3528" spans="1:7" hidden="1" x14ac:dyDescent="0.25">
      <c r="A3528" t="s">
        <v>7341</v>
      </c>
      <c r="B3528" t="s">
        <v>8352</v>
      </c>
      <c r="C3528" t="s">
        <v>6039</v>
      </c>
      <c r="D3528" s="13" t="s">
        <v>576</v>
      </c>
      <c r="E3528" t="s">
        <v>576</v>
      </c>
      <c r="F3528" t="str">
        <f>IF(ISERROR(VLOOKUP(Transaktionen[[#This Row],[Transaktionen]],BTT[Verwendete Transaktion (Pflichtauswahl)],1,FALSE)),"nein","ja")</f>
        <v>nein</v>
      </c>
      <c r="G3528" t="s">
        <v>9516</v>
      </c>
    </row>
    <row r="3529" spans="1:7" hidden="1" x14ac:dyDescent="0.25">
      <c r="A3529" t="s">
        <v>9483</v>
      </c>
      <c r="B3529" t="s">
        <v>9484</v>
      </c>
      <c r="C3529" t="s">
        <v>6039</v>
      </c>
      <c r="D3529" s="13">
        <v>15</v>
      </c>
      <c r="E3529" t="s">
        <v>9102</v>
      </c>
      <c r="F3529" t="str">
        <f>IF(ISERROR(VLOOKUP(Transaktionen[[#This Row],[Transaktionen]],BTT[Verwendete Transaktion (Pflichtauswahl)],1,FALSE)),"nein","ja")</f>
        <v>nein</v>
      </c>
    </row>
    <row r="3530" spans="1:7" hidden="1" x14ac:dyDescent="0.25">
      <c r="A3530" t="s">
        <v>4644</v>
      </c>
      <c r="B3530" t="s">
        <v>4645</v>
      </c>
      <c r="C3530" t="s">
        <v>6039</v>
      </c>
      <c r="D3530" s="13">
        <v>5571</v>
      </c>
      <c r="E3530" t="s">
        <v>9102</v>
      </c>
      <c r="F3530" t="str">
        <f>IF(ISERROR(VLOOKUP(Transaktionen[[#This Row],[Transaktionen]],BTT[Verwendete Transaktion (Pflichtauswahl)],1,FALSE)),"nein","ja")</f>
        <v>nein</v>
      </c>
    </row>
    <row r="3531" spans="1:7" hidden="1" x14ac:dyDescent="0.25">
      <c r="A3531" t="s">
        <v>7342</v>
      </c>
      <c r="B3531" t="s">
        <v>8353</v>
      </c>
      <c r="C3531" t="s">
        <v>6039</v>
      </c>
      <c r="D3531" s="13" t="s">
        <v>576</v>
      </c>
      <c r="E3531" t="s">
        <v>576</v>
      </c>
      <c r="F3531" t="str">
        <f>IF(ISERROR(VLOOKUP(Transaktionen[[#This Row],[Transaktionen]],BTT[Verwendete Transaktion (Pflichtauswahl)],1,FALSE)),"nein","ja")</f>
        <v>nein</v>
      </c>
      <c r="G3531" t="s">
        <v>9516</v>
      </c>
    </row>
    <row r="3532" spans="1:7" hidden="1" x14ac:dyDescent="0.25">
      <c r="A3532" t="s">
        <v>7343</v>
      </c>
      <c r="B3532" t="s">
        <v>8354</v>
      </c>
      <c r="C3532" t="s">
        <v>6039</v>
      </c>
      <c r="D3532" s="13" t="s">
        <v>576</v>
      </c>
      <c r="E3532" t="s">
        <v>576</v>
      </c>
      <c r="F3532" s="10" t="str">
        <f>IF(ISERROR(VLOOKUP(Transaktionen[[#This Row],[Transaktionen]],BTT[Verwendete Transaktion (Pflichtauswahl)],1,FALSE)),"nein","ja")</f>
        <v>nein</v>
      </c>
      <c r="G3532" t="s">
        <v>9516</v>
      </c>
    </row>
    <row r="3533" spans="1:7" hidden="1" x14ac:dyDescent="0.25">
      <c r="A3533" t="s">
        <v>7344</v>
      </c>
      <c r="B3533" t="s">
        <v>8355</v>
      </c>
      <c r="C3533" t="s">
        <v>6039</v>
      </c>
      <c r="D3533" s="13" t="s">
        <v>576</v>
      </c>
      <c r="E3533" t="s">
        <v>576</v>
      </c>
      <c r="F3533" t="str">
        <f>IF(ISERROR(VLOOKUP(Transaktionen[[#This Row],[Transaktionen]],BTT[Verwendete Transaktion (Pflichtauswahl)],1,FALSE)),"nein","ja")</f>
        <v>nein</v>
      </c>
      <c r="G3533" t="s">
        <v>9516</v>
      </c>
    </row>
    <row r="3534" spans="1:7" hidden="1" x14ac:dyDescent="0.25">
      <c r="A3534" t="s">
        <v>4646</v>
      </c>
      <c r="B3534" t="s">
        <v>4647</v>
      </c>
      <c r="C3534" t="s">
        <v>6039</v>
      </c>
      <c r="D3534" s="13">
        <v>370683</v>
      </c>
      <c r="E3534" t="s">
        <v>9102</v>
      </c>
      <c r="F3534" t="str">
        <f>IF(ISERROR(VLOOKUP(Transaktionen[[#This Row],[Transaktionen]],BTT[Verwendete Transaktion (Pflichtauswahl)],1,FALSE)),"nein","ja")</f>
        <v>nein</v>
      </c>
    </row>
    <row r="3535" spans="1:7" hidden="1" x14ac:dyDescent="0.25">
      <c r="A3535" t="s">
        <v>4648</v>
      </c>
      <c r="B3535" t="s">
        <v>4649</v>
      </c>
      <c r="C3535" t="s">
        <v>6039</v>
      </c>
      <c r="D3535" s="13">
        <v>685220</v>
      </c>
      <c r="E3535" t="s">
        <v>9102</v>
      </c>
      <c r="F3535" t="str">
        <f>IF(ISERROR(VLOOKUP(Transaktionen[[#This Row],[Transaktionen]],BTT[Verwendete Transaktion (Pflichtauswahl)],1,FALSE)),"nein","ja")</f>
        <v>nein</v>
      </c>
    </row>
    <row r="3536" spans="1:7" hidden="1" x14ac:dyDescent="0.25">
      <c r="A3536" t="s">
        <v>4650</v>
      </c>
      <c r="B3536" t="s">
        <v>4651</v>
      </c>
      <c r="C3536" t="s">
        <v>6039</v>
      </c>
      <c r="D3536" s="13">
        <v>28436</v>
      </c>
      <c r="E3536" t="s">
        <v>9102</v>
      </c>
      <c r="F3536" t="str">
        <f>IF(ISERROR(VLOOKUP(Transaktionen[[#This Row],[Transaktionen]],BTT[Verwendete Transaktion (Pflichtauswahl)],1,FALSE)),"nein","ja")</f>
        <v>nein</v>
      </c>
    </row>
    <row r="3537" spans="1:7" hidden="1" x14ac:dyDescent="0.25">
      <c r="A3537" t="s">
        <v>4652</v>
      </c>
      <c r="B3537" t="s">
        <v>4653</v>
      </c>
      <c r="C3537" t="s">
        <v>6039</v>
      </c>
      <c r="D3537" s="13">
        <v>525</v>
      </c>
      <c r="E3537" t="s">
        <v>9102</v>
      </c>
      <c r="F3537" t="str">
        <f>IF(ISERROR(VLOOKUP(Transaktionen[[#This Row],[Transaktionen]],BTT[Verwendete Transaktion (Pflichtauswahl)],1,FALSE)),"nein","ja")</f>
        <v>nein</v>
      </c>
    </row>
    <row r="3538" spans="1:7" hidden="1" x14ac:dyDescent="0.25">
      <c r="A3538" t="s">
        <v>7345</v>
      </c>
      <c r="B3538" t="s">
        <v>4653</v>
      </c>
      <c r="C3538" t="s">
        <v>6039</v>
      </c>
      <c r="D3538" s="13">
        <v>9</v>
      </c>
      <c r="E3538" t="s">
        <v>9102</v>
      </c>
      <c r="F3538" t="str">
        <f>IF(ISERROR(VLOOKUP(Transaktionen[[#This Row],[Transaktionen]],BTT[Verwendete Transaktion (Pflichtauswahl)],1,FALSE)),"nein","ja")</f>
        <v>nein</v>
      </c>
    </row>
    <row r="3539" spans="1:7" hidden="1" x14ac:dyDescent="0.25">
      <c r="A3539" t="s">
        <v>7346</v>
      </c>
      <c r="B3539" t="s">
        <v>8356</v>
      </c>
      <c r="C3539" t="s">
        <v>6039</v>
      </c>
      <c r="D3539" s="13">
        <v>54</v>
      </c>
      <c r="E3539" t="s">
        <v>9102</v>
      </c>
      <c r="F3539" t="str">
        <f>IF(ISERROR(VLOOKUP(Transaktionen[[#This Row],[Transaktionen]],BTT[Verwendete Transaktion (Pflichtauswahl)],1,FALSE)),"nein","ja")</f>
        <v>nein</v>
      </c>
      <c r="G3539" t="s">
        <v>9527</v>
      </c>
    </row>
    <row r="3540" spans="1:7" hidden="1" x14ac:dyDescent="0.25">
      <c r="A3540" t="s">
        <v>7347</v>
      </c>
      <c r="B3540" t="s">
        <v>3179</v>
      </c>
      <c r="C3540" t="s">
        <v>6039</v>
      </c>
      <c r="D3540" s="13" t="s">
        <v>576</v>
      </c>
      <c r="E3540" t="s">
        <v>576</v>
      </c>
      <c r="F3540" t="str">
        <f>IF(ISERROR(VLOOKUP(Transaktionen[[#This Row],[Transaktionen]],BTT[Verwendete Transaktion (Pflichtauswahl)],1,FALSE)),"nein","ja")</f>
        <v>nein</v>
      </c>
      <c r="G3540" t="s">
        <v>9516</v>
      </c>
    </row>
    <row r="3541" spans="1:7" hidden="1" x14ac:dyDescent="0.25">
      <c r="A3541" t="s">
        <v>4654</v>
      </c>
      <c r="B3541" t="s">
        <v>3181</v>
      </c>
      <c r="C3541" t="s">
        <v>6039</v>
      </c>
      <c r="D3541" s="13">
        <v>602</v>
      </c>
      <c r="E3541" t="s">
        <v>9102</v>
      </c>
      <c r="F3541" t="str">
        <f>IF(ISERROR(VLOOKUP(Transaktionen[[#This Row],[Transaktionen]],BTT[Verwendete Transaktion (Pflichtauswahl)],1,FALSE)),"nein","ja")</f>
        <v>nein</v>
      </c>
      <c r="G3541" t="s">
        <v>9065</v>
      </c>
    </row>
    <row r="3542" spans="1:7" hidden="1" x14ac:dyDescent="0.25">
      <c r="A3542" t="s">
        <v>4655</v>
      </c>
      <c r="B3542" t="s">
        <v>3183</v>
      </c>
      <c r="C3542" t="s">
        <v>6039</v>
      </c>
      <c r="D3542" s="13">
        <v>98</v>
      </c>
      <c r="E3542" t="s">
        <v>9102</v>
      </c>
      <c r="F3542" t="str">
        <f>IF(ISERROR(VLOOKUP(Transaktionen[[#This Row],[Transaktionen]],BTT[Verwendete Transaktion (Pflichtauswahl)],1,FALSE)),"nein","ja")</f>
        <v>nein</v>
      </c>
      <c r="G3542" t="s">
        <v>9065</v>
      </c>
    </row>
    <row r="3543" spans="1:7" hidden="1" x14ac:dyDescent="0.25">
      <c r="A3543" t="s">
        <v>7348</v>
      </c>
      <c r="B3543" t="s">
        <v>8357</v>
      </c>
      <c r="C3543" t="s">
        <v>6039</v>
      </c>
      <c r="D3543" s="13">
        <v>30</v>
      </c>
      <c r="E3543" t="s">
        <v>9102</v>
      </c>
      <c r="F3543" t="str">
        <f>IF(ISERROR(VLOOKUP(Transaktionen[[#This Row],[Transaktionen]],BTT[Verwendete Transaktion (Pflichtauswahl)],1,FALSE)),"nein","ja")</f>
        <v>nein</v>
      </c>
      <c r="G3543" t="s">
        <v>9065</v>
      </c>
    </row>
    <row r="3544" spans="1:7" hidden="1" x14ac:dyDescent="0.25">
      <c r="A3544" t="s">
        <v>4656</v>
      </c>
      <c r="B3544" t="s">
        <v>4657</v>
      </c>
      <c r="C3544" t="s">
        <v>6039</v>
      </c>
      <c r="D3544" s="13">
        <v>139</v>
      </c>
      <c r="E3544" t="s">
        <v>9102</v>
      </c>
      <c r="F3544" t="str">
        <f>IF(ISERROR(VLOOKUP(Transaktionen[[#This Row],[Transaktionen]],BTT[Verwendete Transaktion (Pflichtauswahl)],1,FALSE)),"nein","ja")</f>
        <v>nein</v>
      </c>
    </row>
    <row r="3545" spans="1:7" hidden="1" x14ac:dyDescent="0.25">
      <c r="A3545" t="s">
        <v>4658</v>
      </c>
      <c r="B3545" t="s">
        <v>4659</v>
      </c>
      <c r="C3545" t="s">
        <v>6039</v>
      </c>
      <c r="D3545" s="13">
        <v>150793</v>
      </c>
      <c r="E3545" t="s">
        <v>9102</v>
      </c>
      <c r="F3545" t="str">
        <f>IF(ISERROR(VLOOKUP(Transaktionen[[#This Row],[Transaktionen]],BTT[Verwendete Transaktion (Pflichtauswahl)],1,FALSE)),"nein","ja")</f>
        <v>nein</v>
      </c>
    </row>
    <row r="3546" spans="1:7" hidden="1" x14ac:dyDescent="0.25">
      <c r="A3546" t="s">
        <v>4660</v>
      </c>
      <c r="B3546" t="s">
        <v>3187</v>
      </c>
      <c r="C3546" t="s">
        <v>6039</v>
      </c>
      <c r="D3546" s="13">
        <v>24357</v>
      </c>
      <c r="E3546" t="s">
        <v>9102</v>
      </c>
      <c r="F3546" t="str">
        <f>IF(ISERROR(VLOOKUP(Transaktionen[[#This Row],[Transaktionen]],BTT[Verwendete Transaktion (Pflichtauswahl)],1,FALSE)),"nein","ja")</f>
        <v>nein</v>
      </c>
    </row>
    <row r="3547" spans="1:7" hidden="1" x14ac:dyDescent="0.25">
      <c r="A3547" t="s">
        <v>7349</v>
      </c>
      <c r="B3547" t="s">
        <v>8358</v>
      </c>
      <c r="C3547" t="s">
        <v>6039</v>
      </c>
      <c r="D3547" s="13">
        <v>404</v>
      </c>
      <c r="E3547" t="s">
        <v>576</v>
      </c>
      <c r="F3547" s="10" t="str">
        <f>IF(ISERROR(VLOOKUP(Transaktionen[[#This Row],[Transaktionen]],BTT[Verwendete Transaktion (Pflichtauswahl)],1,FALSE)),"nein","ja")</f>
        <v>nein</v>
      </c>
    </row>
    <row r="3548" spans="1:7" hidden="1" x14ac:dyDescent="0.25">
      <c r="A3548" t="s">
        <v>7350</v>
      </c>
      <c r="B3548" t="s">
        <v>8359</v>
      </c>
      <c r="C3548" t="s">
        <v>8457</v>
      </c>
      <c r="D3548" s="13" t="s">
        <v>576</v>
      </c>
      <c r="E3548" t="s">
        <v>576</v>
      </c>
      <c r="F3548" t="str">
        <f>IF(ISERROR(VLOOKUP(Transaktionen[[#This Row],[Transaktionen]],BTT[Verwendete Transaktion (Pflichtauswahl)],1,FALSE)),"nein","ja")</f>
        <v>nein</v>
      </c>
      <c r="G3548" t="s">
        <v>9516</v>
      </c>
    </row>
    <row r="3549" spans="1:7" hidden="1" x14ac:dyDescent="0.25">
      <c r="A3549" t="s">
        <v>4661</v>
      </c>
      <c r="B3549" t="s">
        <v>4662</v>
      </c>
      <c r="C3549" t="s">
        <v>8457</v>
      </c>
      <c r="D3549" s="13">
        <v>949</v>
      </c>
      <c r="E3549" t="s">
        <v>9102</v>
      </c>
      <c r="F3549" t="str">
        <f>IF(ISERROR(VLOOKUP(Transaktionen[[#This Row],[Transaktionen]],BTT[Verwendete Transaktion (Pflichtauswahl)],1,FALSE)),"nein","ja")</f>
        <v>nein</v>
      </c>
      <c r="G3549" t="s">
        <v>9361</v>
      </c>
    </row>
    <row r="3550" spans="1:7" hidden="1" x14ac:dyDescent="0.25">
      <c r="A3550" t="s">
        <v>7351</v>
      </c>
      <c r="B3550" t="s">
        <v>8360</v>
      </c>
      <c r="C3550" t="s">
        <v>8457</v>
      </c>
      <c r="D3550" s="13" t="s">
        <v>576</v>
      </c>
      <c r="E3550" t="s">
        <v>576</v>
      </c>
      <c r="F3550" t="str">
        <f>IF(ISERROR(VLOOKUP(Transaktionen[[#This Row],[Transaktionen]],BTT[Verwendete Transaktion (Pflichtauswahl)],1,FALSE)),"nein","ja")</f>
        <v>nein</v>
      </c>
      <c r="G3550" t="s">
        <v>9516</v>
      </c>
    </row>
    <row r="3551" spans="1:7" hidden="1" x14ac:dyDescent="0.25">
      <c r="A3551" t="s">
        <v>4663</v>
      </c>
      <c r="B3551" t="s">
        <v>4664</v>
      </c>
      <c r="C3551" t="s">
        <v>6039</v>
      </c>
      <c r="D3551" s="13">
        <v>40</v>
      </c>
      <c r="E3551" t="s">
        <v>9102</v>
      </c>
      <c r="F3551" t="str">
        <f>IF(ISERROR(VLOOKUP(Transaktionen[[#This Row],[Transaktionen]],BTT[Verwendete Transaktion (Pflichtauswahl)],1,FALSE)),"nein","ja")</f>
        <v>nein</v>
      </c>
    </row>
    <row r="3552" spans="1:7" hidden="1" x14ac:dyDescent="0.25">
      <c r="A3552" t="s">
        <v>4665</v>
      </c>
      <c r="B3552" t="s">
        <v>4666</v>
      </c>
      <c r="C3552" t="s">
        <v>6039</v>
      </c>
      <c r="D3552" s="13">
        <v>7</v>
      </c>
      <c r="E3552" t="s">
        <v>9102</v>
      </c>
      <c r="F3552" s="10" t="str">
        <f>IF(ISERROR(VLOOKUP(Transaktionen[[#This Row],[Transaktionen]],BTT[Verwendete Transaktion (Pflichtauswahl)],1,FALSE)),"nein","ja")</f>
        <v>nein</v>
      </c>
    </row>
    <row r="3553" spans="1:7" hidden="1" x14ac:dyDescent="0.25">
      <c r="A3553" t="s">
        <v>7352</v>
      </c>
      <c r="B3553" t="s">
        <v>8361</v>
      </c>
      <c r="C3553" t="s">
        <v>6039</v>
      </c>
      <c r="D3553" s="13" t="s">
        <v>576</v>
      </c>
      <c r="E3553" t="s">
        <v>576</v>
      </c>
      <c r="F3553" t="str">
        <f>IF(ISERROR(VLOOKUP(Transaktionen[[#This Row],[Transaktionen]],BTT[Verwendete Transaktion (Pflichtauswahl)],1,FALSE)),"nein","ja")</f>
        <v>nein</v>
      </c>
      <c r="G3553" t="s">
        <v>9527</v>
      </c>
    </row>
    <row r="3554" spans="1:7" hidden="1" x14ac:dyDescent="0.25">
      <c r="A3554" t="s">
        <v>4667</v>
      </c>
      <c r="B3554" t="s">
        <v>4668</v>
      </c>
      <c r="C3554" t="s">
        <v>6039</v>
      </c>
      <c r="D3554" s="13">
        <v>1045</v>
      </c>
      <c r="E3554" t="s">
        <v>9102</v>
      </c>
      <c r="F3554" t="str">
        <f>IF(ISERROR(VLOOKUP(Transaktionen[[#This Row],[Transaktionen]],BTT[Verwendete Transaktion (Pflichtauswahl)],1,FALSE)),"nein","ja")</f>
        <v>nein</v>
      </c>
      <c r="G3554" t="s">
        <v>9527</v>
      </c>
    </row>
    <row r="3555" spans="1:7" hidden="1" x14ac:dyDescent="0.25">
      <c r="A3555" t="s">
        <v>4669</v>
      </c>
      <c r="B3555" t="s">
        <v>4670</v>
      </c>
      <c r="C3555" t="s">
        <v>6039</v>
      </c>
      <c r="D3555" s="13">
        <v>325771</v>
      </c>
      <c r="E3555" t="s">
        <v>9102</v>
      </c>
      <c r="F3555" t="str">
        <f>IF(ISERROR(VLOOKUP(Transaktionen[[#This Row],[Transaktionen]],BTT[Verwendete Transaktion (Pflichtauswahl)],1,FALSE)),"nein","ja")</f>
        <v>nein</v>
      </c>
    </row>
    <row r="3556" spans="1:7" hidden="1" x14ac:dyDescent="0.25">
      <c r="A3556" t="s">
        <v>4671</v>
      </c>
      <c r="B3556" t="s">
        <v>4672</v>
      </c>
      <c r="C3556" t="s">
        <v>6039</v>
      </c>
      <c r="D3556" s="13">
        <v>38351</v>
      </c>
      <c r="E3556" t="s">
        <v>9102</v>
      </c>
      <c r="F3556" t="str">
        <f>IF(ISERROR(VLOOKUP(Transaktionen[[#This Row],[Transaktionen]],BTT[Verwendete Transaktion (Pflichtauswahl)],1,FALSE)),"nein","ja")</f>
        <v>nein</v>
      </c>
    </row>
    <row r="3557" spans="1:7" hidden="1" x14ac:dyDescent="0.25">
      <c r="A3557" t="s">
        <v>4673</v>
      </c>
      <c r="B3557" t="s">
        <v>4674</v>
      </c>
      <c r="C3557" t="s">
        <v>6039</v>
      </c>
      <c r="D3557" s="13">
        <v>65181</v>
      </c>
      <c r="E3557" t="s">
        <v>9102</v>
      </c>
      <c r="F3557" t="str">
        <f>IF(ISERROR(VLOOKUP(Transaktionen[[#This Row],[Transaktionen]],BTT[Verwendete Transaktion (Pflichtauswahl)],1,FALSE)),"nein","ja")</f>
        <v>nein</v>
      </c>
    </row>
    <row r="3558" spans="1:7" hidden="1" x14ac:dyDescent="0.25">
      <c r="A3558" t="s">
        <v>4675</v>
      </c>
      <c r="B3558" t="s">
        <v>4676</v>
      </c>
      <c r="C3558" t="s">
        <v>6039</v>
      </c>
      <c r="D3558" s="13">
        <v>6589</v>
      </c>
      <c r="E3558" t="s">
        <v>9102</v>
      </c>
      <c r="F3558" t="str">
        <f>IF(ISERROR(VLOOKUP(Transaktionen[[#This Row],[Transaktionen]],BTT[Verwendete Transaktion (Pflichtauswahl)],1,FALSE)),"nein","ja")</f>
        <v>nein</v>
      </c>
    </row>
    <row r="3559" spans="1:7" hidden="1" x14ac:dyDescent="0.25">
      <c r="A3559" t="s">
        <v>4677</v>
      </c>
      <c r="B3559" t="s">
        <v>4678</v>
      </c>
      <c r="C3559" t="s">
        <v>6039</v>
      </c>
      <c r="D3559" s="13">
        <v>867</v>
      </c>
      <c r="E3559" t="s">
        <v>9102</v>
      </c>
      <c r="F3559" t="str">
        <f>IF(ISERROR(VLOOKUP(Transaktionen[[#This Row],[Transaktionen]],BTT[Verwendete Transaktion (Pflichtauswahl)],1,FALSE)),"nein","ja")</f>
        <v>nein</v>
      </c>
    </row>
    <row r="3560" spans="1:7" hidden="1" x14ac:dyDescent="0.25">
      <c r="A3560" t="s">
        <v>7353</v>
      </c>
      <c r="B3560" t="s">
        <v>4678</v>
      </c>
      <c r="C3560" t="s">
        <v>6039</v>
      </c>
      <c r="D3560" s="13">
        <v>20</v>
      </c>
      <c r="E3560" t="s">
        <v>9102</v>
      </c>
      <c r="F3560" t="str">
        <f>IF(ISERROR(VLOOKUP(Transaktionen[[#This Row],[Transaktionen]],BTT[Verwendete Transaktion (Pflichtauswahl)],1,FALSE)),"nein","ja")</f>
        <v>nein</v>
      </c>
    </row>
    <row r="3561" spans="1:7" hidden="1" x14ac:dyDescent="0.25">
      <c r="A3561" t="s">
        <v>4679</v>
      </c>
      <c r="B3561" t="s">
        <v>4680</v>
      </c>
      <c r="C3561" t="s">
        <v>6039</v>
      </c>
      <c r="D3561" s="13">
        <v>516</v>
      </c>
      <c r="E3561" t="s">
        <v>576</v>
      </c>
      <c r="F3561" t="str">
        <f>IF(ISERROR(VLOOKUP(Transaktionen[[#This Row],[Transaktionen]],BTT[Verwendete Transaktion (Pflichtauswahl)],1,FALSE)),"nein","ja")</f>
        <v>nein</v>
      </c>
      <c r="G3561" t="s">
        <v>9527</v>
      </c>
    </row>
    <row r="3562" spans="1:7" hidden="1" x14ac:dyDescent="0.25">
      <c r="A3562" t="s">
        <v>4681</v>
      </c>
      <c r="B3562" t="s">
        <v>4682</v>
      </c>
      <c r="C3562" t="s">
        <v>6039</v>
      </c>
      <c r="D3562" s="13">
        <v>6</v>
      </c>
      <c r="E3562" t="s">
        <v>9102</v>
      </c>
      <c r="F3562" t="str">
        <f>IF(ISERROR(VLOOKUP(Transaktionen[[#This Row],[Transaktionen]],BTT[Verwendete Transaktion (Pflichtauswahl)],1,FALSE)),"nein","ja")</f>
        <v>nein</v>
      </c>
    </row>
    <row r="3563" spans="1:7" hidden="1" x14ac:dyDescent="0.25">
      <c r="A3563" t="s">
        <v>4683</v>
      </c>
      <c r="B3563" t="s">
        <v>4684</v>
      </c>
      <c r="C3563" t="s">
        <v>6039</v>
      </c>
      <c r="D3563" s="13">
        <v>18910</v>
      </c>
      <c r="E3563" t="s">
        <v>9102</v>
      </c>
      <c r="F3563" t="str">
        <f>IF(ISERROR(VLOOKUP(Transaktionen[[#This Row],[Transaktionen]],BTT[Verwendete Transaktion (Pflichtauswahl)],1,FALSE)),"nein","ja")</f>
        <v>nein</v>
      </c>
    </row>
    <row r="3564" spans="1:7" hidden="1" x14ac:dyDescent="0.25">
      <c r="A3564" t="s">
        <v>4685</v>
      </c>
      <c r="B3564" t="s">
        <v>4686</v>
      </c>
      <c r="C3564" t="s">
        <v>6039</v>
      </c>
      <c r="D3564" s="13">
        <v>88</v>
      </c>
      <c r="E3564" t="s">
        <v>9102</v>
      </c>
      <c r="F3564" t="str">
        <f>IF(ISERROR(VLOOKUP(Transaktionen[[#This Row],[Transaktionen]],BTT[Verwendete Transaktion (Pflichtauswahl)],1,FALSE)),"nein","ja")</f>
        <v>nein</v>
      </c>
    </row>
    <row r="3565" spans="1:7" hidden="1" x14ac:dyDescent="0.25">
      <c r="A3565" t="s">
        <v>4687</v>
      </c>
      <c r="B3565" t="s">
        <v>4688</v>
      </c>
      <c r="C3565" t="s">
        <v>6039</v>
      </c>
      <c r="D3565" s="13">
        <v>8684</v>
      </c>
      <c r="E3565" t="s">
        <v>9102</v>
      </c>
      <c r="F3565" t="str">
        <f>IF(ISERROR(VLOOKUP(Transaktionen[[#This Row],[Transaktionen]],BTT[Verwendete Transaktion (Pflichtauswahl)],1,FALSE)),"nein","ja")</f>
        <v>nein</v>
      </c>
    </row>
    <row r="3566" spans="1:7" hidden="1" x14ac:dyDescent="0.25">
      <c r="A3566" t="s">
        <v>4689</v>
      </c>
      <c r="B3566" t="s">
        <v>4690</v>
      </c>
      <c r="C3566" t="s">
        <v>6039</v>
      </c>
      <c r="D3566" s="13">
        <v>3791</v>
      </c>
      <c r="E3566" t="s">
        <v>9102</v>
      </c>
      <c r="F3566" t="str">
        <f>IF(ISERROR(VLOOKUP(Transaktionen[[#This Row],[Transaktionen]],BTT[Verwendete Transaktion (Pflichtauswahl)],1,FALSE)),"nein","ja")</f>
        <v>nein</v>
      </c>
    </row>
    <row r="3567" spans="1:7" hidden="1" x14ac:dyDescent="0.25">
      <c r="A3567" t="s">
        <v>4691</v>
      </c>
      <c r="B3567" t="s">
        <v>4692</v>
      </c>
      <c r="C3567" t="s">
        <v>6039</v>
      </c>
      <c r="D3567" s="13">
        <v>1155</v>
      </c>
      <c r="E3567" t="s">
        <v>9102</v>
      </c>
      <c r="F3567" t="str">
        <f>IF(ISERROR(VLOOKUP(Transaktionen[[#This Row],[Transaktionen]],BTT[Verwendete Transaktion (Pflichtauswahl)],1,FALSE)),"nein","ja")</f>
        <v>nein</v>
      </c>
    </row>
    <row r="3568" spans="1:7" hidden="1" x14ac:dyDescent="0.25">
      <c r="A3568" t="s">
        <v>4693</v>
      </c>
      <c r="B3568" t="s">
        <v>2676</v>
      </c>
      <c r="C3568" t="s">
        <v>6039</v>
      </c>
      <c r="D3568" s="13">
        <v>6193</v>
      </c>
      <c r="E3568" t="s">
        <v>9102</v>
      </c>
      <c r="F3568" t="str">
        <f>IF(ISERROR(VLOOKUP(Transaktionen[[#This Row],[Transaktionen]],BTT[Verwendete Transaktion (Pflichtauswahl)],1,FALSE)),"nein","ja")</f>
        <v>nein</v>
      </c>
    </row>
    <row r="3569" spans="1:7" hidden="1" x14ac:dyDescent="0.25">
      <c r="A3569" t="s">
        <v>7354</v>
      </c>
      <c r="B3569" t="s">
        <v>8362</v>
      </c>
      <c r="C3569" t="s">
        <v>6039</v>
      </c>
      <c r="D3569" s="13" t="s">
        <v>576</v>
      </c>
      <c r="E3569" t="s">
        <v>576</v>
      </c>
      <c r="F3569" t="str">
        <f>IF(ISERROR(VLOOKUP(Transaktionen[[#This Row],[Transaktionen]],BTT[Verwendete Transaktion (Pflichtauswahl)],1,FALSE)),"nein","ja")</f>
        <v>nein</v>
      </c>
      <c r="G3569" t="s">
        <v>9527</v>
      </c>
    </row>
    <row r="3570" spans="1:7" hidden="1" x14ac:dyDescent="0.25">
      <c r="A3570" t="s">
        <v>7355</v>
      </c>
      <c r="B3570" t="s">
        <v>8363</v>
      </c>
      <c r="C3570" t="s">
        <v>6039</v>
      </c>
      <c r="D3570" s="13">
        <v>39</v>
      </c>
      <c r="E3570" t="s">
        <v>576</v>
      </c>
      <c r="F3570" t="str">
        <f>IF(ISERROR(VLOOKUP(Transaktionen[[#This Row],[Transaktionen]],BTT[Verwendete Transaktion (Pflichtauswahl)],1,FALSE)),"nein","ja")</f>
        <v>nein</v>
      </c>
      <c r="G3570" t="s">
        <v>9527</v>
      </c>
    </row>
    <row r="3571" spans="1:7" hidden="1" x14ac:dyDescent="0.25">
      <c r="A3571" t="s">
        <v>7356</v>
      </c>
      <c r="B3571" t="s">
        <v>8364</v>
      </c>
      <c r="C3571" t="s">
        <v>6039</v>
      </c>
      <c r="D3571" s="13" t="s">
        <v>576</v>
      </c>
      <c r="E3571" t="s">
        <v>576</v>
      </c>
      <c r="F3571" t="str">
        <f>IF(ISERROR(VLOOKUP(Transaktionen[[#This Row],[Transaktionen]],BTT[Verwendete Transaktion (Pflichtauswahl)],1,FALSE)),"nein","ja")</f>
        <v>nein</v>
      </c>
      <c r="G3571" t="s">
        <v>9527</v>
      </c>
    </row>
    <row r="3572" spans="1:7" hidden="1" x14ac:dyDescent="0.25">
      <c r="A3572" t="s">
        <v>4694</v>
      </c>
      <c r="B3572" t="s">
        <v>4695</v>
      </c>
      <c r="C3572" t="s">
        <v>6039</v>
      </c>
      <c r="D3572" s="13">
        <v>167</v>
      </c>
      <c r="E3572" t="s">
        <v>9102</v>
      </c>
      <c r="F3572" t="str">
        <f>IF(ISERROR(VLOOKUP(Transaktionen[[#This Row],[Transaktionen]],BTT[Verwendete Transaktion (Pflichtauswahl)],1,FALSE)),"nein","ja")</f>
        <v>nein</v>
      </c>
      <c r="G3572" t="s">
        <v>9527</v>
      </c>
    </row>
    <row r="3573" spans="1:7" hidden="1" x14ac:dyDescent="0.25">
      <c r="A3573" t="s">
        <v>7357</v>
      </c>
      <c r="B3573" t="s">
        <v>8365</v>
      </c>
      <c r="C3573" t="s">
        <v>6039</v>
      </c>
      <c r="D3573" s="13" t="s">
        <v>576</v>
      </c>
      <c r="E3573" t="s">
        <v>576</v>
      </c>
      <c r="F3573" s="10" t="str">
        <f>IF(ISERROR(VLOOKUP(Transaktionen[[#This Row],[Transaktionen]],BTT[Verwendete Transaktion (Pflichtauswahl)],1,FALSE)),"nein","ja")</f>
        <v>nein</v>
      </c>
      <c r="G3573" t="s">
        <v>9527</v>
      </c>
    </row>
    <row r="3574" spans="1:7" hidden="1" x14ac:dyDescent="0.25">
      <c r="A3574" t="s">
        <v>4696</v>
      </c>
      <c r="B3574" t="s">
        <v>4697</v>
      </c>
      <c r="C3574" t="s">
        <v>6039</v>
      </c>
      <c r="D3574" s="13">
        <v>4722</v>
      </c>
      <c r="E3574" t="s">
        <v>9102</v>
      </c>
      <c r="F3574" s="10" t="str">
        <f>IF(ISERROR(VLOOKUP(Transaktionen[[#This Row],[Transaktionen]],BTT[Verwendete Transaktion (Pflichtauswahl)],1,FALSE)),"nein","ja")</f>
        <v>nein</v>
      </c>
      <c r="G3574" t="s">
        <v>9528</v>
      </c>
    </row>
    <row r="3575" spans="1:7" hidden="1" x14ac:dyDescent="0.25">
      <c r="A3575" t="s">
        <v>9485</v>
      </c>
      <c r="B3575" t="s">
        <v>9486</v>
      </c>
      <c r="C3575" t="s">
        <v>6039</v>
      </c>
      <c r="D3575" s="13">
        <v>151</v>
      </c>
      <c r="E3575" t="s">
        <v>9102</v>
      </c>
      <c r="F3575" s="10" t="str">
        <f>IF(ISERROR(VLOOKUP(Transaktionen[[#This Row],[Transaktionen]],BTT[Verwendete Transaktion (Pflichtauswahl)],1,FALSE)),"nein","ja")</f>
        <v>nein</v>
      </c>
    </row>
    <row r="3576" spans="1:7" hidden="1" x14ac:dyDescent="0.25">
      <c r="A3576" t="s">
        <v>4698</v>
      </c>
      <c r="B3576" t="s">
        <v>4699</v>
      </c>
      <c r="C3576" t="s">
        <v>6039</v>
      </c>
      <c r="D3576" s="13">
        <v>243</v>
      </c>
      <c r="E3576" t="s">
        <v>9102</v>
      </c>
      <c r="F3576" s="10" t="str">
        <f>IF(ISERROR(VLOOKUP(Transaktionen[[#This Row],[Transaktionen]],BTT[Verwendete Transaktion (Pflichtauswahl)],1,FALSE)),"nein","ja")</f>
        <v>nein</v>
      </c>
      <c r="G3576" t="s">
        <v>9528</v>
      </c>
    </row>
    <row r="3577" spans="1:7" hidden="1" x14ac:dyDescent="0.25">
      <c r="A3577" t="s">
        <v>7358</v>
      </c>
      <c r="B3577" t="s">
        <v>8366</v>
      </c>
      <c r="C3577" t="s">
        <v>6039</v>
      </c>
      <c r="D3577" s="13" t="s">
        <v>576</v>
      </c>
      <c r="E3577" t="s">
        <v>576</v>
      </c>
      <c r="F3577" s="10" t="str">
        <f>IF(ISERROR(VLOOKUP(Transaktionen[[#This Row],[Transaktionen]],BTT[Verwendete Transaktion (Pflichtauswahl)],1,FALSE)),"nein","ja")</f>
        <v>nein</v>
      </c>
      <c r="G3577" t="s">
        <v>9528</v>
      </c>
    </row>
    <row r="3578" spans="1:7" hidden="1" x14ac:dyDescent="0.25">
      <c r="A3578" t="s">
        <v>9487</v>
      </c>
      <c r="B3578" t="s">
        <v>9488</v>
      </c>
      <c r="C3578" t="s">
        <v>6039</v>
      </c>
      <c r="D3578" s="13">
        <v>126</v>
      </c>
      <c r="E3578" t="s">
        <v>9102</v>
      </c>
      <c r="F3578" s="10" t="str">
        <f>IF(ISERROR(VLOOKUP(Transaktionen[[#This Row],[Transaktionen]],BTT[Verwendete Transaktion (Pflichtauswahl)],1,FALSE)),"nein","ja")</f>
        <v>nein</v>
      </c>
    </row>
    <row r="3579" spans="1:7" hidden="1" x14ac:dyDescent="0.25">
      <c r="A3579" t="s">
        <v>7359</v>
      </c>
      <c r="B3579" t="s">
        <v>8367</v>
      </c>
      <c r="C3579" t="s">
        <v>6039</v>
      </c>
      <c r="D3579" s="13">
        <v>20</v>
      </c>
      <c r="E3579" t="s">
        <v>576</v>
      </c>
      <c r="F3579" s="10" t="str">
        <f>IF(ISERROR(VLOOKUP(Transaktionen[[#This Row],[Transaktionen]],BTT[Verwendete Transaktion (Pflichtauswahl)],1,FALSE)),"nein","ja")</f>
        <v>nein</v>
      </c>
      <c r="G3579" t="s">
        <v>9528</v>
      </c>
    </row>
    <row r="3580" spans="1:7" hidden="1" x14ac:dyDescent="0.25">
      <c r="A3580" t="s">
        <v>4700</v>
      </c>
      <c r="B3580" t="s">
        <v>4701</v>
      </c>
      <c r="C3580" t="s">
        <v>6039</v>
      </c>
      <c r="D3580" s="13">
        <v>336</v>
      </c>
      <c r="E3580" t="s">
        <v>9102</v>
      </c>
      <c r="F3580" s="10" t="str">
        <f>IF(ISERROR(VLOOKUP(Transaktionen[[#This Row],[Transaktionen]],BTT[Verwendete Transaktion (Pflichtauswahl)],1,FALSE)),"nein","ja")</f>
        <v>nein</v>
      </c>
      <c r="G3580" t="s">
        <v>9528</v>
      </c>
    </row>
    <row r="3581" spans="1:7" hidden="1" x14ac:dyDescent="0.25">
      <c r="A3581" t="s">
        <v>4702</v>
      </c>
      <c r="B3581" t="s">
        <v>4703</v>
      </c>
      <c r="C3581" t="s">
        <v>6039</v>
      </c>
      <c r="D3581" s="13">
        <v>512</v>
      </c>
      <c r="E3581" t="s">
        <v>9102</v>
      </c>
      <c r="F3581" s="10" t="str">
        <f>IF(ISERROR(VLOOKUP(Transaktionen[[#This Row],[Transaktionen]],BTT[Verwendete Transaktion (Pflichtauswahl)],1,FALSE)),"nein","ja")</f>
        <v>nein</v>
      </c>
      <c r="G3581" t="s">
        <v>9528</v>
      </c>
    </row>
    <row r="3582" spans="1:7" hidden="1" x14ac:dyDescent="0.25">
      <c r="A3582" t="s">
        <v>4704</v>
      </c>
      <c r="B3582" t="s">
        <v>4705</v>
      </c>
      <c r="C3582" t="s">
        <v>6039</v>
      </c>
      <c r="D3582" s="13">
        <v>176</v>
      </c>
      <c r="E3582" t="s">
        <v>9102</v>
      </c>
      <c r="F3582" s="10" t="str">
        <f>IF(ISERROR(VLOOKUP(Transaktionen[[#This Row],[Transaktionen]],BTT[Verwendete Transaktion (Pflichtauswahl)],1,FALSE)),"nein","ja")</f>
        <v>nein</v>
      </c>
      <c r="G3582" t="s">
        <v>9528</v>
      </c>
    </row>
    <row r="3583" spans="1:7" hidden="1" x14ac:dyDescent="0.25">
      <c r="A3583" t="s">
        <v>7360</v>
      </c>
      <c r="B3583" t="s">
        <v>8368</v>
      </c>
      <c r="C3583" t="s">
        <v>8454</v>
      </c>
      <c r="D3583" s="13">
        <v>648</v>
      </c>
      <c r="E3583" t="s">
        <v>576</v>
      </c>
      <c r="F3583" t="str">
        <f>IF(ISERROR(VLOOKUP(Transaktionen[[#This Row],[Transaktionen]],BTT[Verwendete Transaktion (Pflichtauswahl)],1,FALSE)),"nein","ja")</f>
        <v>nein</v>
      </c>
    </row>
    <row r="3584" spans="1:7" hidden="1" x14ac:dyDescent="0.25">
      <c r="A3584" t="s">
        <v>7361</v>
      </c>
      <c r="B3584" t="s">
        <v>8369</v>
      </c>
      <c r="C3584" t="s">
        <v>8454</v>
      </c>
      <c r="D3584" s="13" t="s">
        <v>576</v>
      </c>
      <c r="E3584" t="s">
        <v>576</v>
      </c>
      <c r="F3584" s="10" t="str">
        <f>IF(ISERROR(VLOOKUP(Transaktionen[[#This Row],[Transaktionen]],BTT[Verwendete Transaktion (Pflichtauswahl)],1,FALSE)),"nein","ja")</f>
        <v>nein</v>
      </c>
      <c r="G3584" t="s">
        <v>9516</v>
      </c>
    </row>
    <row r="3585" spans="1:7" hidden="1" x14ac:dyDescent="0.25">
      <c r="A3585" t="s">
        <v>4706</v>
      </c>
      <c r="B3585" t="s">
        <v>1605</v>
      </c>
      <c r="C3585" t="s">
        <v>8454</v>
      </c>
      <c r="D3585" s="13">
        <v>10702</v>
      </c>
      <c r="E3585" t="s">
        <v>9102</v>
      </c>
      <c r="F3585" t="str">
        <f>IF(ISERROR(VLOOKUP(Transaktionen[[#This Row],[Transaktionen]],BTT[Verwendete Transaktion (Pflichtauswahl)],1,FALSE)),"nein","ja")</f>
        <v>nein</v>
      </c>
    </row>
    <row r="3586" spans="1:7" hidden="1" x14ac:dyDescent="0.25">
      <c r="A3586" t="s">
        <v>4707</v>
      </c>
      <c r="B3586" t="s">
        <v>4708</v>
      </c>
      <c r="C3586" t="s">
        <v>8454</v>
      </c>
      <c r="D3586" s="13">
        <v>406</v>
      </c>
      <c r="E3586" t="s">
        <v>9102</v>
      </c>
      <c r="F3586" t="str">
        <f>IF(ISERROR(VLOOKUP(Transaktionen[[#This Row],[Transaktionen]],BTT[Verwendete Transaktion (Pflichtauswahl)],1,FALSE)),"nein","ja")</f>
        <v>nein</v>
      </c>
    </row>
    <row r="3587" spans="1:7" hidden="1" x14ac:dyDescent="0.25">
      <c r="A3587" t="s">
        <v>7362</v>
      </c>
      <c r="B3587" t="s">
        <v>8370</v>
      </c>
      <c r="C3587" t="s">
        <v>8454</v>
      </c>
      <c r="D3587" s="13" t="s">
        <v>576</v>
      </c>
      <c r="E3587" t="s">
        <v>576</v>
      </c>
      <c r="F3587" t="str">
        <f>IF(ISERROR(VLOOKUP(Transaktionen[[#This Row],[Transaktionen]],BTT[Verwendete Transaktion (Pflichtauswahl)],1,FALSE)),"nein","ja")</f>
        <v>nein</v>
      </c>
      <c r="G3587" t="s">
        <v>9516</v>
      </c>
    </row>
    <row r="3588" spans="1:7" hidden="1" x14ac:dyDescent="0.25">
      <c r="A3588" t="s">
        <v>4709</v>
      </c>
      <c r="B3588" t="s">
        <v>4710</v>
      </c>
      <c r="C3588" t="s">
        <v>8459</v>
      </c>
      <c r="D3588" s="13">
        <v>1392</v>
      </c>
      <c r="E3588" t="s">
        <v>9102</v>
      </c>
      <c r="F3588" t="str">
        <f>IF(ISERROR(VLOOKUP(Transaktionen[[#This Row],[Transaktionen]],BTT[Verwendete Transaktion (Pflichtauswahl)],1,FALSE)),"nein","ja")</f>
        <v>nein</v>
      </c>
    </row>
    <row r="3589" spans="1:7" hidden="1" x14ac:dyDescent="0.25">
      <c r="A3589" t="s">
        <v>4711</v>
      </c>
      <c r="B3589" t="s">
        <v>4712</v>
      </c>
      <c r="C3589" t="s">
        <v>8459</v>
      </c>
      <c r="D3589" s="13">
        <v>137</v>
      </c>
      <c r="E3589" t="s">
        <v>9102</v>
      </c>
      <c r="F3589" t="str">
        <f>IF(ISERROR(VLOOKUP(Transaktionen[[#This Row],[Transaktionen]],BTT[Verwendete Transaktion (Pflichtauswahl)],1,FALSE)),"nein","ja")</f>
        <v>nein</v>
      </c>
    </row>
    <row r="3590" spans="1:7" hidden="1" x14ac:dyDescent="0.25">
      <c r="A3590" t="s">
        <v>7363</v>
      </c>
      <c r="B3590" t="s">
        <v>8371</v>
      </c>
      <c r="C3590" t="s">
        <v>8454</v>
      </c>
      <c r="D3590" s="13">
        <v>56</v>
      </c>
      <c r="E3590" t="s">
        <v>576</v>
      </c>
      <c r="F3590" t="str">
        <f>IF(ISERROR(VLOOKUP(Transaktionen[[#This Row],[Transaktionen]],BTT[Verwendete Transaktion (Pflichtauswahl)],1,FALSE)),"nein","ja")</f>
        <v>nein</v>
      </c>
    </row>
    <row r="3591" spans="1:7" hidden="1" x14ac:dyDescent="0.25">
      <c r="A3591" t="s">
        <v>7364</v>
      </c>
      <c r="B3591" t="s">
        <v>8372</v>
      </c>
      <c r="C3591" t="s">
        <v>8454</v>
      </c>
      <c r="D3591" s="13">
        <v>10</v>
      </c>
      <c r="E3591" t="s">
        <v>576</v>
      </c>
      <c r="F3591" t="str">
        <f>IF(ISERROR(VLOOKUP(Transaktionen[[#This Row],[Transaktionen]],BTT[Verwendete Transaktion (Pflichtauswahl)],1,FALSE)),"nein","ja")</f>
        <v>nein</v>
      </c>
    </row>
    <row r="3592" spans="1:7" hidden="1" x14ac:dyDescent="0.25">
      <c r="A3592" t="s">
        <v>7365</v>
      </c>
      <c r="B3592" t="s">
        <v>8373</v>
      </c>
      <c r="C3592" t="s">
        <v>6039</v>
      </c>
      <c r="D3592" s="13" t="s">
        <v>576</v>
      </c>
      <c r="E3592" t="s">
        <v>576</v>
      </c>
      <c r="F3592" t="str">
        <f>IF(ISERROR(VLOOKUP(Transaktionen[[#This Row],[Transaktionen]],BTT[Verwendete Transaktion (Pflichtauswahl)],1,FALSE)),"nein","ja")</f>
        <v>nein</v>
      </c>
      <c r="G3592" t="s">
        <v>9516</v>
      </c>
    </row>
    <row r="3593" spans="1:7" hidden="1" x14ac:dyDescent="0.25">
      <c r="A3593" t="s">
        <v>8567</v>
      </c>
      <c r="B3593" t="s">
        <v>8586</v>
      </c>
      <c r="C3593" t="s">
        <v>9073</v>
      </c>
      <c r="D3593" s="13" t="s">
        <v>576</v>
      </c>
      <c r="E3593" t="s">
        <v>576</v>
      </c>
      <c r="F3593" t="str">
        <f>IF(ISERROR(VLOOKUP(Transaktionen[[#This Row],[Transaktionen]],BTT[Verwendete Transaktion (Pflichtauswahl)],1,FALSE)),"nein","ja")</f>
        <v>nein</v>
      </c>
    </row>
    <row r="3594" spans="1:7" hidden="1" x14ac:dyDescent="0.25">
      <c r="A3594" t="s">
        <v>4713</v>
      </c>
      <c r="B3594" t="s">
        <v>4714</v>
      </c>
      <c r="C3594" t="s">
        <v>6039</v>
      </c>
      <c r="D3594" s="13">
        <v>109891</v>
      </c>
      <c r="E3594" t="s">
        <v>9102</v>
      </c>
      <c r="F3594" t="str">
        <f>IF(ISERROR(VLOOKUP(Transaktionen[[#This Row],[Transaktionen]],BTT[Verwendete Transaktion (Pflichtauswahl)],1,FALSE)),"nein","ja")</f>
        <v>nein</v>
      </c>
    </row>
    <row r="3595" spans="1:7" hidden="1" x14ac:dyDescent="0.25">
      <c r="A3595" t="s">
        <v>4715</v>
      </c>
      <c r="B3595" t="s">
        <v>4716</v>
      </c>
      <c r="C3595" t="s">
        <v>6039</v>
      </c>
      <c r="D3595" s="13">
        <v>21071</v>
      </c>
      <c r="E3595" t="s">
        <v>9102</v>
      </c>
      <c r="F3595" t="str">
        <f>IF(ISERROR(VLOOKUP(Transaktionen[[#This Row],[Transaktionen]],BTT[Verwendete Transaktion (Pflichtauswahl)],1,FALSE)),"nein","ja")</f>
        <v>nein</v>
      </c>
    </row>
    <row r="3596" spans="1:7" hidden="1" x14ac:dyDescent="0.25">
      <c r="A3596" t="s">
        <v>4717</v>
      </c>
      <c r="B3596" t="s">
        <v>4718</v>
      </c>
      <c r="C3596" t="s">
        <v>6039</v>
      </c>
      <c r="D3596" s="13">
        <v>55124</v>
      </c>
      <c r="E3596" t="s">
        <v>9102</v>
      </c>
      <c r="F3596" t="str">
        <f>IF(ISERROR(VLOOKUP(Transaktionen[[#This Row],[Transaktionen]],BTT[Verwendete Transaktion (Pflichtauswahl)],1,FALSE)),"nein","ja")</f>
        <v>nein</v>
      </c>
    </row>
    <row r="3597" spans="1:7" hidden="1" x14ac:dyDescent="0.25">
      <c r="A3597" t="s">
        <v>4719</v>
      </c>
      <c r="B3597" t="s">
        <v>4720</v>
      </c>
      <c r="C3597" t="s">
        <v>6039</v>
      </c>
      <c r="D3597" s="13">
        <v>10</v>
      </c>
      <c r="E3597" t="s">
        <v>9102</v>
      </c>
      <c r="F3597" t="str">
        <f>IF(ISERROR(VLOOKUP(Transaktionen[[#This Row],[Transaktionen]],BTT[Verwendete Transaktion (Pflichtauswahl)],1,FALSE)),"nein","ja")</f>
        <v>nein</v>
      </c>
    </row>
    <row r="3598" spans="1:7" hidden="1" x14ac:dyDescent="0.25">
      <c r="A3598" t="s">
        <v>4721</v>
      </c>
      <c r="B3598" t="s">
        <v>4722</v>
      </c>
      <c r="C3598" t="s">
        <v>6039</v>
      </c>
      <c r="D3598" s="13">
        <v>539</v>
      </c>
      <c r="E3598" t="s">
        <v>576</v>
      </c>
      <c r="F3598" t="str">
        <f>IF(ISERROR(VLOOKUP(Transaktionen[[#This Row],[Transaktionen]],BTT[Verwendete Transaktion (Pflichtauswahl)],1,FALSE)),"nein","ja")</f>
        <v>nein</v>
      </c>
      <c r="G3598" t="s">
        <v>9529</v>
      </c>
    </row>
    <row r="3599" spans="1:7" hidden="1" x14ac:dyDescent="0.25">
      <c r="A3599" t="s">
        <v>4723</v>
      </c>
      <c r="B3599" t="s">
        <v>4724</v>
      </c>
      <c r="C3599" t="s">
        <v>6092</v>
      </c>
      <c r="D3599" s="13">
        <v>55332</v>
      </c>
      <c r="E3599" t="s">
        <v>9102</v>
      </c>
      <c r="F3599" t="str">
        <f>IF(ISERROR(VLOOKUP(Transaktionen[[#This Row],[Transaktionen]],BTT[Verwendete Transaktion (Pflichtauswahl)],1,FALSE)),"nein","ja")</f>
        <v>ja</v>
      </c>
    </row>
    <row r="3600" spans="1:7" hidden="1" x14ac:dyDescent="0.25">
      <c r="A3600" t="s">
        <v>4725</v>
      </c>
      <c r="B3600" t="s">
        <v>4726</v>
      </c>
      <c r="C3600" t="s">
        <v>6092</v>
      </c>
      <c r="D3600" s="13">
        <v>190913</v>
      </c>
      <c r="E3600" t="s">
        <v>9102</v>
      </c>
      <c r="F3600" t="str">
        <f>IF(ISERROR(VLOOKUP(Transaktionen[[#This Row],[Transaktionen]],BTT[Verwendete Transaktion (Pflichtauswahl)],1,FALSE)),"nein","ja")</f>
        <v>ja</v>
      </c>
    </row>
    <row r="3601" spans="1:7" hidden="1" x14ac:dyDescent="0.25">
      <c r="A3601" t="s">
        <v>4727</v>
      </c>
      <c r="B3601" t="s">
        <v>4728</v>
      </c>
      <c r="C3601" t="s">
        <v>6092</v>
      </c>
      <c r="D3601" s="13">
        <v>32027</v>
      </c>
      <c r="E3601" t="s">
        <v>9102</v>
      </c>
      <c r="F3601" t="str">
        <f>IF(ISERROR(VLOOKUP(Transaktionen[[#This Row],[Transaktionen]],BTT[Verwendete Transaktion (Pflichtauswahl)],1,FALSE)),"nein","ja")</f>
        <v>ja</v>
      </c>
    </row>
    <row r="3602" spans="1:7" hidden="1" x14ac:dyDescent="0.25">
      <c r="A3602" t="s">
        <v>4729</v>
      </c>
      <c r="B3602" t="s">
        <v>4730</v>
      </c>
      <c r="C3602" t="s">
        <v>6092</v>
      </c>
      <c r="D3602" s="13">
        <v>226</v>
      </c>
      <c r="E3602" t="s">
        <v>9102</v>
      </c>
      <c r="F3602" t="str">
        <f>IF(ISERROR(VLOOKUP(Transaktionen[[#This Row],[Transaktionen]],BTT[Verwendete Transaktion (Pflichtauswahl)],1,FALSE)),"nein","ja")</f>
        <v>ja</v>
      </c>
    </row>
    <row r="3603" spans="1:7" hidden="1" x14ac:dyDescent="0.25">
      <c r="A3603" t="s">
        <v>4731</v>
      </c>
      <c r="B3603" t="s">
        <v>4732</v>
      </c>
      <c r="C3603" t="s">
        <v>6092</v>
      </c>
      <c r="D3603" s="13">
        <v>11151</v>
      </c>
      <c r="E3603" t="s">
        <v>9102</v>
      </c>
      <c r="F3603" t="str">
        <f>IF(ISERROR(VLOOKUP(Transaktionen[[#This Row],[Transaktionen]],BTT[Verwendete Transaktion (Pflichtauswahl)],1,FALSE)),"nein","ja")</f>
        <v>ja</v>
      </c>
    </row>
    <row r="3604" spans="1:7" hidden="1" x14ac:dyDescent="0.25">
      <c r="A3604" t="s">
        <v>4733</v>
      </c>
      <c r="B3604" t="s">
        <v>4734</v>
      </c>
      <c r="C3604" t="s">
        <v>6092</v>
      </c>
      <c r="D3604" s="13">
        <v>586</v>
      </c>
      <c r="E3604" t="s">
        <v>9102</v>
      </c>
      <c r="F3604" t="str">
        <f>IF(ISERROR(VLOOKUP(Transaktionen[[#This Row],[Transaktionen]],BTT[Verwendete Transaktion (Pflichtauswahl)],1,FALSE)),"nein","ja")</f>
        <v>ja</v>
      </c>
    </row>
    <row r="3605" spans="1:7" hidden="1" x14ac:dyDescent="0.25">
      <c r="A3605" t="s">
        <v>4735</v>
      </c>
      <c r="B3605" t="s">
        <v>4736</v>
      </c>
      <c r="C3605" t="s">
        <v>6092</v>
      </c>
      <c r="D3605" s="13">
        <v>2278</v>
      </c>
      <c r="E3605" t="s">
        <v>9102</v>
      </c>
      <c r="F3605" t="str">
        <f>IF(ISERROR(VLOOKUP(Transaktionen[[#This Row],[Transaktionen]],BTT[Verwendete Transaktion (Pflichtauswahl)],1,FALSE)),"nein","ja")</f>
        <v>ja</v>
      </c>
    </row>
    <row r="3606" spans="1:7" hidden="1" x14ac:dyDescent="0.25">
      <c r="A3606" t="s">
        <v>4737</v>
      </c>
      <c r="B3606" t="s">
        <v>4738</v>
      </c>
      <c r="C3606" t="s">
        <v>3</v>
      </c>
      <c r="D3606" s="13">
        <v>129</v>
      </c>
      <c r="E3606" t="s">
        <v>576</v>
      </c>
      <c r="F3606" t="str">
        <f>IF(ISERROR(VLOOKUP(Transaktionen[[#This Row],[Transaktionen]],BTT[Verwendete Transaktion (Pflichtauswahl)],1,FALSE)),"nein","ja")</f>
        <v>nein</v>
      </c>
    </row>
    <row r="3607" spans="1:7" hidden="1" x14ac:dyDescent="0.25">
      <c r="A3607" t="s">
        <v>4739</v>
      </c>
      <c r="B3607" t="s">
        <v>4740</v>
      </c>
      <c r="C3607" t="s">
        <v>3</v>
      </c>
      <c r="D3607" s="13">
        <v>234</v>
      </c>
      <c r="E3607" t="s">
        <v>576</v>
      </c>
      <c r="F3607" t="str">
        <f>IF(ISERROR(VLOOKUP(Transaktionen[[#This Row],[Transaktionen]],BTT[Verwendete Transaktion (Pflichtauswahl)],1,FALSE)),"nein","ja")</f>
        <v>nein</v>
      </c>
    </row>
    <row r="3608" spans="1:7" hidden="1" x14ac:dyDescent="0.25">
      <c r="A3608" t="s">
        <v>9276</v>
      </c>
      <c r="B3608" t="s">
        <v>9277</v>
      </c>
      <c r="C3608" t="s">
        <v>3</v>
      </c>
      <c r="D3608" s="13">
        <v>57</v>
      </c>
      <c r="E3608" t="s">
        <v>9102</v>
      </c>
      <c r="F3608" t="str">
        <f>IF(ISERROR(VLOOKUP(Transaktionen[[#This Row],[Transaktionen]],BTT[Verwendete Transaktion (Pflichtauswahl)],1,FALSE)),"nein","ja")</f>
        <v>nein</v>
      </c>
    </row>
    <row r="3609" spans="1:7" hidden="1" x14ac:dyDescent="0.25">
      <c r="A3609" t="s">
        <v>4741</v>
      </c>
      <c r="B3609" t="s">
        <v>4742</v>
      </c>
      <c r="C3609" t="s">
        <v>3</v>
      </c>
      <c r="D3609" s="13">
        <v>14</v>
      </c>
      <c r="E3609" t="s">
        <v>9102</v>
      </c>
      <c r="F3609" t="str">
        <f>IF(ISERROR(VLOOKUP(Transaktionen[[#This Row],[Transaktionen]],BTT[Verwendete Transaktion (Pflichtauswahl)],1,FALSE)),"nein","ja")</f>
        <v>nein</v>
      </c>
    </row>
    <row r="3610" spans="1:7" hidden="1" x14ac:dyDescent="0.25">
      <c r="A3610" t="s">
        <v>4743</v>
      </c>
      <c r="B3610" t="s">
        <v>4744</v>
      </c>
      <c r="C3610" t="s">
        <v>3</v>
      </c>
      <c r="D3610" s="13">
        <v>455</v>
      </c>
      <c r="E3610" t="s">
        <v>9102</v>
      </c>
      <c r="F3610" t="str">
        <f>IF(ISERROR(VLOOKUP(Transaktionen[[#This Row],[Transaktionen]],BTT[Verwendete Transaktion (Pflichtauswahl)],1,FALSE)),"nein","ja")</f>
        <v>nein</v>
      </c>
    </row>
    <row r="3611" spans="1:7" hidden="1" x14ac:dyDescent="0.25">
      <c r="A3611" t="s">
        <v>4745</v>
      </c>
      <c r="B3611" t="s">
        <v>4746</v>
      </c>
      <c r="C3611" t="s">
        <v>3</v>
      </c>
      <c r="D3611" s="13" t="s">
        <v>576</v>
      </c>
      <c r="E3611" t="s">
        <v>576</v>
      </c>
      <c r="F3611" t="str">
        <f>IF(ISERROR(VLOOKUP(Transaktionen[[#This Row],[Transaktionen]],BTT[Verwendete Transaktion (Pflichtauswahl)],1,FALSE)),"nein","ja")</f>
        <v>nein</v>
      </c>
      <c r="G3611" t="s">
        <v>9516</v>
      </c>
    </row>
    <row r="3612" spans="1:7" hidden="1" x14ac:dyDescent="0.25">
      <c r="A3612" t="s">
        <v>4747</v>
      </c>
      <c r="B3612" t="s">
        <v>4748</v>
      </c>
      <c r="C3612" t="s">
        <v>3</v>
      </c>
      <c r="D3612" s="13">
        <v>4358</v>
      </c>
      <c r="E3612" t="s">
        <v>9102</v>
      </c>
      <c r="F3612" t="str">
        <f>IF(ISERROR(VLOOKUP(Transaktionen[[#This Row],[Transaktionen]],BTT[Verwendete Transaktion (Pflichtauswahl)],1,FALSE)),"nein","ja")</f>
        <v>nein</v>
      </c>
    </row>
    <row r="3613" spans="1:7" hidden="1" x14ac:dyDescent="0.25">
      <c r="A3613" t="s">
        <v>9489</v>
      </c>
      <c r="B3613" t="s">
        <v>9490</v>
      </c>
      <c r="C3613" t="s">
        <v>3</v>
      </c>
      <c r="D3613" s="13">
        <v>10</v>
      </c>
      <c r="E3613" t="s">
        <v>9102</v>
      </c>
      <c r="F3613" t="str">
        <f>IF(ISERROR(VLOOKUP(Transaktionen[[#This Row],[Transaktionen]],BTT[Verwendete Transaktion (Pflichtauswahl)],1,FALSE)),"nein","ja")</f>
        <v>nein</v>
      </c>
    </row>
    <row r="3614" spans="1:7" hidden="1" x14ac:dyDescent="0.25">
      <c r="A3614" t="s">
        <v>9278</v>
      </c>
      <c r="B3614" t="s">
        <v>9279</v>
      </c>
      <c r="C3614" t="s">
        <v>3</v>
      </c>
      <c r="D3614" s="13">
        <v>24</v>
      </c>
      <c r="E3614" t="s">
        <v>9102</v>
      </c>
      <c r="F3614" t="str">
        <f>IF(ISERROR(VLOOKUP(Transaktionen[[#This Row],[Transaktionen]],BTT[Verwendete Transaktion (Pflichtauswahl)],1,FALSE)),"nein","ja")</f>
        <v>nein</v>
      </c>
    </row>
    <row r="3615" spans="1:7" hidden="1" x14ac:dyDescent="0.25">
      <c r="A3615" t="s">
        <v>5767</v>
      </c>
      <c r="B3615" t="s">
        <v>5768</v>
      </c>
      <c r="C3615" t="s">
        <v>6039</v>
      </c>
      <c r="D3615" s="13">
        <v>12</v>
      </c>
      <c r="E3615" t="s">
        <v>9102</v>
      </c>
      <c r="F3615" t="str">
        <f>IF(ISERROR(VLOOKUP(Transaktionen[[#This Row],[Transaktionen]],BTT[Verwendete Transaktion (Pflichtauswahl)],1,FALSE)),"nein","ja")</f>
        <v>nein</v>
      </c>
      <c r="G3615" t="s">
        <v>9065</v>
      </c>
    </row>
    <row r="3616" spans="1:7" hidden="1" x14ac:dyDescent="0.25">
      <c r="A3616" t="s">
        <v>5769</v>
      </c>
      <c r="B3616" t="s">
        <v>5770</v>
      </c>
      <c r="C3616" t="s">
        <v>6039</v>
      </c>
      <c r="D3616" s="13">
        <v>147790</v>
      </c>
      <c r="E3616" t="s">
        <v>9102</v>
      </c>
      <c r="F3616" t="str">
        <f>IF(ISERROR(VLOOKUP(Transaktionen[[#This Row],[Transaktionen]],BTT[Verwendete Transaktion (Pflichtauswahl)],1,FALSE)),"nein","ja")</f>
        <v>nein</v>
      </c>
    </row>
    <row r="3617" spans="1:7" hidden="1" x14ac:dyDescent="0.25">
      <c r="A3617" t="s">
        <v>5771</v>
      </c>
      <c r="B3617" t="s">
        <v>5772</v>
      </c>
      <c r="C3617" t="s">
        <v>6038</v>
      </c>
      <c r="D3617" s="13">
        <v>283108</v>
      </c>
      <c r="E3617" t="s">
        <v>9102</v>
      </c>
      <c r="F3617" t="str">
        <f>IF(ISERROR(VLOOKUP(Transaktionen[[#This Row],[Transaktionen]],BTT[Verwendete Transaktion (Pflichtauswahl)],1,FALSE)),"nein","ja")</f>
        <v>ja</v>
      </c>
    </row>
    <row r="3618" spans="1:7" hidden="1" x14ac:dyDescent="0.25">
      <c r="A3618" t="s">
        <v>7447</v>
      </c>
      <c r="B3618" t="s">
        <v>8452</v>
      </c>
      <c r="C3618" t="s">
        <v>6038</v>
      </c>
      <c r="D3618" s="13" t="s">
        <v>576</v>
      </c>
      <c r="E3618" t="s">
        <v>576</v>
      </c>
      <c r="F3618" t="str">
        <f>IF(ISERROR(VLOOKUP(Transaktionen[[#This Row],[Transaktionen]],BTT[Verwendete Transaktion (Pflichtauswahl)],1,FALSE)),"nein","ja")</f>
        <v>nein</v>
      </c>
      <c r="G3618" t="s">
        <v>9340</v>
      </c>
    </row>
    <row r="3619" spans="1:7" hidden="1" x14ac:dyDescent="0.25">
      <c r="A3619" t="s">
        <v>5773</v>
      </c>
      <c r="B3619" t="s">
        <v>5772</v>
      </c>
      <c r="C3619" t="s">
        <v>6038</v>
      </c>
      <c r="D3619" s="13">
        <v>22754</v>
      </c>
      <c r="E3619" t="s">
        <v>9102</v>
      </c>
      <c r="F3619" t="str">
        <f>IF(ISERROR(VLOOKUP(Transaktionen[[#This Row],[Transaktionen]],BTT[Verwendete Transaktion (Pflichtauswahl)],1,FALSE)),"nein","ja")</f>
        <v>ja</v>
      </c>
    </row>
    <row r="3620" spans="1:7" hidden="1" x14ac:dyDescent="0.25">
      <c r="A3620" t="s">
        <v>5774</v>
      </c>
      <c r="B3620" t="s">
        <v>5775</v>
      </c>
      <c r="C3620" t="s">
        <v>6038</v>
      </c>
      <c r="D3620" s="13">
        <v>1973</v>
      </c>
      <c r="E3620" t="s">
        <v>9102</v>
      </c>
      <c r="F3620" t="str">
        <f>IF(ISERROR(VLOOKUP(Transaktionen[[#This Row],[Transaktionen]],BTT[Verwendete Transaktion (Pflichtauswahl)],1,FALSE)),"nein","ja")</f>
        <v>ja</v>
      </c>
    </row>
    <row r="3621" spans="1:7" hidden="1" x14ac:dyDescent="0.25">
      <c r="A3621" t="s">
        <v>5776</v>
      </c>
      <c r="B3621" t="s">
        <v>5777</v>
      </c>
      <c r="C3621" t="s">
        <v>6038</v>
      </c>
      <c r="D3621" s="13">
        <v>718242</v>
      </c>
      <c r="E3621" t="s">
        <v>9102</v>
      </c>
      <c r="F3621" t="str">
        <f>IF(ISERROR(VLOOKUP(Transaktionen[[#This Row],[Transaktionen]],BTT[Verwendete Transaktion (Pflichtauswahl)],1,FALSE)),"nein","ja")</f>
        <v>ja</v>
      </c>
    </row>
    <row r="3622" spans="1:7" hidden="1" x14ac:dyDescent="0.25">
      <c r="A3622" t="s">
        <v>5778</v>
      </c>
      <c r="B3622" t="s">
        <v>5779</v>
      </c>
      <c r="C3622" t="s">
        <v>6038</v>
      </c>
      <c r="D3622" s="13">
        <v>15250</v>
      </c>
      <c r="E3622" t="s">
        <v>9102</v>
      </c>
      <c r="F3622" t="str">
        <f>IF(ISERROR(VLOOKUP(Transaktionen[[#This Row],[Transaktionen]],BTT[Verwendete Transaktion (Pflichtauswahl)],1,FALSE)),"nein","ja")</f>
        <v>ja</v>
      </c>
    </row>
    <row r="3623" spans="1:7" hidden="1" x14ac:dyDescent="0.25">
      <c r="A3623" t="s">
        <v>5780</v>
      </c>
      <c r="B3623" t="s">
        <v>5781</v>
      </c>
      <c r="C3623" t="s">
        <v>6038</v>
      </c>
      <c r="D3623" s="13">
        <v>658064</v>
      </c>
      <c r="E3623" t="s">
        <v>9102</v>
      </c>
      <c r="F3623" t="str">
        <f>IF(ISERROR(VLOOKUP(Transaktionen[[#This Row],[Transaktionen]],BTT[Verwendete Transaktion (Pflichtauswahl)],1,FALSE)),"nein","ja")</f>
        <v>ja</v>
      </c>
    </row>
    <row r="3624" spans="1:7" hidden="1" x14ac:dyDescent="0.25">
      <c r="A3624" t="s">
        <v>9530</v>
      </c>
      <c r="B3624" t="s">
        <v>9070</v>
      </c>
      <c r="D3624" s="13"/>
      <c r="F3624" s="10" t="str">
        <f>IF(ISERROR(VLOOKUP(Transaktionen[[#This Row],[Transaktionen]],BTT[Verwendete Transaktion (Pflichtauswahl)],1,FALSE)),"nein","ja")</f>
        <v>nein</v>
      </c>
    </row>
    <row r="3625" spans="1:7" hidden="1" x14ac:dyDescent="0.25">
      <c r="A3625" t="s">
        <v>5782</v>
      </c>
      <c r="B3625" t="s">
        <v>5783</v>
      </c>
      <c r="C3625" t="s">
        <v>8454</v>
      </c>
      <c r="D3625" s="13">
        <v>3465</v>
      </c>
      <c r="E3625" t="s">
        <v>9102</v>
      </c>
      <c r="F3625" t="str">
        <f>IF(ISERROR(VLOOKUP(Transaktionen[[#This Row],[Transaktionen]],BTT[Verwendete Transaktion (Pflichtauswahl)],1,FALSE)),"nein","ja")</f>
        <v>nein</v>
      </c>
    </row>
    <row r="3626" spans="1:7" hidden="1" x14ac:dyDescent="0.25">
      <c r="A3626" t="s">
        <v>4749</v>
      </c>
      <c r="B3626" t="s">
        <v>4750</v>
      </c>
      <c r="C3626" t="s">
        <v>6037</v>
      </c>
      <c r="D3626" s="13">
        <v>37</v>
      </c>
      <c r="E3626" t="s">
        <v>9102</v>
      </c>
      <c r="F3626" t="str">
        <f>IF(ISERROR(VLOOKUP(Transaktionen[[#This Row],[Transaktionen]],BTT[Verwendete Transaktion (Pflichtauswahl)],1,FALSE)),"nein","ja")</f>
        <v>nein</v>
      </c>
    </row>
    <row r="3627" spans="1:7" hidden="1" x14ac:dyDescent="0.25">
      <c r="A3627" t="s">
        <v>4751</v>
      </c>
      <c r="B3627" t="s">
        <v>3282</v>
      </c>
      <c r="C3627" t="s">
        <v>6037</v>
      </c>
      <c r="D3627" s="13">
        <v>671191</v>
      </c>
      <c r="E3627" t="s">
        <v>9102</v>
      </c>
      <c r="F3627" t="str">
        <f>IF(ISERROR(VLOOKUP(Transaktionen[[#This Row],[Transaktionen]],BTT[Verwendete Transaktion (Pflichtauswahl)],1,FALSE)),"nein","ja")</f>
        <v>nein</v>
      </c>
    </row>
    <row r="3628" spans="1:7" hidden="1" x14ac:dyDescent="0.25">
      <c r="A3628" t="s">
        <v>4752</v>
      </c>
      <c r="B3628" t="s">
        <v>4753</v>
      </c>
      <c r="C3628" t="s">
        <v>6037</v>
      </c>
      <c r="D3628" s="13">
        <v>1036</v>
      </c>
      <c r="E3628" t="s">
        <v>9102</v>
      </c>
      <c r="F3628" t="str">
        <f>IF(ISERROR(VLOOKUP(Transaktionen[[#This Row],[Transaktionen]],BTT[Verwendete Transaktion (Pflichtauswahl)],1,FALSE)),"nein","ja")</f>
        <v>nein</v>
      </c>
    </row>
    <row r="3629" spans="1:7" hidden="1" x14ac:dyDescent="0.25">
      <c r="A3629" t="s">
        <v>4754</v>
      </c>
      <c r="B3629" t="s">
        <v>4755</v>
      </c>
      <c r="C3629" t="s">
        <v>6037</v>
      </c>
      <c r="D3629" s="13">
        <v>621</v>
      </c>
      <c r="E3629" t="s">
        <v>9102</v>
      </c>
      <c r="F3629" t="str">
        <f>IF(ISERROR(VLOOKUP(Transaktionen[[#This Row],[Transaktionen]],BTT[Verwendete Transaktion (Pflichtauswahl)],1,FALSE)),"nein","ja")</f>
        <v>nein</v>
      </c>
    </row>
    <row r="3630" spans="1:7" hidden="1" x14ac:dyDescent="0.25">
      <c r="A3630" t="s">
        <v>4756</v>
      </c>
      <c r="B3630" t="s">
        <v>4757</v>
      </c>
      <c r="C3630" t="s">
        <v>6037</v>
      </c>
      <c r="D3630" s="13">
        <v>2</v>
      </c>
      <c r="E3630" t="s">
        <v>9102</v>
      </c>
      <c r="F3630" t="str">
        <f>IF(ISERROR(VLOOKUP(Transaktionen[[#This Row],[Transaktionen]],BTT[Verwendete Transaktion (Pflichtauswahl)],1,FALSE)),"nein","ja")</f>
        <v>nein</v>
      </c>
    </row>
    <row r="3631" spans="1:7" hidden="1" x14ac:dyDescent="0.25">
      <c r="A3631" t="s">
        <v>4758</v>
      </c>
      <c r="B3631" t="s">
        <v>4759</v>
      </c>
      <c r="C3631" t="s">
        <v>6037</v>
      </c>
      <c r="D3631" s="13">
        <v>200</v>
      </c>
      <c r="E3631" t="s">
        <v>9102</v>
      </c>
      <c r="F3631" t="str">
        <f>IF(ISERROR(VLOOKUP(Transaktionen[[#This Row],[Transaktionen]],BTT[Verwendete Transaktion (Pflichtauswahl)],1,FALSE)),"nein","ja")</f>
        <v>nein</v>
      </c>
    </row>
    <row r="3632" spans="1:7" hidden="1" x14ac:dyDescent="0.25">
      <c r="A3632" t="s">
        <v>4760</v>
      </c>
      <c r="B3632" t="s">
        <v>4761</v>
      </c>
      <c r="C3632" t="s">
        <v>6037</v>
      </c>
      <c r="D3632" s="13">
        <v>58</v>
      </c>
      <c r="E3632" t="s">
        <v>9102</v>
      </c>
      <c r="F3632" t="str">
        <f>IF(ISERROR(VLOOKUP(Transaktionen[[#This Row],[Transaktionen]],BTT[Verwendete Transaktion (Pflichtauswahl)],1,FALSE)),"nein","ja")</f>
        <v>nein</v>
      </c>
    </row>
    <row r="3633" spans="1:6" hidden="1" x14ac:dyDescent="0.25">
      <c r="A3633" t="s">
        <v>4762</v>
      </c>
      <c r="B3633" t="s">
        <v>4763</v>
      </c>
      <c r="C3633" t="s">
        <v>6037</v>
      </c>
      <c r="D3633" s="13">
        <v>6164</v>
      </c>
      <c r="E3633" t="s">
        <v>9102</v>
      </c>
      <c r="F3633" t="str">
        <f>IF(ISERROR(VLOOKUP(Transaktionen[[#This Row],[Transaktionen]],BTT[Verwendete Transaktion (Pflichtauswahl)],1,FALSE)),"nein","ja")</f>
        <v>nein</v>
      </c>
    </row>
    <row r="3634" spans="1:6" hidden="1" x14ac:dyDescent="0.25">
      <c r="A3634" t="s">
        <v>4764</v>
      </c>
      <c r="B3634" t="s">
        <v>4765</v>
      </c>
      <c r="C3634" t="s">
        <v>6037</v>
      </c>
      <c r="D3634" s="13">
        <v>10</v>
      </c>
      <c r="E3634" t="s">
        <v>9102</v>
      </c>
      <c r="F3634" t="str">
        <f>IF(ISERROR(VLOOKUP(Transaktionen[[#This Row],[Transaktionen]],BTT[Verwendete Transaktion (Pflichtauswahl)],1,FALSE)),"nein","ja")</f>
        <v>nein</v>
      </c>
    </row>
    <row r="3635" spans="1:6" hidden="1" x14ac:dyDescent="0.25">
      <c r="A3635" t="s">
        <v>4766</v>
      </c>
      <c r="B3635" t="s">
        <v>4767</v>
      </c>
      <c r="C3635" t="s">
        <v>6037</v>
      </c>
      <c r="D3635" s="13">
        <v>9509</v>
      </c>
      <c r="E3635" t="s">
        <v>9102</v>
      </c>
      <c r="F3635" t="str">
        <f>IF(ISERROR(VLOOKUP(Transaktionen[[#This Row],[Transaktionen]],BTT[Verwendete Transaktion (Pflichtauswahl)],1,FALSE)),"nein","ja")</f>
        <v>nein</v>
      </c>
    </row>
    <row r="3636" spans="1:6" hidden="1" x14ac:dyDescent="0.25">
      <c r="A3636" t="s">
        <v>9280</v>
      </c>
      <c r="B3636" t="s">
        <v>9281</v>
      </c>
      <c r="C3636" t="s">
        <v>6037</v>
      </c>
      <c r="D3636" s="13">
        <v>303</v>
      </c>
      <c r="E3636" t="s">
        <v>9102</v>
      </c>
      <c r="F3636" t="str">
        <f>IF(ISERROR(VLOOKUP(Transaktionen[[#This Row],[Transaktionen]],BTT[Verwendete Transaktion (Pflichtauswahl)],1,FALSE)),"nein","ja")</f>
        <v>nein</v>
      </c>
    </row>
    <row r="3637" spans="1:6" hidden="1" x14ac:dyDescent="0.25">
      <c r="A3637" t="s">
        <v>9282</v>
      </c>
      <c r="B3637" t="s">
        <v>9283</v>
      </c>
      <c r="C3637" t="s">
        <v>6037</v>
      </c>
      <c r="D3637" s="13">
        <v>1534</v>
      </c>
      <c r="E3637" t="s">
        <v>9102</v>
      </c>
      <c r="F3637" t="str">
        <f>IF(ISERROR(VLOOKUP(Transaktionen[[#This Row],[Transaktionen]],BTT[Verwendete Transaktion (Pflichtauswahl)],1,FALSE)),"nein","ja")</f>
        <v>nein</v>
      </c>
    </row>
    <row r="3638" spans="1:6" hidden="1" x14ac:dyDescent="0.25">
      <c r="A3638" t="s">
        <v>9284</v>
      </c>
      <c r="B3638" t="s">
        <v>9285</v>
      </c>
      <c r="C3638" t="s">
        <v>6037</v>
      </c>
      <c r="D3638" s="13">
        <v>363</v>
      </c>
      <c r="E3638" t="s">
        <v>9102</v>
      </c>
      <c r="F3638" t="str">
        <f>IF(ISERROR(VLOOKUP(Transaktionen[[#This Row],[Transaktionen]],BTT[Verwendete Transaktion (Pflichtauswahl)],1,FALSE)),"nein","ja")</f>
        <v>nein</v>
      </c>
    </row>
    <row r="3639" spans="1:6" hidden="1" x14ac:dyDescent="0.25">
      <c r="A3639" t="s">
        <v>9286</v>
      </c>
      <c r="B3639" t="s">
        <v>9287</v>
      </c>
      <c r="C3639" t="s">
        <v>6037</v>
      </c>
      <c r="D3639" s="13">
        <v>35</v>
      </c>
      <c r="E3639" t="s">
        <v>9102</v>
      </c>
      <c r="F3639" t="str">
        <f>IF(ISERROR(VLOOKUP(Transaktionen[[#This Row],[Transaktionen]],BTT[Verwendete Transaktion (Pflichtauswahl)],1,FALSE)),"nein","ja")</f>
        <v>nein</v>
      </c>
    </row>
    <row r="3640" spans="1:6" hidden="1" x14ac:dyDescent="0.25">
      <c r="A3640" t="s">
        <v>9288</v>
      </c>
      <c r="B3640" t="s">
        <v>9289</v>
      </c>
      <c r="C3640" t="s">
        <v>6037</v>
      </c>
      <c r="D3640" s="13">
        <v>42</v>
      </c>
      <c r="E3640" t="s">
        <v>9102</v>
      </c>
      <c r="F3640" t="str">
        <f>IF(ISERROR(VLOOKUP(Transaktionen[[#This Row],[Transaktionen]],BTT[Verwendete Transaktion (Pflichtauswahl)],1,FALSE)),"nein","ja")</f>
        <v>nein</v>
      </c>
    </row>
    <row r="3641" spans="1:6" hidden="1" x14ac:dyDescent="0.25">
      <c r="A3641" t="s">
        <v>9290</v>
      </c>
      <c r="B3641" t="s">
        <v>9291</v>
      </c>
      <c r="C3641" t="s">
        <v>6037</v>
      </c>
      <c r="D3641" s="13">
        <v>823</v>
      </c>
      <c r="E3641" t="s">
        <v>9102</v>
      </c>
      <c r="F3641" t="str">
        <f>IF(ISERROR(VLOOKUP(Transaktionen[[#This Row],[Transaktionen]],BTT[Verwendete Transaktion (Pflichtauswahl)],1,FALSE)),"nein","ja")</f>
        <v>nein</v>
      </c>
    </row>
    <row r="3642" spans="1:6" hidden="1" x14ac:dyDescent="0.25">
      <c r="A3642" t="s">
        <v>9292</v>
      </c>
      <c r="B3642" t="s">
        <v>9293</v>
      </c>
      <c r="C3642" t="s">
        <v>6037</v>
      </c>
      <c r="D3642" s="13">
        <v>72</v>
      </c>
      <c r="E3642" t="s">
        <v>9102</v>
      </c>
      <c r="F3642" s="10" t="str">
        <f>IF(ISERROR(VLOOKUP(Transaktionen[[#This Row],[Transaktionen]],BTT[Verwendete Transaktion (Pflichtauswahl)],1,FALSE)),"nein","ja")</f>
        <v>nein</v>
      </c>
    </row>
    <row r="3643" spans="1:6" hidden="1" x14ac:dyDescent="0.25">
      <c r="A3643" t="s">
        <v>9294</v>
      </c>
      <c r="B3643" t="s">
        <v>9295</v>
      </c>
      <c r="C3643" t="s">
        <v>6037</v>
      </c>
      <c r="D3643" s="13">
        <v>40</v>
      </c>
      <c r="E3643" t="s">
        <v>9102</v>
      </c>
      <c r="F3643" t="str">
        <f>IF(ISERROR(VLOOKUP(Transaktionen[[#This Row],[Transaktionen]],BTT[Verwendete Transaktion (Pflichtauswahl)],1,FALSE)),"nein","ja")</f>
        <v>nein</v>
      </c>
    </row>
    <row r="3644" spans="1:6" hidden="1" x14ac:dyDescent="0.25">
      <c r="A3644" t="s">
        <v>9296</v>
      </c>
      <c r="B3644" t="s">
        <v>9297</v>
      </c>
      <c r="C3644" t="s">
        <v>6037</v>
      </c>
      <c r="D3644" s="13">
        <v>42</v>
      </c>
      <c r="E3644" t="s">
        <v>9102</v>
      </c>
      <c r="F3644" t="str">
        <f>IF(ISERROR(VLOOKUP(Transaktionen[[#This Row],[Transaktionen]],BTT[Verwendete Transaktion (Pflichtauswahl)],1,FALSE)),"nein","ja")</f>
        <v>nein</v>
      </c>
    </row>
    <row r="3645" spans="1:6" hidden="1" x14ac:dyDescent="0.25">
      <c r="A3645" t="s">
        <v>9298</v>
      </c>
      <c r="B3645" t="s">
        <v>9299</v>
      </c>
      <c r="C3645" t="s">
        <v>6037</v>
      </c>
      <c r="D3645" s="13">
        <v>29</v>
      </c>
      <c r="E3645" t="s">
        <v>9102</v>
      </c>
      <c r="F3645" t="str">
        <f>IF(ISERROR(VLOOKUP(Transaktionen[[#This Row],[Transaktionen]],BTT[Verwendete Transaktion (Pflichtauswahl)],1,FALSE)),"nein","ja")</f>
        <v>nein</v>
      </c>
    </row>
    <row r="3646" spans="1:6" hidden="1" x14ac:dyDescent="0.25">
      <c r="A3646" t="s">
        <v>4768</v>
      </c>
      <c r="B3646" t="s">
        <v>4769</v>
      </c>
      <c r="C3646" t="s">
        <v>6037</v>
      </c>
      <c r="D3646" s="13">
        <v>6369</v>
      </c>
      <c r="E3646" t="s">
        <v>9102</v>
      </c>
      <c r="F3646" t="str">
        <f>IF(ISERROR(VLOOKUP(Transaktionen[[#This Row],[Transaktionen]],BTT[Verwendete Transaktion (Pflichtauswahl)],1,FALSE)),"nein","ja")</f>
        <v>nein</v>
      </c>
    </row>
    <row r="3647" spans="1:6" hidden="1" x14ac:dyDescent="0.25">
      <c r="A3647" t="s">
        <v>9300</v>
      </c>
      <c r="B3647" t="s">
        <v>9301</v>
      </c>
      <c r="C3647" t="s">
        <v>6037</v>
      </c>
      <c r="D3647" s="13">
        <v>3</v>
      </c>
      <c r="E3647" t="s">
        <v>9102</v>
      </c>
      <c r="F3647" t="str">
        <f>IF(ISERROR(VLOOKUP(Transaktionen[[#This Row],[Transaktionen]],BTT[Verwendete Transaktion (Pflichtauswahl)],1,FALSE)),"nein","ja")</f>
        <v>nein</v>
      </c>
    </row>
    <row r="3648" spans="1:6" hidden="1" x14ac:dyDescent="0.25">
      <c r="A3648" t="s">
        <v>4770</v>
      </c>
      <c r="B3648" t="s">
        <v>4771</v>
      </c>
      <c r="C3648" t="s">
        <v>6037</v>
      </c>
      <c r="D3648" s="13">
        <v>7781</v>
      </c>
      <c r="E3648" t="s">
        <v>9102</v>
      </c>
      <c r="F3648" t="str">
        <f>IF(ISERROR(VLOOKUP(Transaktionen[[#This Row],[Transaktionen]],BTT[Verwendete Transaktion (Pflichtauswahl)],1,FALSE)),"nein","ja")</f>
        <v>nein</v>
      </c>
    </row>
    <row r="3649" spans="1:7" hidden="1" x14ac:dyDescent="0.25">
      <c r="A3649" t="s">
        <v>4772</v>
      </c>
      <c r="B3649" t="s">
        <v>4773</v>
      </c>
      <c r="C3649" t="s">
        <v>6037</v>
      </c>
      <c r="D3649" s="13">
        <v>3135</v>
      </c>
      <c r="E3649" t="s">
        <v>9102</v>
      </c>
      <c r="F3649" t="str">
        <f>IF(ISERROR(VLOOKUP(Transaktionen[[#This Row],[Transaktionen]],BTT[Verwendete Transaktion (Pflichtauswahl)],1,FALSE)),"nein","ja")</f>
        <v>nein</v>
      </c>
    </row>
    <row r="3650" spans="1:7" hidden="1" x14ac:dyDescent="0.25">
      <c r="A3650" t="s">
        <v>4774</v>
      </c>
      <c r="B3650" t="s">
        <v>4291</v>
      </c>
      <c r="C3650" t="s">
        <v>6037</v>
      </c>
      <c r="D3650" s="13">
        <v>8154</v>
      </c>
      <c r="E3650" t="s">
        <v>9102</v>
      </c>
      <c r="F3650" t="str">
        <f>IF(ISERROR(VLOOKUP(Transaktionen[[#This Row],[Transaktionen]],BTT[Verwendete Transaktion (Pflichtauswahl)],1,FALSE)),"nein","ja")</f>
        <v>nein</v>
      </c>
    </row>
    <row r="3651" spans="1:7" hidden="1" x14ac:dyDescent="0.25">
      <c r="A3651" t="s">
        <v>4775</v>
      </c>
      <c r="B3651" t="s">
        <v>4776</v>
      </c>
      <c r="C3651" t="s">
        <v>6037</v>
      </c>
      <c r="D3651" s="13">
        <v>6360</v>
      </c>
      <c r="E3651" t="s">
        <v>9102</v>
      </c>
      <c r="F3651" t="str">
        <f>IF(ISERROR(VLOOKUP(Transaktionen[[#This Row],[Transaktionen]],BTT[Verwendete Transaktion (Pflichtauswahl)],1,FALSE)),"nein","ja")</f>
        <v>nein</v>
      </c>
    </row>
    <row r="3652" spans="1:7" hidden="1" x14ac:dyDescent="0.25">
      <c r="A3652" t="s">
        <v>4777</v>
      </c>
      <c r="B3652" t="s">
        <v>4297</v>
      </c>
      <c r="C3652" t="s">
        <v>6037</v>
      </c>
      <c r="D3652" s="13">
        <v>21807</v>
      </c>
      <c r="E3652" t="s">
        <v>9102</v>
      </c>
      <c r="F3652" t="str">
        <f>IF(ISERROR(VLOOKUP(Transaktionen[[#This Row],[Transaktionen]],BTT[Verwendete Transaktion (Pflichtauswahl)],1,FALSE)),"nein","ja")</f>
        <v>nein</v>
      </c>
    </row>
    <row r="3653" spans="1:7" hidden="1" x14ac:dyDescent="0.25">
      <c r="A3653" t="s">
        <v>4778</v>
      </c>
      <c r="B3653" t="s">
        <v>4779</v>
      </c>
      <c r="C3653" t="s">
        <v>6037</v>
      </c>
      <c r="D3653" s="13">
        <v>121439</v>
      </c>
      <c r="E3653" t="s">
        <v>9102</v>
      </c>
      <c r="F3653" t="str">
        <f>IF(ISERROR(VLOOKUP(Transaktionen[[#This Row],[Transaktionen]],BTT[Verwendete Transaktion (Pflichtauswahl)],1,FALSE)),"nein","ja")</f>
        <v>nein</v>
      </c>
    </row>
    <row r="3654" spans="1:7" hidden="1" x14ac:dyDescent="0.25">
      <c r="A3654" t="s">
        <v>4780</v>
      </c>
      <c r="B3654" t="s">
        <v>4781</v>
      </c>
      <c r="C3654" t="s">
        <v>6037</v>
      </c>
      <c r="D3654" s="13">
        <v>113079</v>
      </c>
      <c r="E3654" t="s">
        <v>9102</v>
      </c>
      <c r="F3654" s="10" t="str">
        <f>IF(ISERROR(VLOOKUP(Transaktionen[[#This Row],[Transaktionen]],BTT[Verwendete Transaktion (Pflichtauswahl)],1,FALSE)),"nein","ja")</f>
        <v>nein</v>
      </c>
    </row>
    <row r="3655" spans="1:7" hidden="1" x14ac:dyDescent="0.25">
      <c r="A3655" t="s">
        <v>4782</v>
      </c>
      <c r="B3655" t="s">
        <v>4783</v>
      </c>
      <c r="C3655" t="s">
        <v>6037</v>
      </c>
      <c r="D3655" s="13">
        <v>270850</v>
      </c>
      <c r="E3655" t="s">
        <v>9102</v>
      </c>
      <c r="F3655" t="str">
        <f>IF(ISERROR(VLOOKUP(Transaktionen[[#This Row],[Transaktionen]],BTT[Verwendete Transaktion (Pflichtauswahl)],1,FALSE)),"nein","ja")</f>
        <v>nein</v>
      </c>
    </row>
    <row r="3656" spans="1:7" hidden="1" x14ac:dyDescent="0.25">
      <c r="A3656" t="s">
        <v>4784</v>
      </c>
      <c r="B3656" t="s">
        <v>4785</v>
      </c>
      <c r="C3656" t="s">
        <v>6037</v>
      </c>
      <c r="D3656" s="13">
        <v>1165</v>
      </c>
      <c r="E3656" t="s">
        <v>9102</v>
      </c>
      <c r="F3656" t="str">
        <f>IF(ISERROR(VLOOKUP(Transaktionen[[#This Row],[Transaktionen]],BTT[Verwendete Transaktion (Pflichtauswahl)],1,FALSE)),"nein","ja")</f>
        <v>nein</v>
      </c>
    </row>
    <row r="3657" spans="1:7" hidden="1" x14ac:dyDescent="0.25">
      <c r="A3657" t="s">
        <v>4786</v>
      </c>
      <c r="B3657" t="s">
        <v>4787</v>
      </c>
      <c r="C3657" t="s">
        <v>6037</v>
      </c>
      <c r="D3657" s="13">
        <v>312323</v>
      </c>
      <c r="E3657" t="s">
        <v>9102</v>
      </c>
      <c r="F3657" t="str">
        <f>IF(ISERROR(VLOOKUP(Transaktionen[[#This Row],[Transaktionen]],BTT[Verwendete Transaktion (Pflichtauswahl)],1,FALSE)),"nein","ja")</f>
        <v>nein</v>
      </c>
    </row>
    <row r="3658" spans="1:7" hidden="1" x14ac:dyDescent="0.25">
      <c r="A3658" t="s">
        <v>4788</v>
      </c>
      <c r="B3658" t="s">
        <v>4789</v>
      </c>
      <c r="C3658" t="s">
        <v>6037</v>
      </c>
      <c r="D3658" s="13">
        <v>10</v>
      </c>
      <c r="E3658" t="s">
        <v>576</v>
      </c>
      <c r="F3658" t="str">
        <f>IF(ISERROR(VLOOKUP(Transaktionen[[#This Row],[Transaktionen]],BTT[Verwendete Transaktion (Pflichtauswahl)],1,FALSE)),"nein","ja")</f>
        <v>nein</v>
      </c>
    </row>
    <row r="3659" spans="1:7" hidden="1" x14ac:dyDescent="0.25">
      <c r="A3659" t="s">
        <v>4790</v>
      </c>
      <c r="B3659" t="s">
        <v>4791</v>
      </c>
      <c r="C3659" t="s">
        <v>6037</v>
      </c>
      <c r="D3659" s="13">
        <v>90</v>
      </c>
      <c r="E3659" t="s">
        <v>576</v>
      </c>
      <c r="F3659" t="str">
        <f>IF(ISERROR(VLOOKUP(Transaktionen[[#This Row],[Transaktionen]],BTT[Verwendete Transaktion (Pflichtauswahl)],1,FALSE)),"nein","ja")</f>
        <v>nein</v>
      </c>
    </row>
    <row r="3660" spans="1:7" hidden="1" x14ac:dyDescent="0.25">
      <c r="A3660" t="s">
        <v>4792</v>
      </c>
      <c r="B3660" t="s">
        <v>4793</v>
      </c>
      <c r="C3660" t="s">
        <v>6037</v>
      </c>
      <c r="D3660" s="13">
        <v>5</v>
      </c>
      <c r="E3660" t="s">
        <v>9102</v>
      </c>
      <c r="F3660" t="str">
        <f>IF(ISERROR(VLOOKUP(Transaktionen[[#This Row],[Transaktionen]],BTT[Verwendete Transaktion (Pflichtauswahl)],1,FALSE)),"nein","ja")</f>
        <v>nein</v>
      </c>
    </row>
    <row r="3661" spans="1:7" hidden="1" x14ac:dyDescent="0.25">
      <c r="A3661" t="s">
        <v>4794</v>
      </c>
      <c r="B3661" t="s">
        <v>4795</v>
      </c>
      <c r="C3661" t="s">
        <v>6037</v>
      </c>
      <c r="D3661" s="13">
        <v>68</v>
      </c>
      <c r="E3661" t="s">
        <v>9102</v>
      </c>
      <c r="F3661" t="str">
        <f>IF(ISERROR(VLOOKUP(Transaktionen[[#This Row],[Transaktionen]],BTT[Verwendete Transaktion (Pflichtauswahl)],1,FALSE)),"nein","ja")</f>
        <v>nein</v>
      </c>
    </row>
    <row r="3662" spans="1:7" hidden="1" x14ac:dyDescent="0.25">
      <c r="A3662" t="s">
        <v>4796</v>
      </c>
      <c r="B3662" t="s">
        <v>4797</v>
      </c>
      <c r="C3662" t="s">
        <v>6037</v>
      </c>
      <c r="D3662" s="13">
        <v>401</v>
      </c>
      <c r="E3662" t="s">
        <v>9102</v>
      </c>
      <c r="F3662" t="str">
        <f>IF(ISERROR(VLOOKUP(Transaktionen[[#This Row],[Transaktionen]],BTT[Verwendete Transaktion (Pflichtauswahl)],1,FALSE)),"nein","ja")</f>
        <v>nein</v>
      </c>
    </row>
    <row r="3663" spans="1:7" hidden="1" x14ac:dyDescent="0.25">
      <c r="A3663" t="s">
        <v>4798</v>
      </c>
      <c r="B3663" t="s">
        <v>4799</v>
      </c>
      <c r="C3663" t="s">
        <v>6037</v>
      </c>
      <c r="D3663" s="13">
        <v>20913</v>
      </c>
      <c r="E3663" t="s">
        <v>9102</v>
      </c>
      <c r="F3663" t="str">
        <f>IF(ISERROR(VLOOKUP(Transaktionen[[#This Row],[Transaktionen]],BTT[Verwendete Transaktion (Pflichtauswahl)],1,FALSE)),"nein","ja")</f>
        <v>nein</v>
      </c>
    </row>
    <row r="3664" spans="1:7" hidden="1" x14ac:dyDescent="0.25">
      <c r="A3664" t="s">
        <v>7366</v>
      </c>
      <c r="B3664" t="s">
        <v>8374</v>
      </c>
      <c r="C3664" t="s">
        <v>6037</v>
      </c>
      <c r="D3664" s="13" t="s">
        <v>576</v>
      </c>
      <c r="E3664" t="s">
        <v>576</v>
      </c>
      <c r="F3664" s="10" t="str">
        <f>IF(ISERROR(VLOOKUP(Transaktionen[[#This Row],[Transaktionen]],BTT[Verwendete Transaktion (Pflichtauswahl)],1,FALSE)),"nein","ja")</f>
        <v>nein</v>
      </c>
      <c r="G3664" t="s">
        <v>9516</v>
      </c>
    </row>
    <row r="3665" spans="1:6" hidden="1" x14ac:dyDescent="0.25">
      <c r="A3665" t="s">
        <v>4800</v>
      </c>
      <c r="B3665" t="s">
        <v>4801</v>
      </c>
      <c r="C3665" t="s">
        <v>6037</v>
      </c>
      <c r="D3665" s="13">
        <v>17774</v>
      </c>
      <c r="E3665" t="s">
        <v>9102</v>
      </c>
      <c r="F3665" t="str">
        <f>IF(ISERROR(VLOOKUP(Transaktionen[[#This Row],[Transaktionen]],BTT[Verwendete Transaktion (Pflichtauswahl)],1,FALSE)),"nein","ja")</f>
        <v>nein</v>
      </c>
    </row>
    <row r="3666" spans="1:6" hidden="1" x14ac:dyDescent="0.25">
      <c r="A3666" t="s">
        <v>4802</v>
      </c>
      <c r="B3666" t="s">
        <v>4803</v>
      </c>
      <c r="C3666" t="s">
        <v>6037</v>
      </c>
      <c r="D3666" s="13">
        <v>55878</v>
      </c>
      <c r="E3666" t="s">
        <v>9102</v>
      </c>
      <c r="F3666" t="str">
        <f>IF(ISERROR(VLOOKUP(Transaktionen[[#This Row],[Transaktionen]],BTT[Verwendete Transaktion (Pflichtauswahl)],1,FALSE)),"nein","ja")</f>
        <v>nein</v>
      </c>
    </row>
    <row r="3667" spans="1:6" hidden="1" x14ac:dyDescent="0.25">
      <c r="A3667" t="s">
        <v>4804</v>
      </c>
      <c r="B3667" t="s">
        <v>4805</v>
      </c>
      <c r="C3667" t="s">
        <v>6037</v>
      </c>
      <c r="D3667" s="13">
        <v>16971</v>
      </c>
      <c r="E3667" t="s">
        <v>9102</v>
      </c>
      <c r="F3667" t="str">
        <f>IF(ISERROR(VLOOKUP(Transaktionen[[#This Row],[Transaktionen]],BTT[Verwendete Transaktion (Pflichtauswahl)],1,FALSE)),"nein","ja")</f>
        <v>nein</v>
      </c>
    </row>
    <row r="3668" spans="1:6" hidden="1" x14ac:dyDescent="0.25">
      <c r="A3668" t="s">
        <v>4806</v>
      </c>
      <c r="B3668" t="s">
        <v>4807</v>
      </c>
      <c r="C3668" t="s">
        <v>6037</v>
      </c>
      <c r="D3668" s="13">
        <v>42210</v>
      </c>
      <c r="E3668" t="s">
        <v>9102</v>
      </c>
      <c r="F3668" t="str">
        <f>IF(ISERROR(VLOOKUP(Transaktionen[[#This Row],[Transaktionen]],BTT[Verwendete Transaktion (Pflichtauswahl)],1,FALSE)),"nein","ja")</f>
        <v>nein</v>
      </c>
    </row>
    <row r="3669" spans="1:6" hidden="1" x14ac:dyDescent="0.25">
      <c r="A3669" t="s">
        <v>4808</v>
      </c>
      <c r="B3669" t="s">
        <v>4809</v>
      </c>
      <c r="C3669" t="s">
        <v>6037</v>
      </c>
      <c r="D3669" s="13">
        <v>10</v>
      </c>
      <c r="E3669" t="s">
        <v>9102</v>
      </c>
      <c r="F3669" t="str">
        <f>IF(ISERROR(VLOOKUP(Transaktionen[[#This Row],[Transaktionen]],BTT[Verwendete Transaktion (Pflichtauswahl)],1,FALSE)),"nein","ja")</f>
        <v>nein</v>
      </c>
    </row>
    <row r="3670" spans="1:6" hidden="1" x14ac:dyDescent="0.25">
      <c r="A3670" t="s">
        <v>4810</v>
      </c>
      <c r="B3670" t="s">
        <v>4811</v>
      </c>
      <c r="C3670" t="s">
        <v>6037</v>
      </c>
      <c r="D3670" s="13">
        <v>5</v>
      </c>
      <c r="E3670" t="s">
        <v>576</v>
      </c>
      <c r="F3670" t="str">
        <f>IF(ISERROR(VLOOKUP(Transaktionen[[#This Row],[Transaktionen]],BTT[Verwendete Transaktion (Pflichtauswahl)],1,FALSE)),"nein","ja")</f>
        <v>nein</v>
      </c>
    </row>
    <row r="3671" spans="1:6" hidden="1" x14ac:dyDescent="0.25">
      <c r="A3671" t="s">
        <v>4812</v>
      </c>
      <c r="B3671" t="s">
        <v>4813</v>
      </c>
      <c r="C3671" t="s">
        <v>6037</v>
      </c>
      <c r="D3671" s="13">
        <v>375</v>
      </c>
      <c r="E3671" t="s">
        <v>9102</v>
      </c>
      <c r="F3671" t="str">
        <f>IF(ISERROR(VLOOKUP(Transaktionen[[#This Row],[Transaktionen]],BTT[Verwendete Transaktion (Pflichtauswahl)],1,FALSE)),"nein","ja")</f>
        <v>nein</v>
      </c>
    </row>
    <row r="3672" spans="1:6" hidden="1" x14ac:dyDescent="0.25">
      <c r="A3672" t="s">
        <v>4814</v>
      </c>
      <c r="B3672" t="s">
        <v>4815</v>
      </c>
      <c r="C3672" t="s">
        <v>6037</v>
      </c>
      <c r="D3672" s="13">
        <v>385</v>
      </c>
      <c r="E3672" t="s">
        <v>9102</v>
      </c>
      <c r="F3672" t="str">
        <f>IF(ISERROR(VLOOKUP(Transaktionen[[#This Row],[Transaktionen]],BTT[Verwendete Transaktion (Pflichtauswahl)],1,FALSE)),"nein","ja")</f>
        <v>nein</v>
      </c>
    </row>
    <row r="3673" spans="1:6" hidden="1" x14ac:dyDescent="0.25">
      <c r="A3673" t="s">
        <v>4816</v>
      </c>
      <c r="B3673" t="s">
        <v>4817</v>
      </c>
      <c r="C3673" t="s">
        <v>6037</v>
      </c>
      <c r="D3673" s="13">
        <v>585</v>
      </c>
      <c r="E3673" t="s">
        <v>9102</v>
      </c>
      <c r="F3673" t="str">
        <f>IF(ISERROR(VLOOKUP(Transaktionen[[#This Row],[Transaktionen]],BTT[Verwendete Transaktion (Pflichtauswahl)],1,FALSE)),"nein","ja")</f>
        <v>nein</v>
      </c>
    </row>
    <row r="3674" spans="1:6" hidden="1" x14ac:dyDescent="0.25">
      <c r="A3674" t="s">
        <v>4818</v>
      </c>
      <c r="B3674" t="s">
        <v>4819</v>
      </c>
      <c r="C3674" t="s">
        <v>6037</v>
      </c>
      <c r="D3674" s="13">
        <v>655</v>
      </c>
      <c r="E3674" t="s">
        <v>9102</v>
      </c>
      <c r="F3674" t="str">
        <f>IF(ISERROR(VLOOKUP(Transaktionen[[#This Row],[Transaktionen]],BTT[Verwendete Transaktion (Pflichtauswahl)],1,FALSE)),"nein","ja")</f>
        <v>nein</v>
      </c>
    </row>
    <row r="3675" spans="1:6" hidden="1" x14ac:dyDescent="0.25">
      <c r="A3675" t="s">
        <v>4820</v>
      </c>
      <c r="B3675" t="s">
        <v>4821</v>
      </c>
      <c r="C3675" t="s">
        <v>6037</v>
      </c>
      <c r="D3675" s="13">
        <v>9545</v>
      </c>
      <c r="E3675" t="s">
        <v>9102</v>
      </c>
      <c r="F3675" t="str">
        <f>IF(ISERROR(VLOOKUP(Transaktionen[[#This Row],[Transaktionen]],BTT[Verwendete Transaktion (Pflichtauswahl)],1,FALSE)),"nein","ja")</f>
        <v>nein</v>
      </c>
    </row>
    <row r="3676" spans="1:6" hidden="1" x14ac:dyDescent="0.25">
      <c r="A3676" t="s">
        <v>4822</v>
      </c>
      <c r="B3676" t="s">
        <v>4823</v>
      </c>
      <c r="C3676" t="s">
        <v>6037</v>
      </c>
      <c r="D3676" s="13">
        <v>65</v>
      </c>
      <c r="E3676" t="s">
        <v>9102</v>
      </c>
      <c r="F3676" t="str">
        <f>IF(ISERROR(VLOOKUP(Transaktionen[[#This Row],[Transaktionen]],BTT[Verwendete Transaktion (Pflichtauswahl)],1,FALSE)),"nein","ja")</f>
        <v>nein</v>
      </c>
    </row>
    <row r="3677" spans="1:6" hidden="1" x14ac:dyDescent="0.25">
      <c r="A3677" t="s">
        <v>4824</v>
      </c>
      <c r="B3677" t="s">
        <v>4825</v>
      </c>
      <c r="C3677" t="s">
        <v>6037</v>
      </c>
      <c r="D3677" s="13">
        <v>6992</v>
      </c>
      <c r="E3677" t="s">
        <v>9102</v>
      </c>
      <c r="F3677" t="str">
        <f>IF(ISERROR(VLOOKUP(Transaktionen[[#This Row],[Transaktionen]],BTT[Verwendete Transaktion (Pflichtauswahl)],1,FALSE)),"nein","ja")</f>
        <v>nein</v>
      </c>
    </row>
    <row r="3678" spans="1:6" hidden="1" x14ac:dyDescent="0.25">
      <c r="A3678" t="s">
        <v>4826</v>
      </c>
      <c r="B3678" t="s">
        <v>4827</v>
      </c>
      <c r="C3678" t="s">
        <v>6037</v>
      </c>
      <c r="D3678" s="13">
        <v>45</v>
      </c>
      <c r="E3678" t="s">
        <v>9102</v>
      </c>
      <c r="F3678" t="str">
        <f>IF(ISERROR(VLOOKUP(Transaktionen[[#This Row],[Transaktionen]],BTT[Verwendete Transaktion (Pflichtauswahl)],1,FALSE)),"nein","ja")</f>
        <v>nein</v>
      </c>
    </row>
    <row r="3679" spans="1:6" hidden="1" x14ac:dyDescent="0.25">
      <c r="A3679" t="s">
        <v>4828</v>
      </c>
      <c r="B3679" t="s">
        <v>4829</v>
      </c>
      <c r="C3679" t="s">
        <v>6037</v>
      </c>
      <c r="D3679" s="13">
        <v>135</v>
      </c>
      <c r="E3679" t="s">
        <v>9102</v>
      </c>
      <c r="F3679" t="str">
        <f>IF(ISERROR(VLOOKUP(Transaktionen[[#This Row],[Transaktionen]],BTT[Verwendete Transaktion (Pflichtauswahl)],1,FALSE)),"nein","ja")</f>
        <v>nein</v>
      </c>
    </row>
    <row r="3680" spans="1:6" hidden="1" x14ac:dyDescent="0.25">
      <c r="A3680" t="s">
        <v>4830</v>
      </c>
      <c r="B3680" t="s">
        <v>4299</v>
      </c>
      <c r="C3680" t="s">
        <v>6037</v>
      </c>
      <c r="D3680" s="13">
        <v>627</v>
      </c>
      <c r="E3680" t="s">
        <v>9102</v>
      </c>
      <c r="F3680" t="str">
        <f>IF(ISERROR(VLOOKUP(Transaktionen[[#This Row],[Transaktionen]],BTT[Verwendete Transaktion (Pflichtauswahl)],1,FALSE)),"nein","ja")</f>
        <v>nein</v>
      </c>
    </row>
    <row r="3681" spans="1:7" hidden="1" x14ac:dyDescent="0.25">
      <c r="A3681" t="s">
        <v>4831</v>
      </c>
      <c r="B3681" t="s">
        <v>4832</v>
      </c>
      <c r="C3681" t="s">
        <v>6037</v>
      </c>
      <c r="D3681" s="13">
        <v>3160</v>
      </c>
      <c r="E3681" t="s">
        <v>9102</v>
      </c>
      <c r="F3681" t="str">
        <f>IF(ISERROR(VLOOKUP(Transaktionen[[#This Row],[Transaktionen]],BTT[Verwendete Transaktion (Pflichtauswahl)],1,FALSE)),"nein","ja")</f>
        <v>nein</v>
      </c>
    </row>
    <row r="3682" spans="1:7" hidden="1" x14ac:dyDescent="0.25">
      <c r="A3682" t="s">
        <v>4833</v>
      </c>
      <c r="B3682" t="s">
        <v>4759</v>
      </c>
      <c r="C3682" t="s">
        <v>6037</v>
      </c>
      <c r="D3682" s="13">
        <v>9255</v>
      </c>
      <c r="E3682" t="s">
        <v>9102</v>
      </c>
      <c r="F3682" t="str">
        <f>IF(ISERROR(VLOOKUP(Transaktionen[[#This Row],[Transaktionen]],BTT[Verwendete Transaktion (Pflichtauswahl)],1,FALSE)),"nein","ja")</f>
        <v>nein</v>
      </c>
    </row>
    <row r="3683" spans="1:7" hidden="1" x14ac:dyDescent="0.25">
      <c r="A3683" t="s">
        <v>4834</v>
      </c>
      <c r="B3683" t="s">
        <v>4835</v>
      </c>
      <c r="C3683" t="s">
        <v>6037</v>
      </c>
      <c r="D3683" s="13">
        <v>115</v>
      </c>
      <c r="E3683" t="s">
        <v>9102</v>
      </c>
      <c r="F3683" t="str">
        <f>IF(ISERROR(VLOOKUP(Transaktionen[[#This Row],[Transaktionen]],BTT[Verwendete Transaktion (Pflichtauswahl)],1,FALSE)),"nein","ja")</f>
        <v>nein</v>
      </c>
    </row>
    <row r="3684" spans="1:7" hidden="1" x14ac:dyDescent="0.25">
      <c r="A3684" t="s">
        <v>4836</v>
      </c>
      <c r="B3684" t="s">
        <v>4837</v>
      </c>
      <c r="C3684" t="s">
        <v>8454</v>
      </c>
      <c r="D3684" s="13">
        <v>730</v>
      </c>
      <c r="E3684" t="s">
        <v>9102</v>
      </c>
      <c r="F3684" t="str">
        <f>IF(ISERROR(VLOOKUP(Transaktionen[[#This Row],[Transaktionen]],BTT[Verwendete Transaktion (Pflichtauswahl)],1,FALSE)),"nein","ja")</f>
        <v>nein</v>
      </c>
    </row>
    <row r="3685" spans="1:7" hidden="1" x14ac:dyDescent="0.25">
      <c r="A3685" t="s">
        <v>4838</v>
      </c>
      <c r="B3685" t="s">
        <v>4839</v>
      </c>
      <c r="C3685" t="s">
        <v>8454</v>
      </c>
      <c r="D3685" s="13">
        <v>14816</v>
      </c>
      <c r="E3685" t="s">
        <v>9102</v>
      </c>
      <c r="F3685" t="str">
        <f>IF(ISERROR(VLOOKUP(Transaktionen[[#This Row],[Transaktionen]],BTT[Verwendete Transaktion (Pflichtauswahl)],1,FALSE)),"nein","ja")</f>
        <v>nein</v>
      </c>
    </row>
    <row r="3686" spans="1:7" hidden="1" x14ac:dyDescent="0.25">
      <c r="A3686" t="s">
        <v>7367</v>
      </c>
      <c r="B3686" t="s">
        <v>8375</v>
      </c>
      <c r="C3686" t="s">
        <v>8454</v>
      </c>
      <c r="D3686" s="13">
        <v>10</v>
      </c>
      <c r="E3686" t="s">
        <v>576</v>
      </c>
      <c r="F3686" t="str">
        <f>IF(ISERROR(VLOOKUP(Transaktionen[[#This Row],[Transaktionen]],BTT[Verwendete Transaktion (Pflichtauswahl)],1,FALSE)),"nein","ja")</f>
        <v>nein</v>
      </c>
    </row>
    <row r="3687" spans="1:7" hidden="1" x14ac:dyDescent="0.25">
      <c r="A3687" t="s">
        <v>7368</v>
      </c>
      <c r="B3687" t="s">
        <v>8376</v>
      </c>
      <c r="C3687" t="s">
        <v>8454</v>
      </c>
      <c r="D3687" s="13" t="s">
        <v>576</v>
      </c>
      <c r="E3687" t="s">
        <v>576</v>
      </c>
      <c r="F3687" t="str">
        <f>IF(ISERROR(VLOOKUP(Transaktionen[[#This Row],[Transaktionen]],BTT[Verwendete Transaktion (Pflichtauswahl)],1,FALSE)),"nein","ja")</f>
        <v>nein</v>
      </c>
      <c r="G3687" t="s">
        <v>9516</v>
      </c>
    </row>
    <row r="3688" spans="1:7" hidden="1" x14ac:dyDescent="0.25">
      <c r="A3688" t="s">
        <v>4840</v>
      </c>
      <c r="B3688" t="s">
        <v>4841</v>
      </c>
      <c r="C3688" t="s">
        <v>8454</v>
      </c>
      <c r="D3688" s="13">
        <v>42</v>
      </c>
      <c r="E3688" t="s">
        <v>9102</v>
      </c>
      <c r="F3688" t="str">
        <f>IF(ISERROR(VLOOKUP(Transaktionen[[#This Row],[Transaktionen]],BTT[Verwendete Transaktion (Pflichtauswahl)],1,FALSE)),"nein","ja")</f>
        <v>nein</v>
      </c>
    </row>
    <row r="3689" spans="1:7" hidden="1" x14ac:dyDescent="0.25">
      <c r="A3689" t="s">
        <v>7369</v>
      </c>
      <c r="B3689" t="s">
        <v>8377</v>
      </c>
      <c r="C3689" t="s">
        <v>8454</v>
      </c>
      <c r="D3689" s="13">
        <v>2</v>
      </c>
      <c r="E3689" t="s">
        <v>576</v>
      </c>
      <c r="F3689" t="str">
        <f>IF(ISERROR(VLOOKUP(Transaktionen[[#This Row],[Transaktionen]],BTT[Verwendete Transaktion (Pflichtauswahl)],1,FALSE)),"nein","ja")</f>
        <v>nein</v>
      </c>
    </row>
    <row r="3690" spans="1:7" hidden="1" x14ac:dyDescent="0.25">
      <c r="A3690" t="s">
        <v>4842</v>
      </c>
      <c r="B3690" t="s">
        <v>4843</v>
      </c>
      <c r="C3690" t="s">
        <v>6322</v>
      </c>
      <c r="D3690" s="13">
        <v>1716</v>
      </c>
      <c r="E3690" t="s">
        <v>9102</v>
      </c>
      <c r="F3690" t="str">
        <f>IF(ISERROR(VLOOKUP(Transaktionen[[#This Row],[Transaktionen]],BTT[Verwendete Transaktion (Pflichtauswahl)],1,FALSE)),"nein","ja")</f>
        <v>nein</v>
      </c>
    </row>
    <row r="3691" spans="1:7" hidden="1" x14ac:dyDescent="0.25">
      <c r="A3691" t="s">
        <v>4844</v>
      </c>
      <c r="B3691" t="s">
        <v>4845</v>
      </c>
      <c r="C3691" t="s">
        <v>8454</v>
      </c>
      <c r="D3691" s="13">
        <v>362</v>
      </c>
      <c r="E3691" t="s">
        <v>9102</v>
      </c>
      <c r="F3691" t="str">
        <f>IF(ISERROR(VLOOKUP(Transaktionen[[#This Row],[Transaktionen]],BTT[Verwendete Transaktion (Pflichtauswahl)],1,FALSE)),"nein","ja")</f>
        <v>nein</v>
      </c>
    </row>
    <row r="3692" spans="1:7" hidden="1" x14ac:dyDescent="0.25">
      <c r="A3692" t="s">
        <v>4846</v>
      </c>
      <c r="B3692" t="s">
        <v>4847</v>
      </c>
      <c r="C3692" t="s">
        <v>8454</v>
      </c>
      <c r="D3692" s="13">
        <v>21</v>
      </c>
      <c r="E3692" t="s">
        <v>9102</v>
      </c>
      <c r="F3692" t="str">
        <f>IF(ISERROR(VLOOKUP(Transaktionen[[#This Row],[Transaktionen]],BTT[Verwendete Transaktion (Pflichtauswahl)],1,FALSE)),"nein","ja")</f>
        <v>nein</v>
      </c>
    </row>
    <row r="3693" spans="1:7" hidden="1" x14ac:dyDescent="0.25">
      <c r="A3693" t="s">
        <v>4848</v>
      </c>
      <c r="B3693" t="s">
        <v>4849</v>
      </c>
      <c r="C3693" t="s">
        <v>8454</v>
      </c>
      <c r="D3693" s="13">
        <v>8</v>
      </c>
      <c r="E3693" t="s">
        <v>9102</v>
      </c>
      <c r="F3693" t="str">
        <f>IF(ISERROR(VLOOKUP(Transaktionen[[#This Row],[Transaktionen]],BTT[Verwendete Transaktion (Pflichtauswahl)],1,FALSE)),"nein","ja")</f>
        <v>nein</v>
      </c>
    </row>
    <row r="3694" spans="1:7" hidden="1" x14ac:dyDescent="0.25">
      <c r="A3694" t="s">
        <v>7370</v>
      </c>
      <c r="B3694" t="s">
        <v>8378</v>
      </c>
      <c r="C3694" t="s">
        <v>8454</v>
      </c>
      <c r="D3694" s="13" t="s">
        <v>576</v>
      </c>
      <c r="E3694" t="s">
        <v>576</v>
      </c>
      <c r="F3694" t="str">
        <f>IF(ISERROR(VLOOKUP(Transaktionen[[#This Row],[Transaktionen]],BTT[Verwendete Transaktion (Pflichtauswahl)],1,FALSE)),"nein","ja")</f>
        <v>nein</v>
      </c>
      <c r="G3694" t="s">
        <v>9516</v>
      </c>
    </row>
    <row r="3695" spans="1:7" hidden="1" x14ac:dyDescent="0.25">
      <c r="A3695" t="s">
        <v>4850</v>
      </c>
      <c r="B3695" t="s">
        <v>4851</v>
      </c>
      <c r="C3695" t="s">
        <v>8454</v>
      </c>
      <c r="D3695" s="13">
        <v>27</v>
      </c>
      <c r="E3695" t="s">
        <v>9102</v>
      </c>
      <c r="F3695" t="str">
        <f>IF(ISERROR(VLOOKUP(Transaktionen[[#This Row],[Transaktionen]],BTT[Verwendete Transaktion (Pflichtauswahl)],1,FALSE)),"nein","ja")</f>
        <v>nein</v>
      </c>
    </row>
    <row r="3696" spans="1:7" hidden="1" x14ac:dyDescent="0.25">
      <c r="A3696" t="s">
        <v>8481</v>
      </c>
      <c r="B3696" t="s">
        <v>8483</v>
      </c>
      <c r="C3696" t="s">
        <v>6087</v>
      </c>
      <c r="D3696" s="13" t="s">
        <v>576</v>
      </c>
      <c r="E3696" t="s">
        <v>576</v>
      </c>
      <c r="F3696" t="str">
        <f>IF(ISERROR(VLOOKUP(Transaktionen[[#This Row],[Transaktionen]],BTT[Verwendete Transaktion (Pflichtauswahl)],1,FALSE)),"nein","ja")</f>
        <v>nein</v>
      </c>
    </row>
    <row r="3697" spans="1:7" hidden="1" x14ac:dyDescent="0.25">
      <c r="A3697" t="s">
        <v>7371</v>
      </c>
      <c r="B3697" t="s">
        <v>8379</v>
      </c>
      <c r="C3697" t="s">
        <v>6087</v>
      </c>
      <c r="D3697" s="13" t="s">
        <v>576</v>
      </c>
      <c r="E3697" t="s">
        <v>576</v>
      </c>
      <c r="F3697" t="str">
        <f>IF(ISERROR(VLOOKUP(Transaktionen[[#This Row],[Transaktionen]],BTT[Verwendete Transaktion (Pflichtauswahl)],1,FALSE)),"nein","ja")</f>
        <v>nein</v>
      </c>
    </row>
    <row r="3698" spans="1:7" hidden="1" x14ac:dyDescent="0.25">
      <c r="A3698" t="s">
        <v>8482</v>
      </c>
      <c r="B3698" t="s">
        <v>8484</v>
      </c>
      <c r="C3698" t="s">
        <v>6087</v>
      </c>
      <c r="D3698" s="13" t="s">
        <v>576</v>
      </c>
      <c r="E3698" t="s">
        <v>576</v>
      </c>
      <c r="F3698" t="str">
        <f>IF(ISERROR(VLOOKUP(Transaktionen[[#This Row],[Transaktionen]],BTT[Verwendete Transaktion (Pflichtauswahl)],1,FALSE)),"nein","ja")</f>
        <v>nein</v>
      </c>
    </row>
    <row r="3699" spans="1:7" hidden="1" x14ac:dyDescent="0.25">
      <c r="A3699" t="s">
        <v>4852</v>
      </c>
      <c r="B3699" t="s">
        <v>4853</v>
      </c>
      <c r="C3699" t="s">
        <v>6041</v>
      </c>
      <c r="D3699" s="13">
        <v>200</v>
      </c>
      <c r="E3699" t="s">
        <v>9102</v>
      </c>
      <c r="F3699" t="str">
        <f>IF(ISERROR(VLOOKUP(Transaktionen[[#This Row],[Transaktionen]],BTT[Verwendete Transaktion (Pflichtauswahl)],1,FALSE)),"nein","ja")</f>
        <v>nein</v>
      </c>
    </row>
    <row r="3700" spans="1:7" hidden="1" x14ac:dyDescent="0.25">
      <c r="A3700" t="s">
        <v>4854</v>
      </c>
      <c r="B3700" t="s">
        <v>4855</v>
      </c>
      <c r="C3700" t="s">
        <v>6041</v>
      </c>
      <c r="D3700" s="13">
        <v>737</v>
      </c>
      <c r="E3700" t="s">
        <v>9102</v>
      </c>
      <c r="F3700" t="str">
        <f>IF(ISERROR(VLOOKUP(Transaktionen[[#This Row],[Transaktionen]],BTT[Verwendete Transaktion (Pflichtauswahl)],1,FALSE)),"nein","ja")</f>
        <v>nein</v>
      </c>
    </row>
    <row r="3701" spans="1:7" hidden="1" x14ac:dyDescent="0.25">
      <c r="A3701" t="s">
        <v>4856</v>
      </c>
      <c r="B3701" t="s">
        <v>4857</v>
      </c>
      <c r="C3701" t="s">
        <v>6041</v>
      </c>
      <c r="D3701" s="13">
        <v>32</v>
      </c>
      <c r="E3701" t="s">
        <v>9102</v>
      </c>
      <c r="F3701" t="str">
        <f>IF(ISERROR(VLOOKUP(Transaktionen[[#This Row],[Transaktionen]],BTT[Verwendete Transaktion (Pflichtauswahl)],1,FALSE)),"nein","ja")</f>
        <v>nein</v>
      </c>
    </row>
    <row r="3702" spans="1:7" hidden="1" x14ac:dyDescent="0.25">
      <c r="A3702" t="s">
        <v>4858</v>
      </c>
      <c r="B3702" t="s">
        <v>4859</v>
      </c>
      <c r="C3702" t="s">
        <v>6041</v>
      </c>
      <c r="D3702" s="13">
        <v>368</v>
      </c>
      <c r="E3702" t="s">
        <v>9102</v>
      </c>
      <c r="F3702" t="str">
        <f>IF(ISERROR(VLOOKUP(Transaktionen[[#This Row],[Transaktionen]],BTT[Verwendete Transaktion (Pflichtauswahl)],1,FALSE)),"nein","ja")</f>
        <v>nein</v>
      </c>
    </row>
    <row r="3703" spans="1:7" hidden="1" x14ac:dyDescent="0.25">
      <c r="A3703" t="s">
        <v>4860</v>
      </c>
      <c r="B3703" t="s">
        <v>4861</v>
      </c>
      <c r="C3703" t="s">
        <v>6041</v>
      </c>
      <c r="D3703" s="13">
        <v>396</v>
      </c>
      <c r="E3703" t="s">
        <v>9102</v>
      </c>
      <c r="F3703" t="str">
        <f>IF(ISERROR(VLOOKUP(Transaktionen[[#This Row],[Transaktionen]],BTT[Verwendete Transaktion (Pflichtauswahl)],1,FALSE)),"nein","ja")</f>
        <v>nein</v>
      </c>
    </row>
    <row r="3704" spans="1:7" hidden="1" x14ac:dyDescent="0.25">
      <c r="A3704" t="s">
        <v>9302</v>
      </c>
      <c r="B3704" t="s">
        <v>9303</v>
      </c>
      <c r="C3704" t="s">
        <v>6041</v>
      </c>
      <c r="D3704" s="13">
        <v>16</v>
      </c>
      <c r="E3704" t="s">
        <v>9102</v>
      </c>
      <c r="F3704" t="str">
        <f>IF(ISERROR(VLOOKUP(Transaktionen[[#This Row],[Transaktionen]],BTT[Verwendete Transaktion (Pflichtauswahl)],1,FALSE)),"nein","ja")</f>
        <v>nein</v>
      </c>
    </row>
    <row r="3705" spans="1:7" hidden="1" x14ac:dyDescent="0.25">
      <c r="A3705" t="s">
        <v>4862</v>
      </c>
      <c r="B3705" t="s">
        <v>4863</v>
      </c>
      <c r="C3705" t="s">
        <v>6041</v>
      </c>
      <c r="D3705" s="13">
        <v>48</v>
      </c>
      <c r="E3705" t="s">
        <v>9102</v>
      </c>
      <c r="F3705" t="str">
        <f>IF(ISERROR(VLOOKUP(Transaktionen[[#This Row],[Transaktionen]],BTT[Verwendete Transaktion (Pflichtauswahl)],1,FALSE)),"nein","ja")</f>
        <v>ja</v>
      </c>
    </row>
    <row r="3706" spans="1:7" hidden="1" x14ac:dyDescent="0.25">
      <c r="A3706" t="s">
        <v>4864</v>
      </c>
      <c r="B3706" t="s">
        <v>4865</v>
      </c>
      <c r="C3706" t="s">
        <v>6041</v>
      </c>
      <c r="D3706" s="13">
        <v>426</v>
      </c>
      <c r="E3706" t="s">
        <v>9102</v>
      </c>
      <c r="F3706" t="str">
        <f>IF(ISERROR(VLOOKUP(Transaktionen[[#This Row],[Transaktionen]],BTT[Verwendete Transaktion (Pflichtauswahl)],1,FALSE)),"nein","ja")</f>
        <v>nein</v>
      </c>
    </row>
    <row r="3707" spans="1:7" hidden="1" x14ac:dyDescent="0.25">
      <c r="A3707" t="s">
        <v>4866</v>
      </c>
      <c r="B3707" t="s">
        <v>4867</v>
      </c>
      <c r="C3707" t="s">
        <v>6041</v>
      </c>
      <c r="D3707" s="13">
        <v>16764</v>
      </c>
      <c r="E3707" t="s">
        <v>9102</v>
      </c>
      <c r="F3707" t="str">
        <f>IF(ISERROR(VLOOKUP(Transaktionen[[#This Row],[Transaktionen]],BTT[Verwendete Transaktion (Pflichtauswahl)],1,FALSE)),"nein","ja")</f>
        <v>ja</v>
      </c>
    </row>
    <row r="3708" spans="1:7" hidden="1" x14ac:dyDescent="0.25">
      <c r="A3708" t="s">
        <v>7373</v>
      </c>
      <c r="B3708" t="s">
        <v>8381</v>
      </c>
      <c r="C3708" t="s">
        <v>8457</v>
      </c>
      <c r="D3708" s="13" t="s">
        <v>576</v>
      </c>
      <c r="E3708" t="s">
        <v>576</v>
      </c>
      <c r="F3708" t="str">
        <f>IF(ISERROR(VLOOKUP(Transaktionen[[#This Row],[Transaktionen]],BTT[Verwendete Transaktion (Pflichtauswahl)],1,FALSE)),"nein","ja")</f>
        <v>nein</v>
      </c>
      <c r="G3708" t="s">
        <v>9516</v>
      </c>
    </row>
    <row r="3709" spans="1:7" hidden="1" x14ac:dyDescent="0.25">
      <c r="A3709" t="s">
        <v>7372</v>
      </c>
      <c r="B3709" t="s">
        <v>8380</v>
      </c>
      <c r="C3709" t="s">
        <v>6036</v>
      </c>
      <c r="D3709" s="13" t="s">
        <v>576</v>
      </c>
      <c r="E3709" t="s">
        <v>576</v>
      </c>
      <c r="F3709" t="str">
        <f>IF(ISERROR(VLOOKUP(Transaktionen[[#This Row],[Transaktionen]],BTT[Verwendete Transaktion (Pflichtauswahl)],1,FALSE)),"nein","ja")</f>
        <v>nein</v>
      </c>
      <c r="G3709" t="s">
        <v>9516</v>
      </c>
    </row>
    <row r="3710" spans="1:7" hidden="1" x14ac:dyDescent="0.25">
      <c r="A3710" t="s">
        <v>4868</v>
      </c>
      <c r="B3710" t="s">
        <v>4869</v>
      </c>
      <c r="C3710" t="s">
        <v>6036</v>
      </c>
      <c r="D3710" s="13">
        <v>63</v>
      </c>
      <c r="E3710" t="s">
        <v>9102</v>
      </c>
      <c r="F3710" t="str">
        <f>IF(ISERROR(VLOOKUP(Transaktionen[[#This Row],[Transaktionen]],BTT[Verwendete Transaktion (Pflichtauswahl)],1,FALSE)),"nein","ja")</f>
        <v>nein</v>
      </c>
    </row>
    <row r="3711" spans="1:7" hidden="1" x14ac:dyDescent="0.25">
      <c r="A3711" t="s">
        <v>4870</v>
      </c>
      <c r="B3711" t="s">
        <v>4871</v>
      </c>
      <c r="C3711" t="s">
        <v>8457</v>
      </c>
      <c r="D3711" s="13">
        <v>276</v>
      </c>
      <c r="E3711" t="s">
        <v>9102</v>
      </c>
      <c r="F3711" t="str">
        <f>IF(ISERROR(VLOOKUP(Transaktionen[[#This Row],[Transaktionen]],BTT[Verwendete Transaktion (Pflichtauswahl)],1,FALSE)),"nein","ja")</f>
        <v>nein</v>
      </c>
    </row>
    <row r="3712" spans="1:7" hidden="1" x14ac:dyDescent="0.25">
      <c r="A3712" t="s">
        <v>9491</v>
      </c>
      <c r="B3712" t="s">
        <v>9492</v>
      </c>
      <c r="C3712" t="s">
        <v>8457</v>
      </c>
      <c r="D3712" s="13">
        <v>18</v>
      </c>
      <c r="E3712" t="s">
        <v>9102</v>
      </c>
      <c r="F3712" t="str">
        <f>IF(ISERROR(VLOOKUP(Transaktionen[[#This Row],[Transaktionen]],BTT[Verwendete Transaktion (Pflichtauswahl)],1,FALSE)),"nein","ja")</f>
        <v>nein</v>
      </c>
    </row>
    <row r="3713" spans="1:7" hidden="1" x14ac:dyDescent="0.25">
      <c r="A3713" t="s">
        <v>4872</v>
      </c>
      <c r="B3713" t="s">
        <v>4873</v>
      </c>
      <c r="C3713" t="s">
        <v>6040</v>
      </c>
      <c r="D3713" s="13">
        <v>112</v>
      </c>
      <c r="E3713" t="s">
        <v>9102</v>
      </c>
      <c r="F3713" t="str">
        <f>IF(ISERROR(VLOOKUP(Transaktionen[[#This Row],[Transaktionen]],BTT[Verwendete Transaktion (Pflichtauswahl)],1,FALSE)),"nein","ja")</f>
        <v>nein</v>
      </c>
    </row>
    <row r="3714" spans="1:7" hidden="1" x14ac:dyDescent="0.25">
      <c r="A3714" t="s">
        <v>4874</v>
      </c>
      <c r="B3714" t="s">
        <v>4875</v>
      </c>
      <c r="C3714" t="s">
        <v>6040</v>
      </c>
      <c r="D3714" s="13">
        <v>273</v>
      </c>
      <c r="E3714" t="s">
        <v>9102</v>
      </c>
      <c r="F3714" t="str">
        <f>IF(ISERROR(VLOOKUP(Transaktionen[[#This Row],[Transaktionen]],BTT[Verwendete Transaktion (Pflichtauswahl)],1,FALSE)),"nein","ja")</f>
        <v>nein</v>
      </c>
    </row>
    <row r="3715" spans="1:7" hidden="1" x14ac:dyDescent="0.25">
      <c r="A3715" t="s">
        <v>4876</v>
      </c>
      <c r="B3715" t="s">
        <v>4877</v>
      </c>
      <c r="C3715" t="s">
        <v>6040</v>
      </c>
      <c r="D3715" s="13">
        <v>8582</v>
      </c>
      <c r="E3715" t="s">
        <v>9102</v>
      </c>
      <c r="F3715" t="str">
        <f>IF(ISERROR(VLOOKUP(Transaktionen[[#This Row],[Transaktionen]],BTT[Verwendete Transaktion (Pflichtauswahl)],1,FALSE)),"nein","ja")</f>
        <v>nein</v>
      </c>
    </row>
    <row r="3716" spans="1:7" hidden="1" x14ac:dyDescent="0.25">
      <c r="A3716" t="s">
        <v>4878</v>
      </c>
      <c r="B3716" t="s">
        <v>4879</v>
      </c>
      <c r="C3716" t="s">
        <v>6040</v>
      </c>
      <c r="D3716" s="13">
        <v>3131</v>
      </c>
      <c r="E3716" t="s">
        <v>9102</v>
      </c>
      <c r="F3716" t="str">
        <f>IF(ISERROR(VLOOKUP(Transaktionen[[#This Row],[Transaktionen]],BTT[Verwendete Transaktion (Pflichtauswahl)],1,FALSE)),"nein","ja")</f>
        <v>nein</v>
      </c>
    </row>
    <row r="3717" spans="1:7" hidden="1" x14ac:dyDescent="0.25">
      <c r="A3717" t="s">
        <v>8568</v>
      </c>
      <c r="B3717" t="s">
        <v>8569</v>
      </c>
      <c r="C3717" t="s">
        <v>6040</v>
      </c>
      <c r="D3717" s="13" t="s">
        <v>576</v>
      </c>
      <c r="E3717" t="s">
        <v>576</v>
      </c>
      <c r="F3717" t="str">
        <f>IF(ISERROR(VLOOKUP(Transaktionen[[#This Row],[Transaktionen]],BTT[Verwendete Transaktion (Pflichtauswahl)],1,FALSE)),"nein","ja")</f>
        <v>nein</v>
      </c>
    </row>
    <row r="3718" spans="1:7" hidden="1" x14ac:dyDescent="0.25">
      <c r="A3718" t="s">
        <v>4880</v>
      </c>
      <c r="B3718" t="s">
        <v>4881</v>
      </c>
      <c r="C3718" t="s">
        <v>8454</v>
      </c>
      <c r="D3718" s="13">
        <v>26</v>
      </c>
      <c r="E3718" t="s">
        <v>9102</v>
      </c>
      <c r="F3718" t="str">
        <f>IF(ISERROR(VLOOKUP(Transaktionen[[#This Row],[Transaktionen]],BTT[Verwendete Transaktion (Pflichtauswahl)],1,FALSE)),"nein","ja")</f>
        <v>nein</v>
      </c>
    </row>
    <row r="3719" spans="1:7" hidden="1" x14ac:dyDescent="0.25">
      <c r="A3719" t="s">
        <v>7374</v>
      </c>
      <c r="B3719" t="s">
        <v>4881</v>
      </c>
      <c r="C3719" t="s">
        <v>8454</v>
      </c>
      <c r="D3719" s="13" t="s">
        <v>576</v>
      </c>
      <c r="E3719" t="s">
        <v>576</v>
      </c>
      <c r="F3719" t="str">
        <f>IF(ISERROR(VLOOKUP(Transaktionen[[#This Row],[Transaktionen]],BTT[Verwendete Transaktion (Pflichtauswahl)],1,FALSE)),"nein","ja")</f>
        <v>nein</v>
      </c>
      <c r="G3719" t="s">
        <v>9516</v>
      </c>
    </row>
    <row r="3720" spans="1:7" hidden="1" x14ac:dyDescent="0.25">
      <c r="A3720" t="s">
        <v>4882</v>
      </c>
      <c r="B3720" t="s">
        <v>622</v>
      </c>
      <c r="C3720" t="s">
        <v>3</v>
      </c>
      <c r="D3720" s="13">
        <v>1074</v>
      </c>
      <c r="E3720" t="s">
        <v>9102</v>
      </c>
      <c r="F3720" t="str">
        <f>IF(ISERROR(VLOOKUP(Transaktionen[[#This Row],[Transaktionen]],BTT[Verwendete Transaktion (Pflichtauswahl)],1,FALSE)),"nein","ja")</f>
        <v>nein</v>
      </c>
    </row>
    <row r="3721" spans="1:7" hidden="1" x14ac:dyDescent="0.25">
      <c r="A3721" t="s">
        <v>4978</v>
      </c>
      <c r="B3721" t="s">
        <v>4979</v>
      </c>
      <c r="C3721" t="s">
        <v>3</v>
      </c>
      <c r="D3721" s="13">
        <v>14</v>
      </c>
      <c r="E3721" t="s">
        <v>9102</v>
      </c>
      <c r="F3721" t="str">
        <f>IF(ISERROR(VLOOKUP(Transaktionen[[#This Row],[Transaktionen]],BTT[Verwendete Transaktion (Pflichtauswahl)],1,FALSE)),"nein","ja")</f>
        <v>nein</v>
      </c>
    </row>
    <row r="3722" spans="1:7" hidden="1" x14ac:dyDescent="0.25">
      <c r="A3722" t="s">
        <v>4980</v>
      </c>
      <c r="B3722" t="s">
        <v>4981</v>
      </c>
      <c r="C3722" t="s">
        <v>3</v>
      </c>
      <c r="D3722" s="13">
        <v>10804</v>
      </c>
      <c r="E3722" t="s">
        <v>9102</v>
      </c>
      <c r="F3722" t="str">
        <f>IF(ISERROR(VLOOKUP(Transaktionen[[#This Row],[Transaktionen]],BTT[Verwendete Transaktion (Pflichtauswahl)],1,FALSE)),"nein","ja")</f>
        <v>nein</v>
      </c>
    </row>
    <row r="3723" spans="1:7" hidden="1" x14ac:dyDescent="0.25">
      <c r="A3723" t="s">
        <v>4982</v>
      </c>
      <c r="B3723" t="s">
        <v>4983</v>
      </c>
      <c r="C3723" t="s">
        <v>3</v>
      </c>
      <c r="D3723" s="13">
        <v>110</v>
      </c>
      <c r="E3723" t="s">
        <v>9102</v>
      </c>
      <c r="F3723" s="10" t="str">
        <f>IF(ISERROR(VLOOKUP(Transaktionen[[#This Row],[Transaktionen]],BTT[Verwendete Transaktion (Pflichtauswahl)],1,FALSE)),"nein","ja")</f>
        <v>nein</v>
      </c>
    </row>
    <row r="3724" spans="1:7" hidden="1" x14ac:dyDescent="0.25">
      <c r="A3724" t="s">
        <v>4984</v>
      </c>
      <c r="B3724" t="s">
        <v>4985</v>
      </c>
      <c r="C3724" t="s">
        <v>3</v>
      </c>
      <c r="D3724" s="13">
        <v>52</v>
      </c>
      <c r="E3724" t="s">
        <v>9102</v>
      </c>
      <c r="F3724" s="10" t="str">
        <f>IF(ISERROR(VLOOKUP(Transaktionen[[#This Row],[Transaktionen]],BTT[Verwendete Transaktion (Pflichtauswahl)],1,FALSE)),"nein","ja")</f>
        <v>nein</v>
      </c>
    </row>
    <row r="3725" spans="1:7" hidden="1" x14ac:dyDescent="0.25">
      <c r="A3725" t="s">
        <v>4986</v>
      </c>
      <c r="B3725" t="s">
        <v>4987</v>
      </c>
      <c r="C3725" t="s">
        <v>3</v>
      </c>
      <c r="D3725" s="13">
        <v>250</v>
      </c>
      <c r="E3725" t="s">
        <v>9102</v>
      </c>
      <c r="F3725" s="10" t="str">
        <f>IF(ISERROR(VLOOKUP(Transaktionen[[#This Row],[Transaktionen]],BTT[Verwendete Transaktion (Pflichtauswahl)],1,FALSE)),"nein","ja")</f>
        <v>nein</v>
      </c>
    </row>
    <row r="3726" spans="1:7" hidden="1" x14ac:dyDescent="0.25">
      <c r="A3726" t="s">
        <v>4988</v>
      </c>
      <c r="B3726" t="s">
        <v>4989</v>
      </c>
      <c r="C3726" t="s">
        <v>3</v>
      </c>
      <c r="D3726" s="13">
        <v>40</v>
      </c>
      <c r="E3726" t="s">
        <v>9102</v>
      </c>
      <c r="F3726" s="10" t="str">
        <f>IF(ISERROR(VLOOKUP(Transaktionen[[#This Row],[Transaktionen]],BTT[Verwendete Transaktion (Pflichtauswahl)],1,FALSE)),"nein","ja")</f>
        <v>nein</v>
      </c>
    </row>
    <row r="3727" spans="1:7" hidden="1" x14ac:dyDescent="0.25">
      <c r="A3727" t="s">
        <v>9304</v>
      </c>
      <c r="B3727" t="s">
        <v>9305</v>
      </c>
      <c r="C3727" t="s">
        <v>3</v>
      </c>
      <c r="D3727" s="13">
        <v>2</v>
      </c>
      <c r="E3727" t="s">
        <v>9102</v>
      </c>
      <c r="F3727" t="str">
        <f>IF(ISERROR(VLOOKUP(Transaktionen[[#This Row],[Transaktionen]],BTT[Verwendete Transaktion (Pflichtauswahl)],1,FALSE)),"nein","ja")</f>
        <v>nein</v>
      </c>
    </row>
    <row r="3728" spans="1:7" hidden="1" x14ac:dyDescent="0.25">
      <c r="A3728" t="s">
        <v>7383</v>
      </c>
      <c r="B3728" t="s">
        <v>8390</v>
      </c>
      <c r="C3728" t="s">
        <v>3</v>
      </c>
      <c r="D3728" s="13" t="s">
        <v>576</v>
      </c>
      <c r="E3728" t="s">
        <v>576</v>
      </c>
      <c r="F3728" t="str">
        <f>IF(ISERROR(VLOOKUP(Transaktionen[[#This Row],[Transaktionen]],BTT[Verwendete Transaktion (Pflichtauswahl)],1,FALSE)),"nein","ja")</f>
        <v>nein</v>
      </c>
      <c r="G3728" t="s">
        <v>9516</v>
      </c>
    </row>
    <row r="3729" spans="1:7" hidden="1" x14ac:dyDescent="0.25">
      <c r="A3729" t="s">
        <v>4883</v>
      </c>
      <c r="B3729" t="s">
        <v>4884</v>
      </c>
      <c r="C3729" t="s">
        <v>3</v>
      </c>
      <c r="D3729" s="13">
        <v>125</v>
      </c>
      <c r="E3729" t="s">
        <v>9102</v>
      </c>
      <c r="F3729" t="str">
        <f>IF(ISERROR(VLOOKUP(Transaktionen[[#This Row],[Transaktionen]],BTT[Verwendete Transaktion (Pflichtauswahl)],1,FALSE)),"nein","ja")</f>
        <v>nein</v>
      </c>
    </row>
    <row r="3730" spans="1:7" hidden="1" x14ac:dyDescent="0.25">
      <c r="A3730" t="s">
        <v>4885</v>
      </c>
      <c r="B3730" t="s">
        <v>4886</v>
      </c>
      <c r="C3730" t="s">
        <v>3</v>
      </c>
      <c r="D3730" s="13">
        <v>13636</v>
      </c>
      <c r="E3730" t="s">
        <v>9102</v>
      </c>
      <c r="F3730" t="str">
        <f>IF(ISERROR(VLOOKUP(Transaktionen[[#This Row],[Transaktionen]],BTT[Verwendete Transaktion (Pflichtauswahl)],1,FALSE)),"nein","ja")</f>
        <v>nein</v>
      </c>
    </row>
    <row r="3731" spans="1:7" hidden="1" x14ac:dyDescent="0.25">
      <c r="A3731" t="s">
        <v>4887</v>
      </c>
      <c r="B3731" t="s">
        <v>4888</v>
      </c>
      <c r="C3731" t="s">
        <v>3</v>
      </c>
      <c r="D3731" s="13">
        <v>219</v>
      </c>
      <c r="E3731" t="s">
        <v>9102</v>
      </c>
      <c r="F3731" t="str">
        <f>IF(ISERROR(VLOOKUP(Transaktionen[[#This Row],[Transaktionen]],BTT[Verwendete Transaktion (Pflichtauswahl)],1,FALSE)),"nein","ja")</f>
        <v>nein</v>
      </c>
    </row>
    <row r="3732" spans="1:7" hidden="1" x14ac:dyDescent="0.25">
      <c r="A3732" t="s">
        <v>7375</v>
      </c>
      <c r="B3732" t="s">
        <v>8382</v>
      </c>
      <c r="C3732" t="s">
        <v>3</v>
      </c>
      <c r="D3732" s="13">
        <v>9</v>
      </c>
      <c r="E3732" t="s">
        <v>576</v>
      </c>
      <c r="F3732" t="str">
        <f>IF(ISERROR(VLOOKUP(Transaktionen[[#This Row],[Transaktionen]],BTT[Verwendete Transaktion (Pflichtauswahl)],1,FALSE)),"nein","ja")</f>
        <v>nein</v>
      </c>
    </row>
    <row r="3733" spans="1:7" hidden="1" x14ac:dyDescent="0.25">
      <c r="A3733" t="s">
        <v>4889</v>
      </c>
      <c r="B3733" t="s">
        <v>4890</v>
      </c>
      <c r="C3733" t="s">
        <v>3</v>
      </c>
      <c r="D3733" s="13">
        <v>2706</v>
      </c>
      <c r="E3733" t="s">
        <v>9102</v>
      </c>
      <c r="F3733" t="str">
        <f>IF(ISERROR(VLOOKUP(Transaktionen[[#This Row],[Transaktionen]],BTT[Verwendete Transaktion (Pflichtauswahl)],1,FALSE)),"nein","ja")</f>
        <v>nein</v>
      </c>
    </row>
    <row r="3734" spans="1:7" hidden="1" x14ac:dyDescent="0.25">
      <c r="A3734" t="s">
        <v>7376</v>
      </c>
      <c r="B3734" t="s">
        <v>8383</v>
      </c>
      <c r="C3734" t="s">
        <v>3</v>
      </c>
      <c r="D3734" s="13" t="s">
        <v>576</v>
      </c>
      <c r="E3734" t="s">
        <v>576</v>
      </c>
      <c r="F3734" t="str">
        <f>IF(ISERROR(VLOOKUP(Transaktionen[[#This Row],[Transaktionen]],BTT[Verwendete Transaktion (Pflichtauswahl)],1,FALSE)),"nein","ja")</f>
        <v>nein</v>
      </c>
      <c r="G3734" t="s">
        <v>9516</v>
      </c>
    </row>
    <row r="3735" spans="1:7" hidden="1" x14ac:dyDescent="0.25">
      <c r="A3735" t="s">
        <v>4891</v>
      </c>
      <c r="B3735" t="s">
        <v>4892</v>
      </c>
      <c r="C3735" t="s">
        <v>3</v>
      </c>
      <c r="D3735" s="13">
        <v>4883</v>
      </c>
      <c r="E3735" t="s">
        <v>9102</v>
      </c>
      <c r="F3735" t="str">
        <f>IF(ISERROR(VLOOKUP(Transaktionen[[#This Row],[Transaktionen]],BTT[Verwendete Transaktion (Pflichtauswahl)],1,FALSE)),"nein","ja")</f>
        <v>nein</v>
      </c>
    </row>
    <row r="3736" spans="1:7" hidden="1" x14ac:dyDescent="0.25">
      <c r="A3736" t="s">
        <v>7377</v>
      </c>
      <c r="B3736" t="s">
        <v>8384</v>
      </c>
      <c r="C3736" t="s">
        <v>3</v>
      </c>
      <c r="D3736" s="13">
        <v>2</v>
      </c>
      <c r="E3736" t="s">
        <v>576</v>
      </c>
      <c r="F3736" t="str">
        <f>IF(ISERROR(VLOOKUP(Transaktionen[[#This Row],[Transaktionen]],BTT[Verwendete Transaktion (Pflichtauswahl)],1,FALSE)),"nein","ja")</f>
        <v>nein</v>
      </c>
    </row>
    <row r="3737" spans="1:7" hidden="1" x14ac:dyDescent="0.25">
      <c r="A3737" t="s">
        <v>4893</v>
      </c>
      <c r="B3737" t="s">
        <v>4894</v>
      </c>
      <c r="C3737" t="s">
        <v>3</v>
      </c>
      <c r="D3737" s="13" t="s">
        <v>576</v>
      </c>
      <c r="E3737" t="s">
        <v>576</v>
      </c>
      <c r="F3737" t="str">
        <f>IF(ISERROR(VLOOKUP(Transaktionen[[#This Row],[Transaktionen]],BTT[Verwendete Transaktion (Pflichtauswahl)],1,FALSE)),"nein","ja")</f>
        <v>nein</v>
      </c>
      <c r="G3737" t="s">
        <v>9516</v>
      </c>
    </row>
    <row r="3738" spans="1:7" hidden="1" x14ac:dyDescent="0.25">
      <c r="A3738" t="s">
        <v>7378</v>
      </c>
      <c r="B3738" t="s">
        <v>8385</v>
      </c>
      <c r="C3738" t="s">
        <v>3</v>
      </c>
      <c r="D3738" s="13" t="s">
        <v>576</v>
      </c>
      <c r="E3738" t="s">
        <v>576</v>
      </c>
      <c r="F3738" t="str">
        <f>IF(ISERROR(VLOOKUP(Transaktionen[[#This Row],[Transaktionen]],BTT[Verwendete Transaktion (Pflichtauswahl)],1,FALSE)),"nein","ja")</f>
        <v>nein</v>
      </c>
      <c r="G3738" t="s">
        <v>9516</v>
      </c>
    </row>
    <row r="3739" spans="1:7" hidden="1" x14ac:dyDescent="0.25">
      <c r="A3739" t="s">
        <v>4895</v>
      </c>
      <c r="B3739" t="s">
        <v>4896</v>
      </c>
      <c r="C3739" t="s">
        <v>3</v>
      </c>
      <c r="D3739" s="13">
        <v>410</v>
      </c>
      <c r="E3739" t="s">
        <v>9102</v>
      </c>
      <c r="F3739" t="str">
        <f>IF(ISERROR(VLOOKUP(Transaktionen[[#This Row],[Transaktionen]],BTT[Verwendete Transaktion (Pflichtauswahl)],1,FALSE)),"nein","ja")</f>
        <v>nein</v>
      </c>
    </row>
    <row r="3740" spans="1:7" hidden="1" x14ac:dyDescent="0.25">
      <c r="A3740" t="s">
        <v>4897</v>
      </c>
      <c r="B3740" t="s">
        <v>4896</v>
      </c>
      <c r="C3740" t="s">
        <v>3</v>
      </c>
      <c r="D3740" s="13">
        <v>3</v>
      </c>
      <c r="E3740" t="s">
        <v>576</v>
      </c>
      <c r="F3740" t="str">
        <f>IF(ISERROR(VLOOKUP(Transaktionen[[#This Row],[Transaktionen]],BTT[Verwendete Transaktion (Pflichtauswahl)],1,FALSE)),"nein","ja")</f>
        <v>nein</v>
      </c>
    </row>
    <row r="3741" spans="1:7" hidden="1" x14ac:dyDescent="0.25">
      <c r="A3741" t="s">
        <v>7379</v>
      </c>
      <c r="B3741" t="s">
        <v>8386</v>
      </c>
      <c r="C3741" t="s">
        <v>3</v>
      </c>
      <c r="D3741" s="13">
        <v>195</v>
      </c>
      <c r="E3741" t="s">
        <v>9102</v>
      </c>
      <c r="F3741" t="str">
        <f>IF(ISERROR(VLOOKUP(Transaktionen[[#This Row],[Transaktionen]],BTT[Verwendete Transaktion (Pflichtauswahl)],1,FALSE)),"nein","ja")</f>
        <v>nein</v>
      </c>
    </row>
    <row r="3742" spans="1:7" hidden="1" x14ac:dyDescent="0.25">
      <c r="A3742" t="s">
        <v>7380</v>
      </c>
      <c r="B3742" t="s">
        <v>8387</v>
      </c>
      <c r="C3742" t="s">
        <v>3</v>
      </c>
      <c r="D3742" s="13" t="s">
        <v>576</v>
      </c>
      <c r="E3742" t="s">
        <v>576</v>
      </c>
      <c r="F3742" t="str">
        <f>IF(ISERROR(VLOOKUP(Transaktionen[[#This Row],[Transaktionen]],BTT[Verwendete Transaktion (Pflichtauswahl)],1,FALSE)),"nein","ja")</f>
        <v>nein</v>
      </c>
      <c r="G3742" t="s">
        <v>9516</v>
      </c>
    </row>
    <row r="3743" spans="1:7" hidden="1" x14ac:dyDescent="0.25">
      <c r="A3743" t="s">
        <v>7381</v>
      </c>
      <c r="B3743" t="s">
        <v>8388</v>
      </c>
      <c r="C3743" t="s">
        <v>3</v>
      </c>
      <c r="D3743" s="13" t="s">
        <v>576</v>
      </c>
      <c r="E3743" t="s">
        <v>576</v>
      </c>
      <c r="F3743" t="str">
        <f>IF(ISERROR(VLOOKUP(Transaktionen[[#This Row],[Transaktionen]],BTT[Verwendete Transaktion (Pflichtauswahl)],1,FALSE)),"nein","ja")</f>
        <v>nein</v>
      </c>
      <c r="G3743" t="s">
        <v>9516</v>
      </c>
    </row>
    <row r="3744" spans="1:7" hidden="1" x14ac:dyDescent="0.25">
      <c r="A3744" t="s">
        <v>4898</v>
      </c>
      <c r="B3744" t="s">
        <v>4899</v>
      </c>
      <c r="C3744" t="s">
        <v>3</v>
      </c>
      <c r="D3744" s="13">
        <v>363354</v>
      </c>
      <c r="E3744" t="s">
        <v>9102</v>
      </c>
      <c r="F3744" t="str">
        <f>IF(ISERROR(VLOOKUP(Transaktionen[[#This Row],[Transaktionen]],BTT[Verwendete Transaktion (Pflichtauswahl)],1,FALSE)),"nein","ja")</f>
        <v>nein</v>
      </c>
    </row>
    <row r="3745" spans="1:6" hidden="1" x14ac:dyDescent="0.25">
      <c r="A3745" t="s">
        <v>4900</v>
      </c>
      <c r="B3745" t="s">
        <v>4901</v>
      </c>
      <c r="C3745" t="s">
        <v>3</v>
      </c>
      <c r="D3745" s="13">
        <v>303192</v>
      </c>
      <c r="E3745" t="s">
        <v>9102</v>
      </c>
      <c r="F3745" t="str">
        <f>IF(ISERROR(VLOOKUP(Transaktionen[[#This Row],[Transaktionen]],BTT[Verwendete Transaktion (Pflichtauswahl)],1,FALSE)),"nein","ja")</f>
        <v>nein</v>
      </c>
    </row>
    <row r="3746" spans="1:6" hidden="1" x14ac:dyDescent="0.25">
      <c r="A3746" t="s">
        <v>4902</v>
      </c>
      <c r="B3746" t="s">
        <v>4903</v>
      </c>
      <c r="C3746" t="s">
        <v>3</v>
      </c>
      <c r="D3746" s="13">
        <v>13500</v>
      </c>
      <c r="E3746" t="s">
        <v>9102</v>
      </c>
      <c r="F3746" t="str">
        <f>IF(ISERROR(VLOOKUP(Transaktionen[[#This Row],[Transaktionen]],BTT[Verwendete Transaktion (Pflichtauswahl)],1,FALSE)),"nein","ja")</f>
        <v>nein</v>
      </c>
    </row>
    <row r="3747" spans="1:6" hidden="1" x14ac:dyDescent="0.25">
      <c r="A3747" t="s">
        <v>4904</v>
      </c>
      <c r="B3747" t="s">
        <v>4905</v>
      </c>
      <c r="C3747" t="s">
        <v>3</v>
      </c>
      <c r="D3747" s="13">
        <v>42444</v>
      </c>
      <c r="E3747" t="s">
        <v>9102</v>
      </c>
      <c r="F3747" t="str">
        <f>IF(ISERROR(VLOOKUP(Transaktionen[[#This Row],[Transaktionen]],BTT[Verwendete Transaktion (Pflichtauswahl)],1,FALSE)),"nein","ja")</f>
        <v>nein</v>
      </c>
    </row>
    <row r="3748" spans="1:6" hidden="1" x14ac:dyDescent="0.25">
      <c r="A3748" t="s">
        <v>4906</v>
      </c>
      <c r="B3748" t="s">
        <v>4907</v>
      </c>
      <c r="C3748" t="s">
        <v>3</v>
      </c>
      <c r="D3748" s="13">
        <v>10</v>
      </c>
      <c r="E3748" t="s">
        <v>9102</v>
      </c>
      <c r="F3748" t="str">
        <f>IF(ISERROR(VLOOKUP(Transaktionen[[#This Row],[Transaktionen]],BTT[Verwendete Transaktion (Pflichtauswahl)],1,FALSE)),"nein","ja")</f>
        <v>nein</v>
      </c>
    </row>
    <row r="3749" spans="1:6" hidden="1" x14ac:dyDescent="0.25">
      <c r="A3749" t="s">
        <v>4908</v>
      </c>
      <c r="B3749" t="s">
        <v>4909</v>
      </c>
      <c r="C3749" t="s">
        <v>3</v>
      </c>
      <c r="D3749" s="13">
        <v>6</v>
      </c>
      <c r="E3749" t="s">
        <v>576</v>
      </c>
      <c r="F3749" t="str">
        <f>IF(ISERROR(VLOOKUP(Transaktionen[[#This Row],[Transaktionen]],BTT[Verwendete Transaktion (Pflichtauswahl)],1,FALSE)),"nein","ja")</f>
        <v>nein</v>
      </c>
    </row>
    <row r="3750" spans="1:6" hidden="1" x14ac:dyDescent="0.25">
      <c r="A3750" t="s">
        <v>4910</v>
      </c>
      <c r="B3750" t="s">
        <v>4911</v>
      </c>
      <c r="C3750" t="s">
        <v>3</v>
      </c>
      <c r="D3750" s="13">
        <v>407258</v>
      </c>
      <c r="E3750" t="s">
        <v>9102</v>
      </c>
      <c r="F3750" t="str">
        <f>IF(ISERROR(VLOOKUP(Transaktionen[[#This Row],[Transaktionen]],BTT[Verwendete Transaktion (Pflichtauswahl)],1,FALSE)),"nein","ja")</f>
        <v>nein</v>
      </c>
    </row>
    <row r="3751" spans="1:6" hidden="1" x14ac:dyDescent="0.25">
      <c r="A3751" t="s">
        <v>4912</v>
      </c>
      <c r="B3751" t="s">
        <v>4913</v>
      </c>
      <c r="C3751" t="s">
        <v>3</v>
      </c>
      <c r="D3751" s="13">
        <v>11776</v>
      </c>
      <c r="E3751" t="s">
        <v>9102</v>
      </c>
      <c r="F3751" t="str">
        <f>IF(ISERROR(VLOOKUP(Transaktionen[[#This Row],[Transaktionen]],BTT[Verwendete Transaktion (Pflichtauswahl)],1,FALSE)),"nein","ja")</f>
        <v>nein</v>
      </c>
    </row>
    <row r="3752" spans="1:6" hidden="1" x14ac:dyDescent="0.25">
      <c r="A3752" t="s">
        <v>4914</v>
      </c>
      <c r="B3752" t="s">
        <v>4915</v>
      </c>
      <c r="C3752" t="s">
        <v>3</v>
      </c>
      <c r="D3752" s="13">
        <v>2165</v>
      </c>
      <c r="E3752" t="s">
        <v>9102</v>
      </c>
      <c r="F3752" t="str">
        <f>IF(ISERROR(VLOOKUP(Transaktionen[[#This Row],[Transaktionen]],BTT[Verwendete Transaktion (Pflichtauswahl)],1,FALSE)),"nein","ja")</f>
        <v>nein</v>
      </c>
    </row>
    <row r="3753" spans="1:6" hidden="1" x14ac:dyDescent="0.25">
      <c r="A3753" t="s">
        <v>4916</v>
      </c>
      <c r="B3753" t="s">
        <v>4917</v>
      </c>
      <c r="C3753" t="s">
        <v>3</v>
      </c>
      <c r="D3753" s="13">
        <v>6079</v>
      </c>
      <c r="E3753" t="s">
        <v>9102</v>
      </c>
      <c r="F3753" t="str">
        <f>IF(ISERROR(VLOOKUP(Transaktionen[[#This Row],[Transaktionen]],BTT[Verwendete Transaktion (Pflichtauswahl)],1,FALSE)),"nein","ja")</f>
        <v>nein</v>
      </c>
    </row>
    <row r="3754" spans="1:6" hidden="1" x14ac:dyDescent="0.25">
      <c r="A3754" t="s">
        <v>4918</v>
      </c>
      <c r="B3754" t="s">
        <v>4919</v>
      </c>
      <c r="C3754" t="s">
        <v>3</v>
      </c>
      <c r="D3754" s="13">
        <v>100</v>
      </c>
      <c r="E3754" t="s">
        <v>9102</v>
      </c>
      <c r="F3754" t="str">
        <f>IF(ISERROR(VLOOKUP(Transaktionen[[#This Row],[Transaktionen]],BTT[Verwendete Transaktion (Pflichtauswahl)],1,FALSE)),"nein","ja")</f>
        <v>nein</v>
      </c>
    </row>
    <row r="3755" spans="1:6" hidden="1" x14ac:dyDescent="0.25">
      <c r="A3755" t="s">
        <v>4920</v>
      </c>
      <c r="B3755" t="s">
        <v>4921</v>
      </c>
      <c r="C3755" t="s">
        <v>3</v>
      </c>
      <c r="D3755" s="13">
        <v>1926</v>
      </c>
      <c r="E3755" t="s">
        <v>9102</v>
      </c>
      <c r="F3755" t="str">
        <f>IF(ISERROR(VLOOKUP(Transaktionen[[#This Row],[Transaktionen]],BTT[Verwendete Transaktion (Pflichtauswahl)],1,FALSE)),"nein","ja")</f>
        <v>nein</v>
      </c>
    </row>
    <row r="3756" spans="1:6" hidden="1" x14ac:dyDescent="0.25">
      <c r="A3756" t="s">
        <v>4922</v>
      </c>
      <c r="B3756" t="s">
        <v>4923</v>
      </c>
      <c r="C3756" t="s">
        <v>3</v>
      </c>
      <c r="D3756" s="13">
        <v>40988</v>
      </c>
      <c r="E3756" t="s">
        <v>9102</v>
      </c>
      <c r="F3756" t="str">
        <f>IF(ISERROR(VLOOKUP(Transaktionen[[#This Row],[Transaktionen]],BTT[Verwendete Transaktion (Pflichtauswahl)],1,FALSE)),"nein","ja")</f>
        <v>nein</v>
      </c>
    </row>
    <row r="3757" spans="1:6" hidden="1" x14ac:dyDescent="0.25">
      <c r="A3757" t="s">
        <v>4924</v>
      </c>
      <c r="B3757" t="s">
        <v>4925</v>
      </c>
      <c r="C3757" t="s">
        <v>3</v>
      </c>
      <c r="D3757" s="13">
        <v>498</v>
      </c>
      <c r="E3757" t="s">
        <v>9102</v>
      </c>
      <c r="F3757" t="str">
        <f>IF(ISERROR(VLOOKUP(Transaktionen[[#This Row],[Transaktionen]],BTT[Verwendete Transaktion (Pflichtauswahl)],1,FALSE)),"nein","ja")</f>
        <v>nein</v>
      </c>
    </row>
    <row r="3758" spans="1:6" hidden="1" x14ac:dyDescent="0.25">
      <c r="A3758" t="s">
        <v>4926</v>
      </c>
      <c r="B3758" t="s">
        <v>4927</v>
      </c>
      <c r="C3758" t="s">
        <v>3</v>
      </c>
      <c r="D3758" s="13">
        <v>12</v>
      </c>
      <c r="E3758" t="s">
        <v>9102</v>
      </c>
      <c r="F3758" t="str">
        <f>IF(ISERROR(VLOOKUP(Transaktionen[[#This Row],[Transaktionen]],BTT[Verwendete Transaktion (Pflichtauswahl)],1,FALSE)),"nein","ja")</f>
        <v>nein</v>
      </c>
    </row>
    <row r="3759" spans="1:6" hidden="1" x14ac:dyDescent="0.25">
      <c r="A3759" t="s">
        <v>4928</v>
      </c>
      <c r="B3759" t="s">
        <v>4929</v>
      </c>
      <c r="C3759" t="s">
        <v>3</v>
      </c>
      <c r="D3759" s="13">
        <v>5726</v>
      </c>
      <c r="E3759" t="s">
        <v>9102</v>
      </c>
      <c r="F3759" t="str">
        <f>IF(ISERROR(VLOOKUP(Transaktionen[[#This Row],[Transaktionen]],BTT[Verwendete Transaktion (Pflichtauswahl)],1,FALSE)),"nein","ja")</f>
        <v>nein</v>
      </c>
    </row>
    <row r="3760" spans="1:6" hidden="1" x14ac:dyDescent="0.25">
      <c r="A3760" t="s">
        <v>4930</v>
      </c>
      <c r="B3760" t="s">
        <v>4931</v>
      </c>
      <c r="C3760" t="s">
        <v>3</v>
      </c>
      <c r="D3760" s="13">
        <v>290</v>
      </c>
      <c r="E3760" t="s">
        <v>9102</v>
      </c>
      <c r="F3760" t="str">
        <f>IF(ISERROR(VLOOKUP(Transaktionen[[#This Row],[Transaktionen]],BTT[Verwendete Transaktion (Pflichtauswahl)],1,FALSE)),"nein","ja")</f>
        <v>nein</v>
      </c>
    </row>
    <row r="3761" spans="1:7" hidden="1" x14ac:dyDescent="0.25">
      <c r="A3761" t="s">
        <v>4932</v>
      </c>
      <c r="B3761" t="s">
        <v>4933</v>
      </c>
      <c r="C3761" t="s">
        <v>3</v>
      </c>
      <c r="D3761" s="13">
        <v>1208</v>
      </c>
      <c r="E3761" t="s">
        <v>9102</v>
      </c>
      <c r="F3761" t="str">
        <f>IF(ISERROR(VLOOKUP(Transaktionen[[#This Row],[Transaktionen]],BTT[Verwendete Transaktion (Pflichtauswahl)],1,FALSE)),"nein","ja")</f>
        <v>nein</v>
      </c>
    </row>
    <row r="3762" spans="1:7" hidden="1" x14ac:dyDescent="0.25">
      <c r="A3762" t="s">
        <v>4934</v>
      </c>
      <c r="B3762" t="s">
        <v>4935</v>
      </c>
      <c r="C3762" t="s">
        <v>3</v>
      </c>
      <c r="D3762" s="13">
        <v>4523</v>
      </c>
      <c r="E3762" t="s">
        <v>9102</v>
      </c>
      <c r="F3762" t="str">
        <f>IF(ISERROR(VLOOKUP(Transaktionen[[#This Row],[Transaktionen]],BTT[Verwendete Transaktion (Pflichtauswahl)],1,FALSE)),"nein","ja")</f>
        <v>nein</v>
      </c>
    </row>
    <row r="3763" spans="1:7" hidden="1" x14ac:dyDescent="0.25">
      <c r="A3763" t="s">
        <v>4936</v>
      </c>
      <c r="B3763" t="s">
        <v>4937</v>
      </c>
      <c r="C3763" t="s">
        <v>6043</v>
      </c>
      <c r="D3763" s="13">
        <v>1632</v>
      </c>
      <c r="E3763" t="s">
        <v>9102</v>
      </c>
      <c r="F3763" t="str">
        <f>IF(ISERROR(VLOOKUP(Transaktionen[[#This Row],[Transaktionen]],BTT[Verwendete Transaktion (Pflichtauswahl)],1,FALSE)),"nein","ja")</f>
        <v>nein</v>
      </c>
    </row>
    <row r="3764" spans="1:7" hidden="1" x14ac:dyDescent="0.25">
      <c r="A3764" t="s">
        <v>4938</v>
      </c>
      <c r="B3764" t="s">
        <v>4939</v>
      </c>
      <c r="C3764" t="s">
        <v>3</v>
      </c>
      <c r="D3764" s="13">
        <v>2496</v>
      </c>
      <c r="E3764" t="s">
        <v>9102</v>
      </c>
      <c r="F3764" t="str">
        <f>IF(ISERROR(VLOOKUP(Transaktionen[[#This Row],[Transaktionen]],BTT[Verwendete Transaktion (Pflichtauswahl)],1,FALSE)),"nein","ja")</f>
        <v>nein</v>
      </c>
    </row>
    <row r="3765" spans="1:7" hidden="1" x14ac:dyDescent="0.25">
      <c r="A3765" t="s">
        <v>4940</v>
      </c>
      <c r="B3765" t="s">
        <v>4941</v>
      </c>
      <c r="C3765" t="s">
        <v>3</v>
      </c>
      <c r="D3765" s="13">
        <v>96</v>
      </c>
      <c r="E3765" t="s">
        <v>9102</v>
      </c>
      <c r="F3765" t="str">
        <f>IF(ISERROR(VLOOKUP(Transaktionen[[#This Row],[Transaktionen]],BTT[Verwendete Transaktion (Pflichtauswahl)],1,FALSE)),"nein","ja")</f>
        <v>nein</v>
      </c>
    </row>
    <row r="3766" spans="1:7" hidden="1" x14ac:dyDescent="0.25">
      <c r="A3766" t="s">
        <v>4942</v>
      </c>
      <c r="B3766" t="s">
        <v>4943</v>
      </c>
      <c r="C3766" t="s">
        <v>3</v>
      </c>
      <c r="D3766" s="13">
        <v>1316</v>
      </c>
      <c r="E3766" t="s">
        <v>9102</v>
      </c>
      <c r="F3766" t="str">
        <f>IF(ISERROR(VLOOKUP(Transaktionen[[#This Row],[Transaktionen]],BTT[Verwendete Transaktion (Pflichtauswahl)],1,FALSE)),"nein","ja")</f>
        <v>ja</v>
      </c>
    </row>
    <row r="3767" spans="1:7" hidden="1" x14ac:dyDescent="0.25">
      <c r="A3767" t="s">
        <v>4944</v>
      </c>
      <c r="B3767" t="s">
        <v>4945</v>
      </c>
      <c r="C3767" t="s">
        <v>3</v>
      </c>
      <c r="D3767" s="13">
        <v>1049</v>
      </c>
      <c r="E3767" t="s">
        <v>9102</v>
      </c>
      <c r="F3767" t="str">
        <f>IF(ISERROR(VLOOKUP(Transaktionen[[#This Row],[Transaktionen]],BTT[Verwendete Transaktion (Pflichtauswahl)],1,FALSE)),"nein","ja")</f>
        <v>nein</v>
      </c>
    </row>
    <row r="3768" spans="1:7" hidden="1" x14ac:dyDescent="0.25">
      <c r="A3768" t="s">
        <v>4946</v>
      </c>
      <c r="B3768" t="s">
        <v>4947</v>
      </c>
      <c r="C3768" t="s">
        <v>3</v>
      </c>
      <c r="D3768" s="13" t="s">
        <v>576</v>
      </c>
      <c r="E3768" t="s">
        <v>576</v>
      </c>
      <c r="F3768" t="str">
        <f>IF(ISERROR(VLOOKUP(Transaktionen[[#This Row],[Transaktionen]],BTT[Verwendete Transaktion (Pflichtauswahl)],1,FALSE)),"nein","ja")</f>
        <v>nein</v>
      </c>
      <c r="G3768" t="s">
        <v>9516</v>
      </c>
    </row>
    <row r="3769" spans="1:7" hidden="1" x14ac:dyDescent="0.25">
      <c r="A3769" t="s">
        <v>4948</v>
      </c>
      <c r="B3769" t="s">
        <v>4949</v>
      </c>
      <c r="C3769" t="s">
        <v>3</v>
      </c>
      <c r="D3769" s="13" t="s">
        <v>576</v>
      </c>
      <c r="E3769" t="s">
        <v>576</v>
      </c>
      <c r="F3769" t="str">
        <f>IF(ISERROR(VLOOKUP(Transaktionen[[#This Row],[Transaktionen]],BTT[Verwendete Transaktion (Pflichtauswahl)],1,FALSE)),"nein","ja")</f>
        <v>nein</v>
      </c>
      <c r="G3769" t="s">
        <v>9516</v>
      </c>
    </row>
    <row r="3770" spans="1:7" hidden="1" x14ac:dyDescent="0.25">
      <c r="A3770" t="s">
        <v>4950</v>
      </c>
      <c r="B3770" t="s">
        <v>4933</v>
      </c>
      <c r="C3770" t="s">
        <v>3</v>
      </c>
      <c r="D3770" s="13">
        <v>1008</v>
      </c>
      <c r="E3770" t="s">
        <v>9102</v>
      </c>
      <c r="F3770" t="str">
        <f>IF(ISERROR(VLOOKUP(Transaktionen[[#This Row],[Transaktionen]],BTT[Verwendete Transaktion (Pflichtauswahl)],1,FALSE)),"nein","ja")</f>
        <v>nein</v>
      </c>
    </row>
    <row r="3771" spans="1:7" hidden="1" x14ac:dyDescent="0.25">
      <c r="A3771" t="s">
        <v>4951</v>
      </c>
      <c r="B3771" t="s">
        <v>4952</v>
      </c>
      <c r="C3771" t="s">
        <v>3</v>
      </c>
      <c r="D3771" s="13">
        <v>514</v>
      </c>
      <c r="E3771" t="s">
        <v>9102</v>
      </c>
      <c r="F3771" t="str">
        <f>IF(ISERROR(VLOOKUP(Transaktionen[[#This Row],[Transaktionen]],BTT[Verwendete Transaktion (Pflichtauswahl)],1,FALSE)),"nein","ja")</f>
        <v>nein</v>
      </c>
    </row>
    <row r="3772" spans="1:7" hidden="1" x14ac:dyDescent="0.25">
      <c r="A3772" t="s">
        <v>4953</v>
      </c>
      <c r="B3772" t="s">
        <v>4954</v>
      </c>
      <c r="C3772" t="s">
        <v>3</v>
      </c>
      <c r="D3772" s="13">
        <v>10</v>
      </c>
      <c r="E3772" t="s">
        <v>576</v>
      </c>
      <c r="F3772" t="str">
        <f>IF(ISERROR(VLOOKUP(Transaktionen[[#This Row],[Transaktionen]],BTT[Verwendete Transaktion (Pflichtauswahl)],1,FALSE)),"nein","ja")</f>
        <v>nein</v>
      </c>
    </row>
    <row r="3773" spans="1:7" hidden="1" x14ac:dyDescent="0.25">
      <c r="A3773" t="s">
        <v>4955</v>
      </c>
      <c r="B3773" t="s">
        <v>4956</v>
      </c>
      <c r="C3773" t="s">
        <v>3</v>
      </c>
      <c r="D3773" s="13">
        <v>624</v>
      </c>
      <c r="E3773" t="s">
        <v>9102</v>
      </c>
      <c r="F3773" t="str">
        <f>IF(ISERROR(VLOOKUP(Transaktionen[[#This Row],[Transaktionen]],BTT[Verwendete Transaktion (Pflichtauswahl)],1,FALSE)),"nein","ja")</f>
        <v>nein</v>
      </c>
    </row>
    <row r="3774" spans="1:7" hidden="1" x14ac:dyDescent="0.25">
      <c r="A3774" t="s">
        <v>4957</v>
      </c>
      <c r="B3774" t="s">
        <v>4958</v>
      </c>
      <c r="C3774" t="s">
        <v>3</v>
      </c>
      <c r="D3774" s="13">
        <v>196</v>
      </c>
      <c r="E3774" t="s">
        <v>9102</v>
      </c>
      <c r="F3774" t="str">
        <f>IF(ISERROR(VLOOKUP(Transaktionen[[#This Row],[Transaktionen]],BTT[Verwendete Transaktion (Pflichtauswahl)],1,FALSE)),"nein","ja")</f>
        <v>nein</v>
      </c>
    </row>
    <row r="3775" spans="1:7" hidden="1" x14ac:dyDescent="0.25">
      <c r="A3775" t="s">
        <v>4959</v>
      </c>
      <c r="B3775" t="s">
        <v>4325</v>
      </c>
      <c r="C3775" t="s">
        <v>3</v>
      </c>
      <c r="D3775" s="13">
        <v>4</v>
      </c>
      <c r="E3775" t="s">
        <v>9102</v>
      </c>
      <c r="F3775" t="str">
        <f>IF(ISERROR(VLOOKUP(Transaktionen[[#This Row],[Transaktionen]],BTT[Verwendete Transaktion (Pflichtauswahl)],1,FALSE)),"nein","ja")</f>
        <v>nein</v>
      </c>
    </row>
    <row r="3776" spans="1:7" hidden="1" x14ac:dyDescent="0.25">
      <c r="A3776" t="s">
        <v>4960</v>
      </c>
      <c r="B3776" t="s">
        <v>4961</v>
      </c>
      <c r="C3776" t="s">
        <v>3</v>
      </c>
      <c r="D3776" s="13">
        <v>1420</v>
      </c>
      <c r="E3776" t="s">
        <v>9102</v>
      </c>
      <c r="F3776" t="str">
        <f>IF(ISERROR(VLOOKUP(Transaktionen[[#This Row],[Transaktionen]],BTT[Verwendete Transaktion (Pflichtauswahl)],1,FALSE)),"nein","ja")</f>
        <v>nein</v>
      </c>
    </row>
    <row r="3777" spans="1:6" hidden="1" x14ac:dyDescent="0.25">
      <c r="A3777" t="s">
        <v>4962</v>
      </c>
      <c r="B3777" t="s">
        <v>4963</v>
      </c>
      <c r="C3777" t="s">
        <v>3</v>
      </c>
      <c r="D3777" s="13">
        <v>848</v>
      </c>
      <c r="E3777" t="s">
        <v>9102</v>
      </c>
      <c r="F3777" t="str">
        <f>IF(ISERROR(VLOOKUP(Transaktionen[[#This Row],[Transaktionen]],BTT[Verwendete Transaktion (Pflichtauswahl)],1,FALSE)),"nein","ja")</f>
        <v>nein</v>
      </c>
    </row>
    <row r="3778" spans="1:6" hidden="1" x14ac:dyDescent="0.25">
      <c r="A3778" t="s">
        <v>4964</v>
      </c>
      <c r="B3778" t="s">
        <v>4965</v>
      </c>
      <c r="C3778" t="s">
        <v>3</v>
      </c>
      <c r="D3778" s="13">
        <v>198</v>
      </c>
      <c r="E3778" t="s">
        <v>9102</v>
      </c>
      <c r="F3778" t="str">
        <f>IF(ISERROR(VLOOKUP(Transaktionen[[#This Row],[Transaktionen]],BTT[Verwendete Transaktion (Pflichtauswahl)],1,FALSE)),"nein","ja")</f>
        <v>nein</v>
      </c>
    </row>
    <row r="3779" spans="1:6" hidden="1" x14ac:dyDescent="0.25">
      <c r="A3779" t="s">
        <v>4966</v>
      </c>
      <c r="B3779" t="s">
        <v>4967</v>
      </c>
      <c r="C3779" t="s">
        <v>3</v>
      </c>
      <c r="D3779" s="13">
        <v>105812</v>
      </c>
      <c r="E3779" t="s">
        <v>9102</v>
      </c>
      <c r="F3779" t="str">
        <f>IF(ISERROR(VLOOKUP(Transaktionen[[#This Row],[Transaktionen]],BTT[Verwendete Transaktion (Pflichtauswahl)],1,FALSE)),"nein","ja")</f>
        <v>nein</v>
      </c>
    </row>
    <row r="3780" spans="1:6" hidden="1" x14ac:dyDescent="0.25">
      <c r="A3780" t="s">
        <v>4968</v>
      </c>
      <c r="B3780" t="s">
        <v>4969</v>
      </c>
      <c r="C3780" t="s">
        <v>3</v>
      </c>
      <c r="D3780" s="13">
        <v>1822</v>
      </c>
      <c r="E3780" t="s">
        <v>9102</v>
      </c>
      <c r="F3780" t="str">
        <f>IF(ISERROR(VLOOKUP(Transaktionen[[#This Row],[Transaktionen]],BTT[Verwendete Transaktion (Pflichtauswahl)],1,FALSE)),"nein","ja")</f>
        <v>nein</v>
      </c>
    </row>
    <row r="3781" spans="1:6" hidden="1" x14ac:dyDescent="0.25">
      <c r="A3781" t="s">
        <v>4970</v>
      </c>
      <c r="B3781" t="s">
        <v>4971</v>
      </c>
      <c r="C3781" t="s">
        <v>3</v>
      </c>
      <c r="D3781" s="13">
        <v>638</v>
      </c>
      <c r="E3781" t="s">
        <v>9102</v>
      </c>
      <c r="F3781" t="str">
        <f>IF(ISERROR(VLOOKUP(Transaktionen[[#This Row],[Transaktionen]],BTT[Verwendete Transaktion (Pflichtauswahl)],1,FALSE)),"nein","ja")</f>
        <v>nein</v>
      </c>
    </row>
    <row r="3782" spans="1:6" hidden="1" x14ac:dyDescent="0.25">
      <c r="A3782" t="s">
        <v>4972</v>
      </c>
      <c r="B3782" t="s">
        <v>4973</v>
      </c>
      <c r="C3782" t="s">
        <v>3</v>
      </c>
      <c r="D3782" s="13">
        <v>34588</v>
      </c>
      <c r="E3782" t="s">
        <v>9102</v>
      </c>
      <c r="F3782" t="str">
        <f>IF(ISERROR(VLOOKUP(Transaktionen[[#This Row],[Transaktionen]],BTT[Verwendete Transaktion (Pflichtauswahl)],1,FALSE)),"nein","ja")</f>
        <v>nein</v>
      </c>
    </row>
    <row r="3783" spans="1:6" hidden="1" x14ac:dyDescent="0.25">
      <c r="A3783" t="s">
        <v>4974</v>
      </c>
      <c r="B3783" t="s">
        <v>4975</v>
      </c>
      <c r="C3783" t="s">
        <v>3</v>
      </c>
      <c r="D3783" s="13">
        <v>450</v>
      </c>
      <c r="E3783" t="s">
        <v>9102</v>
      </c>
      <c r="F3783" t="str">
        <f>IF(ISERROR(VLOOKUP(Transaktionen[[#This Row],[Transaktionen]],BTT[Verwendete Transaktion (Pflichtauswahl)],1,FALSE)),"nein","ja")</f>
        <v>nein</v>
      </c>
    </row>
    <row r="3784" spans="1:6" hidden="1" x14ac:dyDescent="0.25">
      <c r="A3784" t="s">
        <v>4976</v>
      </c>
      <c r="B3784" t="s">
        <v>4977</v>
      </c>
      <c r="C3784" t="s">
        <v>3</v>
      </c>
      <c r="D3784" s="13">
        <v>992</v>
      </c>
      <c r="E3784" t="s">
        <v>9102</v>
      </c>
      <c r="F3784" t="str">
        <f>IF(ISERROR(VLOOKUP(Transaktionen[[#This Row],[Transaktionen]],BTT[Verwendete Transaktion (Pflichtauswahl)],1,FALSE)),"nein","ja")</f>
        <v>nein</v>
      </c>
    </row>
    <row r="3785" spans="1:6" hidden="1" x14ac:dyDescent="0.25">
      <c r="A3785" t="s">
        <v>7382</v>
      </c>
      <c r="B3785" t="s">
        <v>8389</v>
      </c>
      <c r="C3785" t="s">
        <v>3</v>
      </c>
      <c r="D3785" s="13">
        <v>420</v>
      </c>
      <c r="E3785" t="s">
        <v>576</v>
      </c>
      <c r="F3785" t="str">
        <f>IF(ISERROR(VLOOKUP(Transaktionen[[#This Row],[Transaktionen]],BTT[Verwendete Transaktion (Pflichtauswahl)],1,FALSE)),"nein","ja")</f>
        <v>nein</v>
      </c>
    </row>
    <row r="3786" spans="1:6" hidden="1" x14ac:dyDescent="0.25">
      <c r="A3786" t="s">
        <v>9306</v>
      </c>
      <c r="B3786" t="s">
        <v>9307</v>
      </c>
      <c r="C3786" t="s">
        <v>3</v>
      </c>
      <c r="D3786" s="13">
        <v>191</v>
      </c>
      <c r="E3786" t="s">
        <v>9102</v>
      </c>
      <c r="F3786" t="str">
        <f>IF(ISERROR(VLOOKUP(Transaktionen[[#This Row],[Transaktionen]],BTT[Verwendete Transaktion (Pflichtauswahl)],1,FALSE)),"nein","ja")</f>
        <v>nein</v>
      </c>
    </row>
    <row r="3787" spans="1:6" hidden="1" x14ac:dyDescent="0.25">
      <c r="A3787" t="s">
        <v>9308</v>
      </c>
      <c r="B3787" t="s">
        <v>9309</v>
      </c>
      <c r="C3787" t="s">
        <v>3</v>
      </c>
      <c r="D3787" s="13">
        <v>3336</v>
      </c>
      <c r="E3787" t="s">
        <v>9102</v>
      </c>
      <c r="F3787" t="str">
        <f>IF(ISERROR(VLOOKUP(Transaktionen[[#This Row],[Transaktionen]],BTT[Verwendete Transaktion (Pflichtauswahl)],1,FALSE)),"nein","ja")</f>
        <v>nein</v>
      </c>
    </row>
    <row r="3788" spans="1:6" hidden="1" x14ac:dyDescent="0.25">
      <c r="A3788" t="s">
        <v>9308</v>
      </c>
      <c r="B3788" t="s">
        <v>9309</v>
      </c>
      <c r="C3788" t="s">
        <v>3</v>
      </c>
      <c r="D3788" s="13">
        <v>3336</v>
      </c>
      <c r="E3788" t="s">
        <v>9102</v>
      </c>
      <c r="F3788" t="str">
        <f>IF(ISERROR(VLOOKUP(Transaktionen[[#This Row],[Transaktionen]],BTT[Verwendete Transaktion (Pflichtauswahl)],1,FALSE)),"nein","ja")</f>
        <v>nein</v>
      </c>
    </row>
    <row r="3789" spans="1:6" hidden="1" x14ac:dyDescent="0.25">
      <c r="A3789" t="s">
        <v>9308</v>
      </c>
      <c r="B3789" t="s">
        <v>9309</v>
      </c>
      <c r="C3789" t="s">
        <v>3</v>
      </c>
      <c r="D3789" s="13">
        <v>3336</v>
      </c>
      <c r="E3789" t="s">
        <v>9102</v>
      </c>
      <c r="F3789" t="str">
        <f>IF(ISERROR(VLOOKUP(Transaktionen[[#This Row],[Transaktionen]],BTT[Verwendete Transaktion (Pflichtauswahl)],1,FALSE)),"nein","ja")</f>
        <v>nein</v>
      </c>
    </row>
    <row r="3790" spans="1:6" hidden="1" x14ac:dyDescent="0.25">
      <c r="A3790" t="s">
        <v>4990</v>
      </c>
      <c r="B3790" t="s">
        <v>4991</v>
      </c>
      <c r="C3790" t="s">
        <v>6039</v>
      </c>
      <c r="D3790" s="13">
        <v>328</v>
      </c>
      <c r="E3790" t="s">
        <v>9102</v>
      </c>
      <c r="F3790" t="str">
        <f>IF(ISERROR(VLOOKUP(Transaktionen[[#This Row],[Transaktionen]],BTT[Verwendete Transaktion (Pflichtauswahl)],1,FALSE)),"nein","ja")</f>
        <v>nein</v>
      </c>
    </row>
    <row r="3791" spans="1:6" hidden="1" x14ac:dyDescent="0.25">
      <c r="A3791" t="s">
        <v>4992</v>
      </c>
      <c r="B3791" t="s">
        <v>4993</v>
      </c>
      <c r="C3791" t="s">
        <v>6039</v>
      </c>
      <c r="D3791" s="13">
        <v>549</v>
      </c>
      <c r="E3791" t="s">
        <v>9102</v>
      </c>
      <c r="F3791" t="str">
        <f>IF(ISERROR(VLOOKUP(Transaktionen[[#This Row],[Transaktionen]],BTT[Verwendete Transaktion (Pflichtauswahl)],1,FALSE)),"nein","ja")</f>
        <v>nein</v>
      </c>
    </row>
    <row r="3792" spans="1:6" hidden="1" x14ac:dyDescent="0.25">
      <c r="A3792" t="s">
        <v>4994</v>
      </c>
      <c r="B3792" t="s">
        <v>4995</v>
      </c>
      <c r="C3792" t="s">
        <v>3</v>
      </c>
      <c r="D3792" s="13">
        <v>15219</v>
      </c>
      <c r="E3792" t="s">
        <v>9102</v>
      </c>
      <c r="F3792" t="str">
        <f>IF(ISERROR(VLOOKUP(Transaktionen[[#This Row],[Transaktionen]],BTT[Verwendete Transaktion (Pflichtauswahl)],1,FALSE)),"nein","ja")</f>
        <v>nein</v>
      </c>
    </row>
    <row r="3793" spans="1:7" hidden="1" x14ac:dyDescent="0.25">
      <c r="A3793" t="s">
        <v>7384</v>
      </c>
      <c r="B3793" t="s">
        <v>8391</v>
      </c>
      <c r="C3793" t="s">
        <v>6087</v>
      </c>
      <c r="D3793" s="13">
        <v>60</v>
      </c>
      <c r="E3793" t="s">
        <v>576</v>
      </c>
      <c r="F3793" t="str">
        <f>IF(ISERROR(VLOOKUP(Transaktionen[[#This Row],[Transaktionen]],BTT[Verwendete Transaktion (Pflichtauswahl)],1,FALSE)),"nein","ja")</f>
        <v>nein</v>
      </c>
      <c r="G3793" t="s">
        <v>9349</v>
      </c>
    </row>
    <row r="3794" spans="1:7" hidden="1" x14ac:dyDescent="0.25">
      <c r="A3794" t="s">
        <v>4996</v>
      </c>
      <c r="B3794" t="s">
        <v>4997</v>
      </c>
      <c r="C3794" t="s">
        <v>6087</v>
      </c>
      <c r="D3794" s="13">
        <v>1199</v>
      </c>
      <c r="E3794" t="s">
        <v>9102</v>
      </c>
      <c r="F3794" t="str">
        <f>IF(ISERROR(VLOOKUP(Transaktionen[[#This Row],[Transaktionen]],BTT[Verwendete Transaktion (Pflichtauswahl)],1,FALSE)),"nein","ja")</f>
        <v>nein</v>
      </c>
    </row>
    <row r="3795" spans="1:7" hidden="1" x14ac:dyDescent="0.25">
      <c r="A3795" t="s">
        <v>4998</v>
      </c>
      <c r="B3795" t="s">
        <v>4999</v>
      </c>
      <c r="C3795" t="s">
        <v>6087</v>
      </c>
      <c r="D3795" s="13">
        <v>7</v>
      </c>
      <c r="E3795" t="s">
        <v>9102</v>
      </c>
      <c r="F3795" t="str">
        <f>IF(ISERROR(VLOOKUP(Transaktionen[[#This Row],[Transaktionen]],BTT[Verwendete Transaktion (Pflichtauswahl)],1,FALSE)),"nein","ja")</f>
        <v>nein</v>
      </c>
    </row>
    <row r="3796" spans="1:7" hidden="1" x14ac:dyDescent="0.25">
      <c r="A3796" t="s">
        <v>5000</v>
      </c>
      <c r="B3796" t="s">
        <v>5001</v>
      </c>
      <c r="C3796" t="s">
        <v>6087</v>
      </c>
      <c r="D3796" s="13">
        <v>690</v>
      </c>
      <c r="E3796" t="s">
        <v>9102</v>
      </c>
      <c r="F3796" t="str">
        <f>IF(ISERROR(VLOOKUP(Transaktionen[[#This Row],[Transaktionen]],BTT[Verwendete Transaktion (Pflichtauswahl)],1,FALSE)),"nein","ja")</f>
        <v>nein</v>
      </c>
    </row>
    <row r="3797" spans="1:7" hidden="1" x14ac:dyDescent="0.25">
      <c r="A3797" t="s">
        <v>5002</v>
      </c>
      <c r="B3797" t="s">
        <v>5003</v>
      </c>
      <c r="C3797" t="s">
        <v>6087</v>
      </c>
      <c r="D3797" s="13">
        <v>174</v>
      </c>
      <c r="E3797" t="s">
        <v>9102</v>
      </c>
      <c r="F3797" t="str">
        <f>IF(ISERROR(VLOOKUP(Transaktionen[[#This Row],[Transaktionen]],BTT[Verwendete Transaktion (Pflichtauswahl)],1,FALSE)),"nein","ja")</f>
        <v>nein</v>
      </c>
    </row>
    <row r="3798" spans="1:7" hidden="1" x14ac:dyDescent="0.25">
      <c r="A3798" t="s">
        <v>7385</v>
      </c>
      <c r="B3798" t="s">
        <v>5037</v>
      </c>
      <c r="C3798" t="s">
        <v>6087</v>
      </c>
      <c r="D3798" s="13">
        <v>3</v>
      </c>
      <c r="E3798" t="s">
        <v>576</v>
      </c>
      <c r="F3798" t="str">
        <f>IF(ISERROR(VLOOKUP(Transaktionen[[#This Row],[Transaktionen]],BTT[Verwendete Transaktion (Pflichtauswahl)],1,FALSE)),"nein","ja")</f>
        <v>nein</v>
      </c>
      <c r="G3798" t="s">
        <v>9349</v>
      </c>
    </row>
    <row r="3799" spans="1:7" hidden="1" x14ac:dyDescent="0.25">
      <c r="A3799" t="s">
        <v>5004</v>
      </c>
      <c r="B3799" t="s">
        <v>5005</v>
      </c>
      <c r="C3799" t="s">
        <v>6087</v>
      </c>
      <c r="D3799" s="13">
        <v>18</v>
      </c>
      <c r="E3799" t="s">
        <v>9102</v>
      </c>
      <c r="F3799" t="str">
        <f>IF(ISERROR(VLOOKUP(Transaktionen[[#This Row],[Transaktionen]],BTT[Verwendete Transaktion (Pflichtauswahl)],1,FALSE)),"nein","ja")</f>
        <v>nein</v>
      </c>
    </row>
    <row r="3800" spans="1:7" hidden="1" x14ac:dyDescent="0.25">
      <c r="A3800" t="s">
        <v>5006</v>
      </c>
      <c r="B3800" t="s">
        <v>5007</v>
      </c>
      <c r="C3800" t="s">
        <v>6087</v>
      </c>
      <c r="D3800" s="13">
        <v>20</v>
      </c>
      <c r="E3800" t="s">
        <v>9102</v>
      </c>
      <c r="F3800" t="str">
        <f>IF(ISERROR(VLOOKUP(Transaktionen[[#This Row],[Transaktionen]],BTT[Verwendete Transaktion (Pflichtauswahl)],1,FALSE)),"nein","ja")</f>
        <v>nein</v>
      </c>
    </row>
    <row r="3801" spans="1:7" hidden="1" x14ac:dyDescent="0.25">
      <c r="A3801" t="s">
        <v>5008</v>
      </c>
      <c r="B3801" t="s">
        <v>5009</v>
      </c>
      <c r="C3801" t="s">
        <v>6087</v>
      </c>
      <c r="D3801" s="13">
        <v>27061</v>
      </c>
      <c r="E3801" t="s">
        <v>9102</v>
      </c>
      <c r="F3801" t="str">
        <f>IF(ISERROR(VLOOKUP(Transaktionen[[#This Row],[Transaktionen]],BTT[Verwendete Transaktion (Pflichtauswahl)],1,FALSE)),"nein","ja")</f>
        <v>nein</v>
      </c>
    </row>
    <row r="3802" spans="1:7" hidden="1" x14ac:dyDescent="0.25">
      <c r="A3802" t="s">
        <v>5010</v>
      </c>
      <c r="B3802" t="s">
        <v>5011</v>
      </c>
      <c r="C3802" t="s">
        <v>6087</v>
      </c>
      <c r="D3802" s="13">
        <v>17547</v>
      </c>
      <c r="E3802" t="s">
        <v>9102</v>
      </c>
      <c r="F3802" t="str">
        <f>IF(ISERROR(VLOOKUP(Transaktionen[[#This Row],[Transaktionen]],BTT[Verwendete Transaktion (Pflichtauswahl)],1,FALSE)),"nein","ja")</f>
        <v>nein</v>
      </c>
    </row>
    <row r="3803" spans="1:7" hidden="1" x14ac:dyDescent="0.25">
      <c r="A3803" t="s">
        <v>5012</v>
      </c>
      <c r="B3803" t="s">
        <v>5013</v>
      </c>
      <c r="C3803" t="s">
        <v>6087</v>
      </c>
      <c r="D3803" s="13">
        <v>27623</v>
      </c>
      <c r="E3803" t="s">
        <v>9102</v>
      </c>
      <c r="F3803" s="10" t="str">
        <f>IF(ISERROR(VLOOKUP(Transaktionen[[#This Row],[Transaktionen]],BTT[Verwendete Transaktion (Pflichtauswahl)],1,FALSE)),"nein","ja")</f>
        <v>nein</v>
      </c>
    </row>
    <row r="3804" spans="1:7" hidden="1" x14ac:dyDescent="0.25">
      <c r="A3804" t="s">
        <v>5014</v>
      </c>
      <c r="B3804" t="s">
        <v>5015</v>
      </c>
      <c r="C3804" t="s">
        <v>6087</v>
      </c>
      <c r="D3804" s="13">
        <v>2007</v>
      </c>
      <c r="E3804" t="s">
        <v>9102</v>
      </c>
      <c r="F3804" t="str">
        <f>IF(ISERROR(VLOOKUP(Transaktionen[[#This Row],[Transaktionen]],BTT[Verwendete Transaktion (Pflichtauswahl)],1,FALSE)),"nein","ja")</f>
        <v>nein</v>
      </c>
    </row>
    <row r="3805" spans="1:7" hidden="1" x14ac:dyDescent="0.25">
      <c r="A3805" t="s">
        <v>7386</v>
      </c>
      <c r="B3805" t="s">
        <v>8392</v>
      </c>
      <c r="C3805" t="s">
        <v>6087</v>
      </c>
      <c r="D3805" s="13" t="s">
        <v>576</v>
      </c>
      <c r="E3805" t="s">
        <v>576</v>
      </c>
      <c r="F3805" t="str">
        <f>IF(ISERROR(VLOOKUP(Transaktionen[[#This Row],[Transaktionen]],BTT[Verwendete Transaktion (Pflichtauswahl)],1,FALSE)),"nein","ja")</f>
        <v>nein</v>
      </c>
      <c r="G3805" t="s">
        <v>9523</v>
      </c>
    </row>
    <row r="3806" spans="1:7" hidden="1" x14ac:dyDescent="0.25">
      <c r="A3806" t="s">
        <v>5016</v>
      </c>
      <c r="B3806" t="s">
        <v>5017</v>
      </c>
      <c r="C3806" t="s">
        <v>6087</v>
      </c>
      <c r="D3806" s="13">
        <v>1788</v>
      </c>
      <c r="E3806" t="s">
        <v>9102</v>
      </c>
      <c r="F3806" t="str">
        <f>IF(ISERROR(VLOOKUP(Transaktionen[[#This Row],[Transaktionen]],BTT[Verwendete Transaktion (Pflichtauswahl)],1,FALSE)),"nein","ja")</f>
        <v>nein</v>
      </c>
    </row>
    <row r="3807" spans="1:7" hidden="1" x14ac:dyDescent="0.25">
      <c r="A3807" t="s">
        <v>5018</v>
      </c>
      <c r="B3807" t="s">
        <v>5019</v>
      </c>
      <c r="C3807" t="s">
        <v>6087</v>
      </c>
      <c r="D3807" s="13" t="s">
        <v>576</v>
      </c>
      <c r="E3807" t="s">
        <v>576</v>
      </c>
      <c r="F3807" t="str">
        <f>IF(ISERROR(VLOOKUP(Transaktionen[[#This Row],[Transaktionen]],BTT[Verwendete Transaktion (Pflichtauswahl)],1,FALSE)),"nein","ja")</f>
        <v>nein</v>
      </c>
      <c r="G3807" t="s">
        <v>9093</v>
      </c>
    </row>
    <row r="3808" spans="1:7" hidden="1" x14ac:dyDescent="0.25">
      <c r="A3808" t="s">
        <v>7387</v>
      </c>
      <c r="B3808" t="s">
        <v>5025</v>
      </c>
      <c r="C3808" t="s">
        <v>6087</v>
      </c>
      <c r="D3808" s="13">
        <v>4</v>
      </c>
      <c r="E3808" t="s">
        <v>9102</v>
      </c>
      <c r="F3808" t="str">
        <f>IF(ISERROR(VLOOKUP(Transaktionen[[#This Row],[Transaktionen]],BTT[Verwendete Transaktion (Pflichtauswahl)],1,FALSE)),"nein","ja")</f>
        <v>nein</v>
      </c>
    </row>
    <row r="3809" spans="1:7" hidden="1" x14ac:dyDescent="0.25">
      <c r="A3809" t="s">
        <v>5020</v>
      </c>
      <c r="B3809" t="s">
        <v>5021</v>
      </c>
      <c r="C3809" t="s">
        <v>6087</v>
      </c>
      <c r="D3809" s="13">
        <v>927</v>
      </c>
      <c r="E3809" t="s">
        <v>9102</v>
      </c>
      <c r="F3809" t="str">
        <f>IF(ISERROR(VLOOKUP(Transaktionen[[#This Row],[Transaktionen]],BTT[Verwendete Transaktion (Pflichtauswahl)],1,FALSE)),"nein","ja")</f>
        <v>nein</v>
      </c>
    </row>
    <row r="3810" spans="1:7" hidden="1" x14ac:dyDescent="0.25">
      <c r="A3810" t="s">
        <v>7388</v>
      </c>
      <c r="B3810" t="s">
        <v>8393</v>
      </c>
      <c r="C3810" t="s">
        <v>6087</v>
      </c>
      <c r="D3810" s="13" t="s">
        <v>576</v>
      </c>
      <c r="E3810" t="s">
        <v>576</v>
      </c>
      <c r="F3810" t="str">
        <f>IF(ISERROR(VLOOKUP(Transaktionen[[#This Row],[Transaktionen]],BTT[Verwendete Transaktion (Pflichtauswahl)],1,FALSE)),"nein","ja")</f>
        <v>nein</v>
      </c>
      <c r="G3810" t="s">
        <v>9523</v>
      </c>
    </row>
    <row r="3811" spans="1:7" hidden="1" x14ac:dyDescent="0.25">
      <c r="A3811" t="s">
        <v>5022</v>
      </c>
      <c r="B3811" t="s">
        <v>5023</v>
      </c>
      <c r="C3811" t="s">
        <v>6087</v>
      </c>
      <c r="D3811" s="13">
        <v>857</v>
      </c>
      <c r="E3811" t="s">
        <v>9102</v>
      </c>
      <c r="F3811" t="str">
        <f>IF(ISERROR(VLOOKUP(Transaktionen[[#This Row],[Transaktionen]],BTT[Verwendete Transaktion (Pflichtauswahl)],1,FALSE)),"nein","ja")</f>
        <v>nein</v>
      </c>
    </row>
    <row r="3812" spans="1:7" hidden="1" x14ac:dyDescent="0.25">
      <c r="A3812" t="s">
        <v>5024</v>
      </c>
      <c r="B3812" t="s">
        <v>5025</v>
      </c>
      <c r="C3812" t="s">
        <v>6087</v>
      </c>
      <c r="D3812" s="13">
        <v>556</v>
      </c>
      <c r="E3812" t="s">
        <v>9102</v>
      </c>
      <c r="F3812" t="str">
        <f>IF(ISERROR(VLOOKUP(Transaktionen[[#This Row],[Transaktionen]],BTT[Verwendete Transaktion (Pflichtauswahl)],1,FALSE)),"nein","ja")</f>
        <v>nein</v>
      </c>
    </row>
    <row r="3813" spans="1:7" hidden="1" x14ac:dyDescent="0.25">
      <c r="A3813" t="s">
        <v>5026</v>
      </c>
      <c r="B3813" t="s">
        <v>5027</v>
      </c>
      <c r="C3813" t="s">
        <v>6087</v>
      </c>
      <c r="D3813" s="13">
        <v>516</v>
      </c>
      <c r="E3813" t="s">
        <v>9102</v>
      </c>
      <c r="F3813" t="str">
        <f>IF(ISERROR(VLOOKUP(Transaktionen[[#This Row],[Transaktionen]],BTT[Verwendete Transaktion (Pflichtauswahl)],1,FALSE)),"nein","ja")</f>
        <v>nein</v>
      </c>
    </row>
    <row r="3814" spans="1:7" hidden="1" x14ac:dyDescent="0.25">
      <c r="A3814" t="s">
        <v>5028</v>
      </c>
      <c r="B3814" t="s">
        <v>5029</v>
      </c>
      <c r="C3814" t="s">
        <v>6087</v>
      </c>
      <c r="D3814" s="13">
        <v>63620</v>
      </c>
      <c r="E3814" t="s">
        <v>9102</v>
      </c>
      <c r="F3814" t="str">
        <f>IF(ISERROR(VLOOKUP(Transaktionen[[#This Row],[Transaktionen]],BTT[Verwendete Transaktion (Pflichtauswahl)],1,FALSE)),"nein","ja")</f>
        <v>nein</v>
      </c>
    </row>
    <row r="3815" spans="1:7" hidden="1" x14ac:dyDescent="0.25">
      <c r="A3815" t="s">
        <v>5030</v>
      </c>
      <c r="B3815" t="s">
        <v>5031</v>
      </c>
      <c r="C3815" t="s">
        <v>6087</v>
      </c>
      <c r="D3815" s="13">
        <v>107324</v>
      </c>
      <c r="E3815" t="s">
        <v>9102</v>
      </c>
      <c r="F3815" t="str">
        <f>IF(ISERROR(VLOOKUP(Transaktionen[[#This Row],[Transaktionen]],BTT[Verwendete Transaktion (Pflichtauswahl)],1,FALSE)),"nein","ja")</f>
        <v>nein</v>
      </c>
    </row>
    <row r="3816" spans="1:7" hidden="1" x14ac:dyDescent="0.25">
      <c r="A3816" t="s">
        <v>7389</v>
      </c>
      <c r="B3816" t="s">
        <v>8394</v>
      </c>
      <c r="C3816" t="s">
        <v>6087</v>
      </c>
      <c r="D3816" s="13">
        <v>12</v>
      </c>
      <c r="E3816" t="s">
        <v>576</v>
      </c>
      <c r="F3816" s="10" t="str">
        <f>IF(ISERROR(VLOOKUP(Transaktionen[[#This Row],[Transaktionen]],BTT[Verwendete Transaktion (Pflichtauswahl)],1,FALSE)),"nein","ja")</f>
        <v>nein</v>
      </c>
      <c r="G3816" t="s">
        <v>9091</v>
      </c>
    </row>
    <row r="3817" spans="1:7" hidden="1" x14ac:dyDescent="0.25">
      <c r="A3817" t="s">
        <v>5032</v>
      </c>
      <c r="B3817" t="s">
        <v>5033</v>
      </c>
      <c r="C3817" t="s">
        <v>6087</v>
      </c>
      <c r="D3817" s="13">
        <v>1381</v>
      </c>
      <c r="E3817" t="s">
        <v>9102</v>
      </c>
      <c r="F3817" t="str">
        <f>IF(ISERROR(VLOOKUP(Transaktionen[[#This Row],[Transaktionen]],BTT[Verwendete Transaktion (Pflichtauswahl)],1,FALSE)),"nein","ja")</f>
        <v>nein</v>
      </c>
    </row>
    <row r="3818" spans="1:7" hidden="1" x14ac:dyDescent="0.25">
      <c r="A3818" t="s">
        <v>5034</v>
      </c>
      <c r="B3818" t="s">
        <v>5035</v>
      </c>
      <c r="C3818" t="s">
        <v>6087</v>
      </c>
      <c r="D3818" s="13">
        <v>1516</v>
      </c>
      <c r="E3818" t="s">
        <v>9102</v>
      </c>
      <c r="F3818" t="str">
        <f>IF(ISERROR(VLOOKUP(Transaktionen[[#This Row],[Transaktionen]],BTT[Verwendete Transaktion (Pflichtauswahl)],1,FALSE)),"nein","ja")</f>
        <v>nein</v>
      </c>
    </row>
    <row r="3819" spans="1:7" hidden="1" x14ac:dyDescent="0.25">
      <c r="A3819" t="s">
        <v>5036</v>
      </c>
      <c r="B3819" t="s">
        <v>5037</v>
      </c>
      <c r="C3819" t="s">
        <v>6087</v>
      </c>
      <c r="D3819" s="13">
        <v>445</v>
      </c>
      <c r="E3819" t="s">
        <v>9102</v>
      </c>
      <c r="F3819" t="str">
        <f>IF(ISERROR(VLOOKUP(Transaktionen[[#This Row],[Transaktionen]],BTT[Verwendete Transaktion (Pflichtauswahl)],1,FALSE)),"nein","ja")</f>
        <v>nein</v>
      </c>
    </row>
    <row r="3820" spans="1:7" hidden="1" x14ac:dyDescent="0.25">
      <c r="A3820" t="s">
        <v>5038</v>
      </c>
      <c r="B3820" t="s">
        <v>5039</v>
      </c>
      <c r="C3820" t="s">
        <v>6087</v>
      </c>
      <c r="D3820" s="13">
        <v>731</v>
      </c>
      <c r="E3820" t="s">
        <v>576</v>
      </c>
      <c r="F3820" t="str">
        <f>IF(ISERROR(VLOOKUP(Transaktionen[[#This Row],[Transaktionen]],BTT[Verwendete Transaktion (Pflichtauswahl)],1,FALSE)),"nein","ja")</f>
        <v>nein</v>
      </c>
      <c r="G3820" t="s">
        <v>9523</v>
      </c>
    </row>
    <row r="3821" spans="1:7" hidden="1" x14ac:dyDescent="0.25">
      <c r="A3821" t="s">
        <v>5040</v>
      </c>
      <c r="B3821" t="s">
        <v>5041</v>
      </c>
      <c r="C3821" t="s">
        <v>6087</v>
      </c>
      <c r="D3821" s="13">
        <v>330</v>
      </c>
      <c r="E3821" t="s">
        <v>9102</v>
      </c>
      <c r="F3821" t="str">
        <f>IF(ISERROR(VLOOKUP(Transaktionen[[#This Row],[Transaktionen]],BTT[Verwendete Transaktion (Pflichtauswahl)],1,FALSE)),"nein","ja")</f>
        <v>nein</v>
      </c>
    </row>
    <row r="3822" spans="1:7" hidden="1" x14ac:dyDescent="0.25">
      <c r="A3822" t="s">
        <v>5042</v>
      </c>
      <c r="B3822" t="s">
        <v>5043</v>
      </c>
      <c r="C3822" t="s">
        <v>6087</v>
      </c>
      <c r="D3822" s="13">
        <v>218</v>
      </c>
      <c r="E3822" t="s">
        <v>9102</v>
      </c>
      <c r="F3822" t="str">
        <f>IF(ISERROR(VLOOKUP(Transaktionen[[#This Row],[Transaktionen]],BTT[Verwendete Transaktion (Pflichtauswahl)],1,FALSE)),"nein","ja")</f>
        <v>nein</v>
      </c>
    </row>
    <row r="3823" spans="1:7" hidden="1" x14ac:dyDescent="0.25">
      <c r="A3823" t="s">
        <v>5044</v>
      </c>
      <c r="B3823" t="s">
        <v>5045</v>
      </c>
      <c r="C3823" t="s">
        <v>6087</v>
      </c>
      <c r="D3823" s="13">
        <v>84</v>
      </c>
      <c r="E3823" t="s">
        <v>9102</v>
      </c>
      <c r="F3823" t="str">
        <f>IF(ISERROR(VLOOKUP(Transaktionen[[#This Row],[Transaktionen]],BTT[Verwendete Transaktion (Pflichtauswahl)],1,FALSE)),"nein","ja")</f>
        <v>nein</v>
      </c>
      <c r="G3823" t="s">
        <v>9523</v>
      </c>
    </row>
    <row r="3824" spans="1:7" hidden="1" x14ac:dyDescent="0.25">
      <c r="A3824" t="s">
        <v>5046</v>
      </c>
      <c r="B3824" t="s">
        <v>5047</v>
      </c>
      <c r="C3824" t="s">
        <v>6087</v>
      </c>
      <c r="D3824" s="13">
        <v>3</v>
      </c>
      <c r="E3824" t="s">
        <v>9102</v>
      </c>
      <c r="F3824" t="str">
        <f>IF(ISERROR(VLOOKUP(Transaktionen[[#This Row],[Transaktionen]],BTT[Verwendete Transaktion (Pflichtauswahl)],1,FALSE)),"nein","ja")</f>
        <v>nein</v>
      </c>
    </row>
    <row r="3825" spans="1:7" hidden="1" x14ac:dyDescent="0.25">
      <c r="A3825" t="s">
        <v>5048</v>
      </c>
      <c r="B3825" t="s">
        <v>5049</v>
      </c>
      <c r="C3825" t="s">
        <v>6087</v>
      </c>
      <c r="D3825" s="13">
        <v>245</v>
      </c>
      <c r="E3825" t="s">
        <v>9102</v>
      </c>
      <c r="F3825" t="str">
        <f>IF(ISERROR(VLOOKUP(Transaktionen[[#This Row],[Transaktionen]],BTT[Verwendete Transaktion (Pflichtauswahl)],1,FALSE)),"nein","ja")</f>
        <v>nein</v>
      </c>
    </row>
    <row r="3826" spans="1:7" hidden="1" x14ac:dyDescent="0.25">
      <c r="A3826" t="s">
        <v>5050</v>
      </c>
      <c r="B3826" t="s">
        <v>5051</v>
      </c>
      <c r="C3826" t="s">
        <v>6087</v>
      </c>
      <c r="D3826" s="13">
        <v>12</v>
      </c>
      <c r="E3826" t="s">
        <v>9102</v>
      </c>
      <c r="F3826" t="str">
        <f>IF(ISERROR(VLOOKUP(Transaktionen[[#This Row],[Transaktionen]],BTT[Verwendete Transaktion (Pflichtauswahl)],1,FALSE)),"nein","ja")</f>
        <v>nein</v>
      </c>
    </row>
    <row r="3827" spans="1:7" hidden="1" x14ac:dyDescent="0.25">
      <c r="A3827" t="s">
        <v>5052</v>
      </c>
      <c r="B3827" t="s">
        <v>5053</v>
      </c>
      <c r="C3827" t="s">
        <v>6087</v>
      </c>
      <c r="D3827" s="13">
        <v>6</v>
      </c>
      <c r="E3827" t="s">
        <v>9102</v>
      </c>
      <c r="F3827" t="str">
        <f>IF(ISERROR(VLOOKUP(Transaktionen[[#This Row],[Transaktionen]],BTT[Verwendete Transaktion (Pflichtauswahl)],1,FALSE)),"nein","ja")</f>
        <v>nein</v>
      </c>
    </row>
    <row r="3828" spans="1:7" hidden="1" x14ac:dyDescent="0.25">
      <c r="A3828" t="s">
        <v>7390</v>
      </c>
      <c r="B3828" t="s">
        <v>8395</v>
      </c>
      <c r="C3828" t="s">
        <v>6087</v>
      </c>
      <c r="D3828" s="13" t="s">
        <v>576</v>
      </c>
      <c r="E3828" t="s">
        <v>576</v>
      </c>
      <c r="F3828" t="str">
        <f>IF(ISERROR(VLOOKUP(Transaktionen[[#This Row],[Transaktionen]],BTT[Verwendete Transaktion (Pflichtauswahl)],1,FALSE)),"nein","ja")</f>
        <v>nein</v>
      </c>
      <c r="G3828" t="s">
        <v>9093</v>
      </c>
    </row>
    <row r="3829" spans="1:7" hidden="1" x14ac:dyDescent="0.25">
      <c r="A3829" t="s">
        <v>5054</v>
      </c>
      <c r="B3829" t="s">
        <v>5055</v>
      </c>
      <c r="C3829" t="s">
        <v>6087</v>
      </c>
      <c r="D3829" s="13">
        <v>5</v>
      </c>
      <c r="E3829" t="s">
        <v>9102</v>
      </c>
      <c r="F3829" t="str">
        <f>IF(ISERROR(VLOOKUP(Transaktionen[[#This Row],[Transaktionen]],BTT[Verwendete Transaktion (Pflichtauswahl)],1,FALSE)),"nein","ja")</f>
        <v>nein</v>
      </c>
      <c r="G3829" t="s">
        <v>9091</v>
      </c>
    </row>
    <row r="3830" spans="1:7" hidden="1" x14ac:dyDescent="0.25">
      <c r="A3830" t="s">
        <v>5056</v>
      </c>
      <c r="B3830" t="s">
        <v>5057</v>
      </c>
      <c r="C3830" t="s">
        <v>6087</v>
      </c>
      <c r="D3830" s="13">
        <v>10</v>
      </c>
      <c r="E3830" t="s">
        <v>9102</v>
      </c>
      <c r="F3830" t="str">
        <f>IF(ISERROR(VLOOKUP(Transaktionen[[#This Row],[Transaktionen]],BTT[Verwendete Transaktion (Pflichtauswahl)],1,FALSE)),"nein","ja")</f>
        <v>nein</v>
      </c>
    </row>
    <row r="3831" spans="1:7" hidden="1" x14ac:dyDescent="0.25">
      <c r="A3831" t="s">
        <v>5058</v>
      </c>
      <c r="B3831" t="s">
        <v>5059</v>
      </c>
      <c r="C3831" t="s">
        <v>6087</v>
      </c>
      <c r="D3831" s="13">
        <v>157</v>
      </c>
      <c r="E3831" t="s">
        <v>9102</v>
      </c>
      <c r="F3831" t="str">
        <f>IF(ISERROR(VLOOKUP(Transaktionen[[#This Row],[Transaktionen]],BTT[Verwendete Transaktion (Pflichtauswahl)],1,FALSE)),"nein","ja")</f>
        <v>nein</v>
      </c>
    </row>
    <row r="3832" spans="1:7" hidden="1" x14ac:dyDescent="0.25">
      <c r="A3832" t="s">
        <v>5060</v>
      </c>
      <c r="B3832" t="s">
        <v>5061</v>
      </c>
      <c r="C3832" t="s">
        <v>6087</v>
      </c>
      <c r="D3832" s="13">
        <v>129</v>
      </c>
      <c r="E3832" t="s">
        <v>9102</v>
      </c>
      <c r="F3832" t="str">
        <f>IF(ISERROR(VLOOKUP(Transaktionen[[#This Row],[Transaktionen]],BTT[Verwendete Transaktion (Pflichtauswahl)],1,FALSE)),"nein","ja")</f>
        <v>nein</v>
      </c>
    </row>
    <row r="3833" spans="1:7" hidden="1" x14ac:dyDescent="0.25">
      <c r="A3833" t="s">
        <v>5062</v>
      </c>
      <c r="B3833" t="s">
        <v>5063</v>
      </c>
      <c r="C3833" t="s">
        <v>6087</v>
      </c>
      <c r="D3833" s="13">
        <v>149</v>
      </c>
      <c r="E3833" t="s">
        <v>9102</v>
      </c>
      <c r="F3833" t="str">
        <f>IF(ISERROR(VLOOKUP(Transaktionen[[#This Row],[Transaktionen]],BTT[Verwendete Transaktion (Pflichtauswahl)],1,FALSE)),"nein","ja")</f>
        <v>nein</v>
      </c>
    </row>
    <row r="3834" spans="1:7" hidden="1" x14ac:dyDescent="0.25">
      <c r="A3834" t="s">
        <v>5064</v>
      </c>
      <c r="B3834" t="s">
        <v>5065</v>
      </c>
      <c r="C3834" t="s">
        <v>6087</v>
      </c>
      <c r="D3834" s="13">
        <v>24</v>
      </c>
      <c r="E3834" t="s">
        <v>9102</v>
      </c>
      <c r="F3834" s="10" t="str">
        <f>IF(ISERROR(VLOOKUP(Transaktionen[[#This Row],[Transaktionen]],BTT[Verwendete Transaktion (Pflichtauswahl)],1,FALSE)),"nein","ja")</f>
        <v>nein</v>
      </c>
    </row>
    <row r="3835" spans="1:7" hidden="1" x14ac:dyDescent="0.25">
      <c r="A3835" t="s">
        <v>5066</v>
      </c>
      <c r="B3835" t="s">
        <v>5067</v>
      </c>
      <c r="C3835" t="s">
        <v>6087</v>
      </c>
      <c r="D3835" s="13">
        <v>2175</v>
      </c>
      <c r="E3835" t="s">
        <v>9102</v>
      </c>
      <c r="F3835" s="10" t="str">
        <f>IF(ISERROR(VLOOKUP(Transaktionen[[#This Row],[Transaktionen]],BTT[Verwendete Transaktion (Pflichtauswahl)],1,FALSE)),"nein","ja")</f>
        <v>nein</v>
      </c>
    </row>
    <row r="3836" spans="1:7" hidden="1" x14ac:dyDescent="0.25">
      <c r="A3836" t="s">
        <v>5068</v>
      </c>
      <c r="B3836" t="s">
        <v>5069</v>
      </c>
      <c r="C3836" t="s">
        <v>6087</v>
      </c>
      <c r="D3836" s="13">
        <v>1446</v>
      </c>
      <c r="E3836" t="s">
        <v>9102</v>
      </c>
      <c r="F3836" t="str">
        <f>IF(ISERROR(VLOOKUP(Transaktionen[[#This Row],[Transaktionen]],BTT[Verwendete Transaktion (Pflichtauswahl)],1,FALSE)),"nein","ja")</f>
        <v>nein</v>
      </c>
    </row>
    <row r="3837" spans="1:7" hidden="1" x14ac:dyDescent="0.25">
      <c r="A3837" t="s">
        <v>5070</v>
      </c>
      <c r="B3837" t="s">
        <v>5071</v>
      </c>
      <c r="C3837" t="s">
        <v>6087</v>
      </c>
      <c r="D3837" s="13">
        <v>69</v>
      </c>
      <c r="E3837" t="s">
        <v>9102</v>
      </c>
      <c r="F3837" s="10" t="str">
        <f>IF(ISERROR(VLOOKUP(Transaktionen[[#This Row],[Transaktionen]],BTT[Verwendete Transaktion (Pflichtauswahl)],1,FALSE)),"nein","ja")</f>
        <v>nein</v>
      </c>
    </row>
    <row r="3838" spans="1:7" hidden="1" x14ac:dyDescent="0.25">
      <c r="A3838" t="s">
        <v>5072</v>
      </c>
      <c r="B3838" t="s">
        <v>5073</v>
      </c>
      <c r="C3838" t="s">
        <v>6087</v>
      </c>
      <c r="D3838" s="13">
        <v>228</v>
      </c>
      <c r="E3838" t="s">
        <v>9102</v>
      </c>
      <c r="F3838" s="10" t="str">
        <f>IF(ISERROR(VLOOKUP(Transaktionen[[#This Row],[Transaktionen]],BTT[Verwendete Transaktion (Pflichtauswahl)],1,FALSE)),"nein","ja")</f>
        <v>nein</v>
      </c>
      <c r="G3838" t="s">
        <v>9524</v>
      </c>
    </row>
    <row r="3839" spans="1:7" hidden="1" x14ac:dyDescent="0.25">
      <c r="A3839" t="s">
        <v>5074</v>
      </c>
      <c r="B3839" t="s">
        <v>5075</v>
      </c>
      <c r="C3839" t="s">
        <v>6087</v>
      </c>
      <c r="D3839" s="13">
        <v>43</v>
      </c>
      <c r="E3839" t="s">
        <v>9102</v>
      </c>
      <c r="F3839" t="str">
        <f>IF(ISERROR(VLOOKUP(Transaktionen[[#This Row],[Transaktionen]],BTT[Verwendete Transaktion (Pflichtauswahl)],1,FALSE)),"nein","ja")</f>
        <v>nein</v>
      </c>
    </row>
    <row r="3840" spans="1:7" hidden="1" x14ac:dyDescent="0.25">
      <c r="A3840" t="s">
        <v>5076</v>
      </c>
      <c r="B3840" t="s">
        <v>5077</v>
      </c>
      <c r="C3840" t="s">
        <v>6087</v>
      </c>
      <c r="D3840" s="13">
        <v>73098</v>
      </c>
      <c r="E3840" t="s">
        <v>9102</v>
      </c>
      <c r="F3840" t="str">
        <f>IF(ISERROR(VLOOKUP(Transaktionen[[#This Row],[Transaktionen]],BTT[Verwendete Transaktion (Pflichtauswahl)],1,FALSE)),"nein","ja")</f>
        <v>nein</v>
      </c>
      <c r="G3840" t="s">
        <v>9523</v>
      </c>
    </row>
    <row r="3841" spans="1:7" hidden="1" x14ac:dyDescent="0.25">
      <c r="A3841" t="s">
        <v>5078</v>
      </c>
      <c r="B3841" t="s">
        <v>5079</v>
      </c>
      <c r="C3841" t="s">
        <v>6087</v>
      </c>
      <c r="D3841" s="13">
        <v>30064</v>
      </c>
      <c r="E3841" t="s">
        <v>9102</v>
      </c>
      <c r="F3841" t="str">
        <f>IF(ISERROR(VLOOKUP(Transaktionen[[#This Row],[Transaktionen]],BTT[Verwendete Transaktion (Pflichtauswahl)],1,FALSE)),"nein","ja")</f>
        <v>nein</v>
      </c>
    </row>
    <row r="3842" spans="1:7" hidden="1" x14ac:dyDescent="0.25">
      <c r="A3842" t="s">
        <v>5080</v>
      </c>
      <c r="B3842" t="s">
        <v>5081</v>
      </c>
      <c r="C3842" t="s">
        <v>6087</v>
      </c>
      <c r="D3842" s="13">
        <v>22</v>
      </c>
      <c r="E3842" t="s">
        <v>9102</v>
      </c>
      <c r="F3842" t="str">
        <f>IF(ISERROR(VLOOKUP(Transaktionen[[#This Row],[Transaktionen]],BTT[Verwendete Transaktion (Pflichtauswahl)],1,FALSE)),"nein","ja")</f>
        <v>nein</v>
      </c>
    </row>
    <row r="3843" spans="1:7" hidden="1" x14ac:dyDescent="0.25">
      <c r="A3843" t="s">
        <v>5082</v>
      </c>
      <c r="B3843" t="s">
        <v>5083</v>
      </c>
      <c r="C3843" t="s">
        <v>6087</v>
      </c>
      <c r="D3843" s="13">
        <v>3619</v>
      </c>
      <c r="E3843" t="s">
        <v>9102</v>
      </c>
      <c r="F3843" t="str">
        <f>IF(ISERROR(VLOOKUP(Transaktionen[[#This Row],[Transaktionen]],BTT[Verwendete Transaktion (Pflichtauswahl)],1,FALSE)),"nein","ja")</f>
        <v>nein</v>
      </c>
    </row>
    <row r="3844" spans="1:7" hidden="1" x14ac:dyDescent="0.25">
      <c r="A3844" t="s">
        <v>5084</v>
      </c>
      <c r="B3844" t="s">
        <v>5085</v>
      </c>
      <c r="C3844" t="s">
        <v>6087</v>
      </c>
      <c r="D3844" s="13">
        <v>4</v>
      </c>
      <c r="E3844" t="s">
        <v>9102</v>
      </c>
      <c r="F3844" t="str">
        <f>IF(ISERROR(VLOOKUP(Transaktionen[[#This Row],[Transaktionen]],BTT[Verwendete Transaktion (Pflichtauswahl)],1,FALSE)),"nein","ja")</f>
        <v>nein</v>
      </c>
    </row>
    <row r="3845" spans="1:7" hidden="1" x14ac:dyDescent="0.25">
      <c r="A3845" t="s">
        <v>5086</v>
      </c>
      <c r="B3845" t="s">
        <v>5087</v>
      </c>
      <c r="C3845" t="s">
        <v>6087</v>
      </c>
      <c r="D3845" s="13">
        <v>458</v>
      </c>
      <c r="E3845" t="s">
        <v>9102</v>
      </c>
      <c r="F3845" t="str">
        <f>IF(ISERROR(VLOOKUP(Transaktionen[[#This Row],[Transaktionen]],BTT[Verwendete Transaktion (Pflichtauswahl)],1,FALSE)),"nein","ja")</f>
        <v>nein</v>
      </c>
    </row>
    <row r="3846" spans="1:7" hidden="1" x14ac:dyDescent="0.25">
      <c r="A3846" t="s">
        <v>5088</v>
      </c>
      <c r="B3846" t="s">
        <v>5089</v>
      </c>
      <c r="C3846" t="s">
        <v>6087</v>
      </c>
      <c r="D3846" s="13">
        <v>18</v>
      </c>
      <c r="E3846" t="s">
        <v>9102</v>
      </c>
      <c r="F3846" t="str">
        <f>IF(ISERROR(VLOOKUP(Transaktionen[[#This Row],[Transaktionen]],BTT[Verwendete Transaktion (Pflichtauswahl)],1,FALSE)),"nein","ja")</f>
        <v>nein</v>
      </c>
    </row>
    <row r="3847" spans="1:7" hidden="1" x14ac:dyDescent="0.25">
      <c r="A3847" t="s">
        <v>5090</v>
      </c>
      <c r="B3847" t="s">
        <v>5091</v>
      </c>
      <c r="C3847" t="s">
        <v>6087</v>
      </c>
      <c r="D3847" s="13">
        <v>4</v>
      </c>
      <c r="E3847" t="s">
        <v>9102</v>
      </c>
      <c r="F3847" s="10" t="str">
        <f>IF(ISERROR(VLOOKUP(Transaktionen[[#This Row],[Transaktionen]],BTT[Verwendete Transaktion (Pflichtauswahl)],1,FALSE)),"nein","ja")</f>
        <v>nein</v>
      </c>
    </row>
    <row r="3848" spans="1:7" hidden="1" x14ac:dyDescent="0.25">
      <c r="A3848" t="s">
        <v>5092</v>
      </c>
      <c r="B3848" t="s">
        <v>5093</v>
      </c>
      <c r="C3848" t="s">
        <v>6087</v>
      </c>
      <c r="D3848" s="13">
        <v>6871</v>
      </c>
      <c r="E3848" t="s">
        <v>9102</v>
      </c>
      <c r="F3848" t="str">
        <f>IF(ISERROR(VLOOKUP(Transaktionen[[#This Row],[Transaktionen]],BTT[Verwendete Transaktion (Pflichtauswahl)],1,FALSE)),"nein","ja")</f>
        <v>nein</v>
      </c>
    </row>
    <row r="3849" spans="1:7" hidden="1" x14ac:dyDescent="0.25">
      <c r="A3849" t="s">
        <v>7391</v>
      </c>
      <c r="B3849" t="s">
        <v>8396</v>
      </c>
      <c r="C3849" t="s">
        <v>6087</v>
      </c>
      <c r="D3849" s="13" t="s">
        <v>576</v>
      </c>
      <c r="E3849" t="s">
        <v>576</v>
      </c>
      <c r="F3849" t="str">
        <f>IF(ISERROR(VLOOKUP(Transaktionen[[#This Row],[Transaktionen]],BTT[Verwendete Transaktion (Pflichtauswahl)],1,FALSE)),"nein","ja")</f>
        <v>nein</v>
      </c>
      <c r="G3849" t="s">
        <v>9516</v>
      </c>
    </row>
    <row r="3850" spans="1:7" hidden="1" x14ac:dyDescent="0.25">
      <c r="A3850" t="s">
        <v>5094</v>
      </c>
      <c r="B3850" t="s">
        <v>5095</v>
      </c>
      <c r="C3850" t="s">
        <v>6087</v>
      </c>
      <c r="D3850" s="13">
        <v>370</v>
      </c>
      <c r="E3850" t="s">
        <v>9102</v>
      </c>
      <c r="F3850" t="str">
        <f>IF(ISERROR(VLOOKUP(Transaktionen[[#This Row],[Transaktionen]],BTT[Verwendete Transaktion (Pflichtauswahl)],1,FALSE)),"nein","ja")</f>
        <v>nein</v>
      </c>
    </row>
    <row r="3851" spans="1:7" hidden="1" x14ac:dyDescent="0.25">
      <c r="A3851" t="s">
        <v>5096</v>
      </c>
      <c r="B3851" t="s">
        <v>5097</v>
      </c>
      <c r="C3851" t="s">
        <v>6087</v>
      </c>
      <c r="D3851" s="13">
        <v>174</v>
      </c>
      <c r="E3851" t="s">
        <v>9102</v>
      </c>
      <c r="F3851" t="str">
        <f>IF(ISERROR(VLOOKUP(Transaktionen[[#This Row],[Transaktionen]],BTT[Verwendete Transaktion (Pflichtauswahl)],1,FALSE)),"nein","ja")</f>
        <v>nein</v>
      </c>
    </row>
    <row r="3852" spans="1:7" hidden="1" x14ac:dyDescent="0.25">
      <c r="A3852" t="s">
        <v>5098</v>
      </c>
      <c r="B3852" t="s">
        <v>5099</v>
      </c>
      <c r="C3852" t="s">
        <v>6087</v>
      </c>
      <c r="D3852" s="13">
        <v>2391</v>
      </c>
      <c r="E3852" t="s">
        <v>9102</v>
      </c>
      <c r="F3852" t="str">
        <f>IF(ISERROR(VLOOKUP(Transaktionen[[#This Row],[Transaktionen]],BTT[Verwendete Transaktion (Pflichtauswahl)],1,FALSE)),"nein","ja")</f>
        <v>nein</v>
      </c>
    </row>
    <row r="3853" spans="1:7" hidden="1" x14ac:dyDescent="0.25">
      <c r="A3853" t="s">
        <v>5100</v>
      </c>
      <c r="B3853" t="s">
        <v>5101</v>
      </c>
      <c r="C3853" t="s">
        <v>6087</v>
      </c>
      <c r="D3853" s="13">
        <v>760</v>
      </c>
      <c r="E3853" t="s">
        <v>9102</v>
      </c>
      <c r="F3853" t="str">
        <f>IF(ISERROR(VLOOKUP(Transaktionen[[#This Row],[Transaktionen]],BTT[Verwendete Transaktion (Pflichtauswahl)],1,FALSE)),"nein","ja")</f>
        <v>nein</v>
      </c>
    </row>
    <row r="3854" spans="1:7" hidden="1" x14ac:dyDescent="0.25">
      <c r="A3854" t="s">
        <v>5102</v>
      </c>
      <c r="B3854" t="s">
        <v>5103</v>
      </c>
      <c r="C3854" t="s">
        <v>6087</v>
      </c>
      <c r="D3854" s="13">
        <v>99</v>
      </c>
      <c r="E3854" t="s">
        <v>9102</v>
      </c>
      <c r="F3854" t="str">
        <f>IF(ISERROR(VLOOKUP(Transaktionen[[#This Row],[Transaktionen]],BTT[Verwendete Transaktion (Pflichtauswahl)],1,FALSE)),"nein","ja")</f>
        <v>nein</v>
      </c>
    </row>
    <row r="3855" spans="1:7" hidden="1" x14ac:dyDescent="0.25">
      <c r="A3855" t="s">
        <v>5104</v>
      </c>
      <c r="B3855" t="s">
        <v>5105</v>
      </c>
      <c r="C3855" t="s">
        <v>6087</v>
      </c>
      <c r="D3855" s="13">
        <v>220</v>
      </c>
      <c r="E3855" t="s">
        <v>9102</v>
      </c>
      <c r="F3855" t="str">
        <f>IF(ISERROR(VLOOKUP(Transaktionen[[#This Row],[Transaktionen]],BTT[Verwendete Transaktion (Pflichtauswahl)],1,FALSE)),"nein","ja")</f>
        <v>nein</v>
      </c>
    </row>
    <row r="3856" spans="1:7" hidden="1" x14ac:dyDescent="0.25">
      <c r="A3856" t="s">
        <v>5106</v>
      </c>
      <c r="B3856" t="s">
        <v>5107</v>
      </c>
      <c r="C3856" t="s">
        <v>6087</v>
      </c>
      <c r="D3856" s="13">
        <v>2</v>
      </c>
      <c r="E3856" t="s">
        <v>576</v>
      </c>
      <c r="F3856" t="str">
        <f>IF(ISERROR(VLOOKUP(Transaktionen[[#This Row],[Transaktionen]],BTT[Verwendete Transaktion (Pflichtauswahl)],1,FALSE)),"nein","ja")</f>
        <v>nein</v>
      </c>
    </row>
    <row r="3857" spans="1:7" hidden="1" x14ac:dyDescent="0.25">
      <c r="A3857" t="s">
        <v>5108</v>
      </c>
      <c r="B3857" t="s">
        <v>5109</v>
      </c>
      <c r="C3857" t="s">
        <v>6087</v>
      </c>
      <c r="D3857" s="13">
        <v>2111</v>
      </c>
      <c r="E3857" t="s">
        <v>9102</v>
      </c>
      <c r="F3857" t="str">
        <f>IF(ISERROR(VLOOKUP(Transaktionen[[#This Row],[Transaktionen]],BTT[Verwendete Transaktion (Pflichtauswahl)],1,FALSE)),"nein","ja")</f>
        <v>nein</v>
      </c>
    </row>
    <row r="3858" spans="1:7" hidden="1" x14ac:dyDescent="0.25">
      <c r="A3858" t="s">
        <v>5110</v>
      </c>
      <c r="B3858" t="s">
        <v>5111</v>
      </c>
      <c r="C3858" t="s">
        <v>6087</v>
      </c>
      <c r="D3858" s="13">
        <v>199</v>
      </c>
      <c r="E3858" t="s">
        <v>9102</v>
      </c>
      <c r="F3858" t="str">
        <f>IF(ISERROR(VLOOKUP(Transaktionen[[#This Row],[Transaktionen]],BTT[Verwendete Transaktion (Pflichtauswahl)],1,FALSE)),"nein","ja")</f>
        <v>nein</v>
      </c>
    </row>
    <row r="3859" spans="1:7" hidden="1" x14ac:dyDescent="0.25">
      <c r="A3859" t="s">
        <v>5112</v>
      </c>
      <c r="B3859" t="s">
        <v>5113</v>
      </c>
      <c r="C3859" t="s">
        <v>6087</v>
      </c>
      <c r="D3859" s="13">
        <v>472</v>
      </c>
      <c r="E3859" t="s">
        <v>9102</v>
      </c>
      <c r="F3859" t="str">
        <f>IF(ISERROR(VLOOKUP(Transaktionen[[#This Row],[Transaktionen]],BTT[Verwendete Transaktion (Pflichtauswahl)],1,FALSE)),"nein","ja")</f>
        <v>nein</v>
      </c>
    </row>
    <row r="3860" spans="1:7" hidden="1" x14ac:dyDescent="0.25">
      <c r="A3860" t="s">
        <v>5114</v>
      </c>
      <c r="B3860" t="s">
        <v>5115</v>
      </c>
      <c r="C3860" t="s">
        <v>6087</v>
      </c>
      <c r="D3860" s="13">
        <v>1783</v>
      </c>
      <c r="E3860" t="s">
        <v>9102</v>
      </c>
      <c r="F3860" t="str">
        <f>IF(ISERROR(VLOOKUP(Transaktionen[[#This Row],[Transaktionen]],BTT[Verwendete Transaktion (Pflichtauswahl)],1,FALSE)),"nein","ja")</f>
        <v>nein</v>
      </c>
    </row>
    <row r="3861" spans="1:7" hidden="1" x14ac:dyDescent="0.25">
      <c r="A3861" t="s">
        <v>5116</v>
      </c>
      <c r="B3861" t="s">
        <v>5117</v>
      </c>
      <c r="C3861" t="s">
        <v>6087</v>
      </c>
      <c r="D3861" s="13">
        <v>1163</v>
      </c>
      <c r="E3861" t="s">
        <v>9102</v>
      </c>
      <c r="F3861" t="str">
        <f>IF(ISERROR(VLOOKUP(Transaktionen[[#This Row],[Transaktionen]],BTT[Verwendete Transaktion (Pflichtauswahl)],1,FALSE)),"nein","ja")</f>
        <v>nein</v>
      </c>
    </row>
    <row r="3862" spans="1:7" hidden="1" x14ac:dyDescent="0.25">
      <c r="A3862" t="s">
        <v>5118</v>
      </c>
      <c r="B3862" t="s">
        <v>5119</v>
      </c>
      <c r="C3862" t="s">
        <v>6087</v>
      </c>
      <c r="D3862" s="13">
        <v>13766</v>
      </c>
      <c r="E3862" t="s">
        <v>9102</v>
      </c>
      <c r="F3862" t="str">
        <f>IF(ISERROR(VLOOKUP(Transaktionen[[#This Row],[Transaktionen]],BTT[Verwendete Transaktion (Pflichtauswahl)],1,FALSE)),"nein","ja")</f>
        <v>nein</v>
      </c>
    </row>
    <row r="3863" spans="1:7" hidden="1" x14ac:dyDescent="0.25">
      <c r="A3863" t="s">
        <v>5120</v>
      </c>
      <c r="B3863" t="s">
        <v>5121</v>
      </c>
      <c r="C3863" t="s">
        <v>6087</v>
      </c>
      <c r="D3863" s="13">
        <v>62</v>
      </c>
      <c r="E3863" t="s">
        <v>9102</v>
      </c>
      <c r="F3863" t="str">
        <f>IF(ISERROR(VLOOKUP(Transaktionen[[#This Row],[Transaktionen]],BTT[Verwendete Transaktion (Pflichtauswahl)],1,FALSE)),"nein","ja")</f>
        <v>nein</v>
      </c>
    </row>
    <row r="3864" spans="1:7" hidden="1" x14ac:dyDescent="0.25">
      <c r="A3864" t="s">
        <v>5122</v>
      </c>
      <c r="B3864" t="s">
        <v>5123</v>
      </c>
      <c r="C3864" t="s">
        <v>6087</v>
      </c>
      <c r="D3864" s="13">
        <v>143</v>
      </c>
      <c r="E3864" t="s">
        <v>9102</v>
      </c>
      <c r="F3864" t="str">
        <f>IF(ISERROR(VLOOKUP(Transaktionen[[#This Row],[Transaktionen]],BTT[Verwendete Transaktion (Pflichtauswahl)],1,FALSE)),"nein","ja")</f>
        <v>nein</v>
      </c>
      <c r="G3864" t="s">
        <v>9091</v>
      </c>
    </row>
    <row r="3865" spans="1:7" hidden="1" x14ac:dyDescent="0.25">
      <c r="A3865" t="s">
        <v>5124</v>
      </c>
      <c r="B3865" t="s">
        <v>5123</v>
      </c>
      <c r="C3865" t="s">
        <v>6087</v>
      </c>
      <c r="D3865" s="13">
        <v>2200</v>
      </c>
      <c r="E3865" t="s">
        <v>9102</v>
      </c>
      <c r="F3865" t="str">
        <f>IF(ISERROR(VLOOKUP(Transaktionen[[#This Row],[Transaktionen]],BTT[Verwendete Transaktion (Pflichtauswahl)],1,FALSE)),"nein","ja")</f>
        <v>nein</v>
      </c>
    </row>
    <row r="3866" spans="1:7" hidden="1" x14ac:dyDescent="0.25">
      <c r="A3866" t="s">
        <v>9310</v>
      </c>
      <c r="B3866" t="s">
        <v>9311</v>
      </c>
      <c r="C3866" t="s">
        <v>6087</v>
      </c>
      <c r="D3866" s="13">
        <v>3</v>
      </c>
      <c r="E3866" t="s">
        <v>9102</v>
      </c>
      <c r="F3866" t="str">
        <f>IF(ISERROR(VLOOKUP(Transaktionen[[#This Row],[Transaktionen]],BTT[Verwendete Transaktion (Pflichtauswahl)],1,FALSE)),"nein","ja")</f>
        <v>nein</v>
      </c>
    </row>
    <row r="3867" spans="1:7" hidden="1" x14ac:dyDescent="0.25">
      <c r="A3867" t="s">
        <v>5125</v>
      </c>
      <c r="B3867" t="s">
        <v>5126</v>
      </c>
      <c r="C3867" t="s">
        <v>6087</v>
      </c>
      <c r="D3867" s="13">
        <v>35276</v>
      </c>
      <c r="E3867" t="s">
        <v>9102</v>
      </c>
      <c r="F3867" t="str">
        <f>IF(ISERROR(VLOOKUP(Transaktionen[[#This Row],[Transaktionen]],BTT[Verwendete Transaktion (Pflichtauswahl)],1,FALSE)),"nein","ja")</f>
        <v>nein</v>
      </c>
    </row>
    <row r="3868" spans="1:7" hidden="1" x14ac:dyDescent="0.25">
      <c r="A3868" t="s">
        <v>5127</v>
      </c>
      <c r="B3868" t="s">
        <v>5128</v>
      </c>
      <c r="C3868" t="s">
        <v>6087</v>
      </c>
      <c r="D3868" s="13">
        <v>125</v>
      </c>
      <c r="E3868" t="s">
        <v>9102</v>
      </c>
      <c r="F3868" t="str">
        <f>IF(ISERROR(VLOOKUP(Transaktionen[[#This Row],[Transaktionen]],BTT[Verwendete Transaktion (Pflichtauswahl)],1,FALSE)),"nein","ja")</f>
        <v>nein</v>
      </c>
      <c r="G3868" t="s">
        <v>9523</v>
      </c>
    </row>
    <row r="3869" spans="1:7" hidden="1" x14ac:dyDescent="0.25">
      <c r="A3869" t="s">
        <v>5129</v>
      </c>
      <c r="B3869" t="s">
        <v>5130</v>
      </c>
      <c r="C3869" t="s">
        <v>6087</v>
      </c>
      <c r="D3869" s="13">
        <v>9679</v>
      </c>
      <c r="E3869" t="s">
        <v>9102</v>
      </c>
      <c r="F3869" t="str">
        <f>IF(ISERROR(VLOOKUP(Transaktionen[[#This Row],[Transaktionen]],BTT[Verwendete Transaktion (Pflichtauswahl)],1,FALSE)),"nein","ja")</f>
        <v>nein</v>
      </c>
    </row>
    <row r="3870" spans="1:7" hidden="1" x14ac:dyDescent="0.25">
      <c r="A3870" t="s">
        <v>5131</v>
      </c>
      <c r="B3870" t="s">
        <v>5132</v>
      </c>
      <c r="C3870" t="s">
        <v>6087</v>
      </c>
      <c r="D3870" s="13">
        <v>12</v>
      </c>
      <c r="E3870" t="s">
        <v>9102</v>
      </c>
      <c r="F3870" t="str">
        <f>IF(ISERROR(VLOOKUP(Transaktionen[[#This Row],[Transaktionen]],BTT[Verwendete Transaktion (Pflichtauswahl)],1,FALSE)),"nein","ja")</f>
        <v>nein</v>
      </c>
    </row>
    <row r="3871" spans="1:7" hidden="1" x14ac:dyDescent="0.25">
      <c r="A3871" t="s">
        <v>5133</v>
      </c>
      <c r="B3871" t="s">
        <v>5134</v>
      </c>
      <c r="C3871" t="s">
        <v>6087</v>
      </c>
      <c r="D3871" s="13">
        <v>603</v>
      </c>
      <c r="E3871" t="s">
        <v>9102</v>
      </c>
      <c r="F3871" t="str">
        <f>IF(ISERROR(VLOOKUP(Transaktionen[[#This Row],[Transaktionen]],BTT[Verwendete Transaktion (Pflichtauswahl)],1,FALSE)),"nein","ja")</f>
        <v>nein</v>
      </c>
      <c r="G3871" t="s">
        <v>9523</v>
      </c>
    </row>
    <row r="3872" spans="1:7" hidden="1" x14ac:dyDescent="0.25">
      <c r="A3872" t="s">
        <v>7392</v>
      </c>
      <c r="B3872" t="s">
        <v>8397</v>
      </c>
      <c r="C3872" t="s">
        <v>6087</v>
      </c>
      <c r="D3872" s="13">
        <v>2</v>
      </c>
      <c r="E3872" t="s">
        <v>9102</v>
      </c>
      <c r="F3872" t="str">
        <f>IF(ISERROR(VLOOKUP(Transaktionen[[#This Row],[Transaktionen]],BTT[Verwendete Transaktion (Pflichtauswahl)],1,FALSE)),"nein","ja")</f>
        <v>nein</v>
      </c>
    </row>
    <row r="3873" spans="1:6" hidden="1" x14ac:dyDescent="0.25">
      <c r="A3873" t="s">
        <v>5135</v>
      </c>
      <c r="B3873" t="s">
        <v>5136</v>
      </c>
      <c r="C3873" t="s">
        <v>6087</v>
      </c>
      <c r="D3873" s="13">
        <v>9996</v>
      </c>
      <c r="E3873" t="s">
        <v>9102</v>
      </c>
      <c r="F3873" t="str">
        <f>IF(ISERROR(VLOOKUP(Transaktionen[[#This Row],[Transaktionen]],BTT[Verwendete Transaktion (Pflichtauswahl)],1,FALSE)),"nein","ja")</f>
        <v>nein</v>
      </c>
    </row>
    <row r="3874" spans="1:6" hidden="1" x14ac:dyDescent="0.25">
      <c r="A3874" t="s">
        <v>5137</v>
      </c>
      <c r="B3874" t="s">
        <v>5138</v>
      </c>
      <c r="C3874" t="s">
        <v>6087</v>
      </c>
      <c r="D3874" s="13">
        <v>5497</v>
      </c>
      <c r="E3874" t="s">
        <v>9102</v>
      </c>
      <c r="F3874" t="str">
        <f>IF(ISERROR(VLOOKUP(Transaktionen[[#This Row],[Transaktionen]],BTT[Verwendete Transaktion (Pflichtauswahl)],1,FALSE)),"nein","ja")</f>
        <v>nein</v>
      </c>
    </row>
    <row r="3875" spans="1:6" hidden="1" x14ac:dyDescent="0.25">
      <c r="A3875" t="s">
        <v>5139</v>
      </c>
      <c r="B3875" t="s">
        <v>5140</v>
      </c>
      <c r="C3875" t="s">
        <v>6087</v>
      </c>
      <c r="D3875" s="13">
        <v>239</v>
      </c>
      <c r="E3875" t="s">
        <v>9102</v>
      </c>
      <c r="F3875" t="str">
        <f>IF(ISERROR(VLOOKUP(Transaktionen[[#This Row],[Transaktionen]],BTT[Verwendete Transaktion (Pflichtauswahl)],1,FALSE)),"nein","ja")</f>
        <v>nein</v>
      </c>
    </row>
    <row r="3876" spans="1:6" hidden="1" x14ac:dyDescent="0.25">
      <c r="A3876" t="s">
        <v>5141</v>
      </c>
      <c r="B3876" t="s">
        <v>5142</v>
      </c>
      <c r="C3876" t="s">
        <v>6042</v>
      </c>
      <c r="D3876" s="13">
        <v>380751</v>
      </c>
      <c r="E3876" t="s">
        <v>9102</v>
      </c>
      <c r="F3876" t="str">
        <f>IF(ISERROR(VLOOKUP(Transaktionen[[#This Row],[Transaktionen]],BTT[Verwendete Transaktion (Pflichtauswahl)],1,FALSE)),"nein","ja")</f>
        <v>nein</v>
      </c>
    </row>
    <row r="3877" spans="1:6" hidden="1" x14ac:dyDescent="0.25">
      <c r="A3877" t="s">
        <v>5143</v>
      </c>
      <c r="B3877" t="s">
        <v>5144</v>
      </c>
      <c r="C3877" t="s">
        <v>3</v>
      </c>
      <c r="D3877" s="13">
        <v>108672</v>
      </c>
      <c r="E3877" t="s">
        <v>9102</v>
      </c>
      <c r="F3877" t="str">
        <f>IF(ISERROR(VLOOKUP(Transaktionen[[#This Row],[Transaktionen]],BTT[Verwendete Transaktion (Pflichtauswahl)],1,FALSE)),"nein","ja")</f>
        <v>nein</v>
      </c>
    </row>
    <row r="3878" spans="1:6" hidden="1" x14ac:dyDescent="0.25">
      <c r="A3878" t="s">
        <v>5145</v>
      </c>
      <c r="B3878" t="s">
        <v>5146</v>
      </c>
      <c r="C3878" t="s">
        <v>6037</v>
      </c>
      <c r="D3878" s="13">
        <v>19712</v>
      </c>
      <c r="E3878" t="s">
        <v>9102</v>
      </c>
      <c r="F3878" t="str">
        <f>IF(ISERROR(VLOOKUP(Transaktionen[[#This Row],[Transaktionen]],BTT[Verwendete Transaktion (Pflichtauswahl)],1,FALSE)),"nein","ja")</f>
        <v>nein</v>
      </c>
    </row>
    <row r="3879" spans="1:6" hidden="1" x14ac:dyDescent="0.25">
      <c r="A3879" t="s">
        <v>9312</v>
      </c>
      <c r="B3879" t="s">
        <v>9313</v>
      </c>
      <c r="C3879" t="s">
        <v>6043</v>
      </c>
      <c r="D3879" s="13">
        <v>8</v>
      </c>
      <c r="E3879" t="s">
        <v>9102</v>
      </c>
      <c r="F3879" t="str">
        <f>IF(ISERROR(VLOOKUP(Transaktionen[[#This Row],[Transaktionen]],BTT[Verwendete Transaktion (Pflichtauswahl)],1,FALSE)),"nein","ja")</f>
        <v>nein</v>
      </c>
    </row>
    <row r="3880" spans="1:6" hidden="1" x14ac:dyDescent="0.25">
      <c r="A3880" t="s">
        <v>5147</v>
      </c>
      <c r="B3880" t="s">
        <v>5148</v>
      </c>
      <c r="C3880" t="s">
        <v>6043</v>
      </c>
      <c r="D3880" s="13">
        <v>10381</v>
      </c>
      <c r="E3880" t="s">
        <v>9102</v>
      </c>
      <c r="F3880" t="str">
        <f>IF(ISERROR(VLOOKUP(Transaktionen[[#This Row],[Transaktionen]],BTT[Verwendete Transaktion (Pflichtauswahl)],1,FALSE)),"nein","ja")</f>
        <v>nein</v>
      </c>
    </row>
    <row r="3881" spans="1:6" hidden="1" x14ac:dyDescent="0.25">
      <c r="A3881" t="s">
        <v>5149</v>
      </c>
      <c r="B3881" t="s">
        <v>5142</v>
      </c>
      <c r="C3881" t="s">
        <v>6042</v>
      </c>
      <c r="D3881" s="13">
        <v>95866</v>
      </c>
      <c r="E3881" t="s">
        <v>9102</v>
      </c>
      <c r="F3881" t="str">
        <f>IF(ISERROR(VLOOKUP(Transaktionen[[#This Row],[Transaktionen]],BTT[Verwendete Transaktion (Pflichtauswahl)],1,FALSE)),"nein","ja")</f>
        <v>nein</v>
      </c>
    </row>
    <row r="3882" spans="1:6" hidden="1" x14ac:dyDescent="0.25">
      <c r="A3882" t="s">
        <v>5150</v>
      </c>
      <c r="B3882" t="s">
        <v>5151</v>
      </c>
      <c r="C3882" t="s">
        <v>6043</v>
      </c>
      <c r="D3882" s="13">
        <v>571</v>
      </c>
      <c r="E3882" t="s">
        <v>9102</v>
      </c>
      <c r="F3882" t="str">
        <f>IF(ISERROR(VLOOKUP(Transaktionen[[#This Row],[Transaktionen]],BTT[Verwendete Transaktion (Pflichtauswahl)],1,FALSE)),"nein","ja")</f>
        <v>nein</v>
      </c>
    </row>
    <row r="3883" spans="1:6" hidden="1" x14ac:dyDescent="0.25">
      <c r="A3883" t="s">
        <v>5152</v>
      </c>
      <c r="B3883" t="s">
        <v>5153</v>
      </c>
      <c r="C3883" t="s">
        <v>6043</v>
      </c>
      <c r="D3883" s="13">
        <v>582</v>
      </c>
      <c r="E3883" t="s">
        <v>9102</v>
      </c>
      <c r="F3883" t="str">
        <f>IF(ISERROR(VLOOKUP(Transaktionen[[#This Row],[Transaktionen]],BTT[Verwendete Transaktion (Pflichtauswahl)],1,FALSE)),"nein","ja")</f>
        <v>nein</v>
      </c>
    </row>
    <row r="3884" spans="1:6" hidden="1" x14ac:dyDescent="0.25">
      <c r="A3884" t="s">
        <v>5154</v>
      </c>
      <c r="B3884" t="s">
        <v>5155</v>
      </c>
      <c r="C3884" t="s">
        <v>3</v>
      </c>
      <c r="D3884" s="13">
        <v>709</v>
      </c>
      <c r="E3884" t="s">
        <v>9102</v>
      </c>
      <c r="F3884" t="str">
        <f>IF(ISERROR(VLOOKUP(Transaktionen[[#This Row],[Transaktionen]],BTT[Verwendete Transaktion (Pflichtauswahl)],1,FALSE)),"nein","ja")</f>
        <v>nein</v>
      </c>
    </row>
    <row r="3885" spans="1:6" hidden="1" x14ac:dyDescent="0.25">
      <c r="A3885" t="s">
        <v>5156</v>
      </c>
      <c r="B3885" t="s">
        <v>5157</v>
      </c>
      <c r="C3885" t="s">
        <v>3</v>
      </c>
      <c r="D3885" s="13">
        <v>1012</v>
      </c>
      <c r="E3885" t="s">
        <v>9102</v>
      </c>
      <c r="F3885" t="str">
        <f>IF(ISERROR(VLOOKUP(Transaktionen[[#This Row],[Transaktionen]],BTT[Verwendete Transaktion (Pflichtauswahl)],1,FALSE)),"nein","ja")</f>
        <v>nein</v>
      </c>
    </row>
    <row r="3886" spans="1:6" hidden="1" x14ac:dyDescent="0.25">
      <c r="A3886" t="s">
        <v>5158</v>
      </c>
      <c r="B3886" t="s">
        <v>5159</v>
      </c>
      <c r="C3886" t="s">
        <v>3</v>
      </c>
      <c r="D3886" s="13">
        <v>45</v>
      </c>
      <c r="E3886" t="s">
        <v>9102</v>
      </c>
      <c r="F3886" t="str">
        <f>IF(ISERROR(VLOOKUP(Transaktionen[[#This Row],[Transaktionen]],BTT[Verwendete Transaktion (Pflichtauswahl)],1,FALSE)),"nein","ja")</f>
        <v>nein</v>
      </c>
    </row>
    <row r="3887" spans="1:6" hidden="1" x14ac:dyDescent="0.25">
      <c r="A3887" t="s">
        <v>5160</v>
      </c>
      <c r="B3887" t="s">
        <v>5161</v>
      </c>
      <c r="C3887" t="s">
        <v>6043</v>
      </c>
      <c r="D3887" s="13">
        <v>2991</v>
      </c>
      <c r="E3887" t="s">
        <v>9102</v>
      </c>
      <c r="F3887" t="str">
        <f>IF(ISERROR(VLOOKUP(Transaktionen[[#This Row],[Transaktionen]],BTT[Verwendete Transaktion (Pflichtauswahl)],1,FALSE)),"nein","ja")</f>
        <v>nein</v>
      </c>
    </row>
    <row r="3888" spans="1:6" hidden="1" x14ac:dyDescent="0.25">
      <c r="A3888" t="s">
        <v>5162</v>
      </c>
      <c r="B3888" t="s">
        <v>5163</v>
      </c>
      <c r="C3888" t="s">
        <v>3</v>
      </c>
      <c r="D3888" s="13">
        <v>87</v>
      </c>
      <c r="E3888" t="s">
        <v>9102</v>
      </c>
      <c r="F3888" t="str">
        <f>IF(ISERROR(VLOOKUP(Transaktionen[[#This Row],[Transaktionen]],BTT[Verwendete Transaktion (Pflichtauswahl)],1,FALSE)),"nein","ja")</f>
        <v>nein</v>
      </c>
    </row>
    <row r="3889" spans="1:7" hidden="1" x14ac:dyDescent="0.25">
      <c r="A3889" t="s">
        <v>7402</v>
      </c>
      <c r="B3889" t="s">
        <v>8407</v>
      </c>
      <c r="C3889" t="s">
        <v>6087</v>
      </c>
      <c r="D3889" s="13">
        <v>3</v>
      </c>
      <c r="E3889" t="s">
        <v>576</v>
      </c>
      <c r="F3889" t="str">
        <f>IF(ISERROR(VLOOKUP(Transaktionen[[#This Row],[Transaktionen]],BTT[Verwendete Transaktion (Pflichtauswahl)],1,FALSE)),"nein","ja")</f>
        <v>nein</v>
      </c>
      <c r="G3889" t="s">
        <v>9523</v>
      </c>
    </row>
    <row r="3890" spans="1:7" hidden="1" x14ac:dyDescent="0.25">
      <c r="A3890" t="s">
        <v>5226</v>
      </c>
      <c r="B3890" t="s">
        <v>5227</v>
      </c>
      <c r="C3890" t="s">
        <v>6087</v>
      </c>
      <c r="D3890" s="13">
        <v>552</v>
      </c>
      <c r="E3890" t="s">
        <v>9102</v>
      </c>
      <c r="F3890" t="str">
        <f>IF(ISERROR(VLOOKUP(Transaktionen[[#This Row],[Transaktionen]],BTT[Verwendete Transaktion (Pflichtauswahl)],1,FALSE)),"nein","ja")</f>
        <v>nein</v>
      </c>
      <c r="G3890" t="s">
        <v>9525</v>
      </c>
    </row>
    <row r="3891" spans="1:7" hidden="1" x14ac:dyDescent="0.25">
      <c r="A3891" t="s">
        <v>5164</v>
      </c>
      <c r="B3891" t="s">
        <v>5165</v>
      </c>
      <c r="C3891" t="s">
        <v>6087</v>
      </c>
      <c r="D3891" s="13">
        <v>4255</v>
      </c>
      <c r="E3891" t="s">
        <v>9102</v>
      </c>
      <c r="F3891" t="str">
        <f>IF(ISERROR(VLOOKUP(Transaktionen[[#This Row],[Transaktionen]],BTT[Verwendete Transaktion (Pflichtauswahl)],1,FALSE)),"nein","ja")</f>
        <v>nein</v>
      </c>
      <c r="G3891" t="s">
        <v>9525</v>
      </c>
    </row>
    <row r="3892" spans="1:7" hidden="1" x14ac:dyDescent="0.25">
      <c r="A3892" t="s">
        <v>5166</v>
      </c>
      <c r="B3892" t="s">
        <v>5167</v>
      </c>
      <c r="C3892" t="s">
        <v>6087</v>
      </c>
      <c r="D3892" s="13">
        <v>402</v>
      </c>
      <c r="E3892" t="s">
        <v>9102</v>
      </c>
      <c r="F3892" t="str">
        <f>IF(ISERROR(VLOOKUP(Transaktionen[[#This Row],[Transaktionen]],BTT[Verwendete Transaktion (Pflichtauswahl)],1,FALSE)),"nein","ja")</f>
        <v>nein</v>
      </c>
    </row>
    <row r="3893" spans="1:7" hidden="1" x14ac:dyDescent="0.25">
      <c r="A3893" t="s">
        <v>7393</v>
      </c>
      <c r="B3893" t="s">
        <v>8398</v>
      </c>
      <c r="C3893" t="s">
        <v>6087</v>
      </c>
      <c r="D3893" s="13" t="s">
        <v>576</v>
      </c>
      <c r="E3893" t="s">
        <v>576</v>
      </c>
      <c r="F3893" t="str">
        <f>IF(ISERROR(VLOOKUP(Transaktionen[[#This Row],[Transaktionen]],BTT[Verwendete Transaktion (Pflichtauswahl)],1,FALSE)),"nein","ja")</f>
        <v>nein</v>
      </c>
      <c r="G3893" t="s">
        <v>9523</v>
      </c>
    </row>
    <row r="3894" spans="1:7" hidden="1" x14ac:dyDescent="0.25">
      <c r="A3894" t="s">
        <v>5168</v>
      </c>
      <c r="B3894" t="s">
        <v>5169</v>
      </c>
      <c r="C3894" t="s">
        <v>6087</v>
      </c>
      <c r="D3894" s="13">
        <v>354</v>
      </c>
      <c r="E3894" t="s">
        <v>9102</v>
      </c>
      <c r="F3894" t="str">
        <f>IF(ISERROR(VLOOKUP(Transaktionen[[#This Row],[Transaktionen]],BTT[Verwendete Transaktion (Pflichtauswahl)],1,FALSE)),"nein","ja")</f>
        <v>nein</v>
      </c>
    </row>
    <row r="3895" spans="1:7" hidden="1" x14ac:dyDescent="0.25">
      <c r="A3895" t="s">
        <v>7394</v>
      </c>
      <c r="B3895" t="s">
        <v>8399</v>
      </c>
      <c r="C3895" t="s">
        <v>6087</v>
      </c>
      <c r="D3895" s="13" t="s">
        <v>576</v>
      </c>
      <c r="E3895" t="s">
        <v>576</v>
      </c>
      <c r="F3895" t="str">
        <f>IF(ISERROR(VLOOKUP(Transaktionen[[#This Row],[Transaktionen]],BTT[Verwendete Transaktion (Pflichtauswahl)],1,FALSE)),"nein","ja")</f>
        <v>nein</v>
      </c>
      <c r="G3895" t="s">
        <v>9523</v>
      </c>
    </row>
    <row r="3896" spans="1:7" hidden="1" x14ac:dyDescent="0.25">
      <c r="A3896" t="s">
        <v>5170</v>
      </c>
      <c r="B3896" t="s">
        <v>5171</v>
      </c>
      <c r="C3896" t="s">
        <v>6087</v>
      </c>
      <c r="D3896" s="13">
        <v>23278</v>
      </c>
      <c r="E3896" t="s">
        <v>9102</v>
      </c>
      <c r="F3896" t="str">
        <f>IF(ISERROR(VLOOKUP(Transaktionen[[#This Row],[Transaktionen]],BTT[Verwendete Transaktion (Pflichtauswahl)],1,FALSE)),"nein","ja")</f>
        <v>nein</v>
      </c>
    </row>
    <row r="3897" spans="1:7" hidden="1" x14ac:dyDescent="0.25">
      <c r="A3897" t="s">
        <v>9314</v>
      </c>
      <c r="B3897" t="s">
        <v>9315</v>
      </c>
      <c r="C3897" t="s">
        <v>6087</v>
      </c>
      <c r="D3897" s="13">
        <v>8</v>
      </c>
      <c r="E3897" t="s">
        <v>9102</v>
      </c>
      <c r="F3897" t="str">
        <f>IF(ISERROR(VLOOKUP(Transaktionen[[#This Row],[Transaktionen]],BTT[Verwendete Transaktion (Pflichtauswahl)],1,FALSE)),"nein","ja")</f>
        <v>nein</v>
      </c>
      <c r="G3897" t="s">
        <v>9525</v>
      </c>
    </row>
    <row r="3898" spans="1:7" hidden="1" x14ac:dyDescent="0.25">
      <c r="A3898" t="s">
        <v>9316</v>
      </c>
      <c r="B3898" t="s">
        <v>9317</v>
      </c>
      <c r="C3898" t="s">
        <v>6087</v>
      </c>
      <c r="D3898" s="13">
        <v>6</v>
      </c>
      <c r="E3898" t="s">
        <v>9102</v>
      </c>
      <c r="F3898" t="str">
        <f>IF(ISERROR(VLOOKUP(Transaktionen[[#This Row],[Transaktionen]],BTT[Verwendete Transaktion (Pflichtauswahl)],1,FALSE)),"nein","ja")</f>
        <v>nein</v>
      </c>
      <c r="G3898" t="s">
        <v>9526</v>
      </c>
    </row>
    <row r="3899" spans="1:7" hidden="1" x14ac:dyDescent="0.25">
      <c r="A3899" t="s">
        <v>5172</v>
      </c>
      <c r="B3899" t="s">
        <v>5173</v>
      </c>
      <c r="C3899" t="s">
        <v>6087</v>
      </c>
      <c r="D3899" s="13">
        <v>3</v>
      </c>
      <c r="E3899" t="s">
        <v>9102</v>
      </c>
      <c r="F3899" t="str">
        <f>IF(ISERROR(VLOOKUP(Transaktionen[[#This Row],[Transaktionen]],BTT[Verwendete Transaktion (Pflichtauswahl)],1,FALSE)),"nein","ja")</f>
        <v>nein</v>
      </c>
      <c r="G3899" t="s">
        <v>9091</v>
      </c>
    </row>
    <row r="3900" spans="1:7" hidden="1" x14ac:dyDescent="0.25">
      <c r="A3900" t="s">
        <v>9318</v>
      </c>
      <c r="B3900" t="s">
        <v>9319</v>
      </c>
      <c r="C3900" t="s">
        <v>6087</v>
      </c>
      <c r="D3900" s="13">
        <v>2</v>
      </c>
      <c r="E3900" t="s">
        <v>9102</v>
      </c>
      <c r="F3900" t="str">
        <f>IF(ISERROR(VLOOKUP(Transaktionen[[#This Row],[Transaktionen]],BTT[Verwendete Transaktion (Pflichtauswahl)],1,FALSE)),"nein","ja")</f>
        <v>nein</v>
      </c>
      <c r="G3900" t="s">
        <v>9523</v>
      </c>
    </row>
    <row r="3901" spans="1:7" hidden="1" x14ac:dyDescent="0.25">
      <c r="A3901" t="s">
        <v>9320</v>
      </c>
      <c r="B3901" t="s">
        <v>9321</v>
      </c>
      <c r="C3901" t="s">
        <v>6087</v>
      </c>
      <c r="D3901" s="13">
        <v>12</v>
      </c>
      <c r="E3901" t="s">
        <v>9102</v>
      </c>
      <c r="F3901" t="str">
        <f>IF(ISERROR(VLOOKUP(Transaktionen[[#This Row],[Transaktionen]],BTT[Verwendete Transaktion (Pflichtauswahl)],1,FALSE)),"nein","ja")</f>
        <v>nein</v>
      </c>
      <c r="G3901" t="s">
        <v>9523</v>
      </c>
    </row>
    <row r="3902" spans="1:7" hidden="1" x14ac:dyDescent="0.25">
      <c r="A3902" t="s">
        <v>5174</v>
      </c>
      <c r="B3902" t="s">
        <v>5175</v>
      </c>
      <c r="C3902" t="s">
        <v>6087</v>
      </c>
      <c r="D3902" s="13">
        <v>22</v>
      </c>
      <c r="E3902" t="s">
        <v>9102</v>
      </c>
      <c r="F3902" t="str">
        <f>IF(ISERROR(VLOOKUP(Transaktionen[[#This Row],[Transaktionen]],BTT[Verwendete Transaktion (Pflichtauswahl)],1,FALSE)),"nein","ja")</f>
        <v>nein</v>
      </c>
      <c r="G3902" t="s">
        <v>9091</v>
      </c>
    </row>
    <row r="3903" spans="1:7" hidden="1" x14ac:dyDescent="0.25">
      <c r="A3903" t="s">
        <v>5176</v>
      </c>
      <c r="B3903" t="s">
        <v>5177</v>
      </c>
      <c r="C3903" t="s">
        <v>6087</v>
      </c>
      <c r="D3903" s="13">
        <v>2371</v>
      </c>
      <c r="E3903" t="s">
        <v>9102</v>
      </c>
      <c r="F3903" t="str">
        <f>IF(ISERROR(VLOOKUP(Transaktionen[[#This Row],[Transaktionen]],BTT[Verwendete Transaktion (Pflichtauswahl)],1,FALSE)),"nein","ja")</f>
        <v>nein</v>
      </c>
      <c r="G3903" t="s">
        <v>9091</v>
      </c>
    </row>
    <row r="3904" spans="1:7" hidden="1" x14ac:dyDescent="0.25">
      <c r="A3904" t="s">
        <v>5178</v>
      </c>
      <c r="B3904" t="s">
        <v>5179</v>
      </c>
      <c r="C3904" t="s">
        <v>6087</v>
      </c>
      <c r="D3904" s="13">
        <v>770</v>
      </c>
      <c r="E3904" t="s">
        <v>9102</v>
      </c>
      <c r="F3904" t="str">
        <f>IF(ISERROR(VLOOKUP(Transaktionen[[#This Row],[Transaktionen]],BTT[Verwendete Transaktion (Pflichtauswahl)],1,FALSE)),"nein","ja")</f>
        <v>nein</v>
      </c>
    </row>
    <row r="3905" spans="1:7" hidden="1" x14ac:dyDescent="0.25">
      <c r="A3905" t="s">
        <v>5180</v>
      </c>
      <c r="B3905" t="s">
        <v>5181</v>
      </c>
      <c r="C3905" t="s">
        <v>6087</v>
      </c>
      <c r="D3905" s="13">
        <v>6</v>
      </c>
      <c r="E3905" t="s">
        <v>576</v>
      </c>
      <c r="F3905" t="str">
        <f>IF(ISERROR(VLOOKUP(Transaktionen[[#This Row],[Transaktionen]],BTT[Verwendete Transaktion (Pflichtauswahl)],1,FALSE)),"nein","ja")</f>
        <v>nein</v>
      </c>
      <c r="G3905" t="s">
        <v>9091</v>
      </c>
    </row>
    <row r="3906" spans="1:7" hidden="1" x14ac:dyDescent="0.25">
      <c r="A3906" t="s">
        <v>7395</v>
      </c>
      <c r="B3906" t="s">
        <v>8400</v>
      </c>
      <c r="C3906" t="s">
        <v>6087</v>
      </c>
      <c r="D3906" s="13" t="s">
        <v>576</v>
      </c>
      <c r="E3906" t="s">
        <v>576</v>
      </c>
      <c r="F3906" t="str">
        <f>IF(ISERROR(VLOOKUP(Transaktionen[[#This Row],[Transaktionen]],BTT[Verwendete Transaktion (Pflichtauswahl)],1,FALSE)),"nein","ja")</f>
        <v>nein</v>
      </c>
      <c r="G3906" t="s">
        <v>9523</v>
      </c>
    </row>
    <row r="3907" spans="1:7" hidden="1" x14ac:dyDescent="0.25">
      <c r="A3907" t="s">
        <v>5182</v>
      </c>
      <c r="B3907" t="s">
        <v>5183</v>
      </c>
      <c r="C3907" t="s">
        <v>6087</v>
      </c>
      <c r="D3907" s="13">
        <v>31495</v>
      </c>
      <c r="E3907" t="s">
        <v>9102</v>
      </c>
      <c r="F3907" t="str">
        <f>IF(ISERROR(VLOOKUP(Transaktionen[[#This Row],[Transaktionen]],BTT[Verwendete Transaktion (Pflichtauswahl)],1,FALSE)),"nein","ja")</f>
        <v>nein</v>
      </c>
    </row>
    <row r="3908" spans="1:7" hidden="1" x14ac:dyDescent="0.25">
      <c r="A3908" t="s">
        <v>5184</v>
      </c>
      <c r="B3908" t="s">
        <v>5185</v>
      </c>
      <c r="C3908" t="s">
        <v>6087</v>
      </c>
      <c r="D3908" s="13">
        <v>14746</v>
      </c>
      <c r="E3908" t="s">
        <v>9102</v>
      </c>
      <c r="F3908" t="str">
        <f>IF(ISERROR(VLOOKUP(Transaktionen[[#This Row],[Transaktionen]],BTT[Verwendete Transaktion (Pflichtauswahl)],1,FALSE)),"nein","ja")</f>
        <v>nein</v>
      </c>
    </row>
    <row r="3909" spans="1:7" hidden="1" x14ac:dyDescent="0.25">
      <c r="A3909" t="s">
        <v>9493</v>
      </c>
      <c r="B3909" t="s">
        <v>9494</v>
      </c>
      <c r="C3909" t="s">
        <v>6087</v>
      </c>
      <c r="D3909" s="13">
        <v>99</v>
      </c>
      <c r="E3909" t="s">
        <v>9102</v>
      </c>
      <c r="F3909" t="str">
        <f>IF(ISERROR(VLOOKUP(Transaktionen[[#This Row],[Transaktionen]],BTT[Verwendete Transaktion (Pflichtauswahl)],1,FALSE)),"nein","ja")</f>
        <v>nein</v>
      </c>
    </row>
    <row r="3910" spans="1:7" hidden="1" x14ac:dyDescent="0.25">
      <c r="A3910" t="s">
        <v>7396</v>
      </c>
      <c r="B3910" t="s">
        <v>8401</v>
      </c>
      <c r="C3910" t="s">
        <v>6087</v>
      </c>
      <c r="D3910" s="13" t="s">
        <v>576</v>
      </c>
      <c r="E3910" t="s">
        <v>576</v>
      </c>
      <c r="F3910" t="str">
        <f>IF(ISERROR(VLOOKUP(Transaktionen[[#This Row],[Transaktionen]],BTT[Verwendete Transaktion (Pflichtauswahl)],1,FALSE)),"nein","ja")</f>
        <v>nein</v>
      </c>
      <c r="G3910" t="s">
        <v>9516</v>
      </c>
    </row>
    <row r="3911" spans="1:7" hidden="1" x14ac:dyDescent="0.25">
      <c r="A3911" t="s">
        <v>9322</v>
      </c>
      <c r="B3911" t="s">
        <v>9323</v>
      </c>
      <c r="C3911" t="s">
        <v>6087</v>
      </c>
      <c r="D3911" s="13">
        <v>6</v>
      </c>
      <c r="E3911" t="s">
        <v>9102</v>
      </c>
      <c r="F3911" t="str">
        <f>IF(ISERROR(VLOOKUP(Transaktionen[[#This Row],[Transaktionen]],BTT[Verwendete Transaktion (Pflichtauswahl)],1,FALSE)),"nein","ja")</f>
        <v>nein</v>
      </c>
      <c r="G3911" t="s">
        <v>9081</v>
      </c>
    </row>
    <row r="3912" spans="1:7" hidden="1" x14ac:dyDescent="0.25">
      <c r="A3912" t="s">
        <v>5186</v>
      </c>
      <c r="B3912" t="s">
        <v>5187</v>
      </c>
      <c r="C3912" t="s">
        <v>6087</v>
      </c>
      <c r="D3912" s="13">
        <v>92</v>
      </c>
      <c r="E3912" t="s">
        <v>576</v>
      </c>
      <c r="F3912" t="str">
        <f>IF(ISERROR(VLOOKUP(Transaktionen[[#This Row],[Transaktionen]],BTT[Verwendete Transaktion (Pflichtauswahl)],1,FALSE)),"nein","ja")</f>
        <v>nein</v>
      </c>
    </row>
    <row r="3913" spans="1:7" hidden="1" x14ac:dyDescent="0.25">
      <c r="A3913" t="s">
        <v>5188</v>
      </c>
      <c r="B3913" t="s">
        <v>5189</v>
      </c>
      <c r="C3913" t="s">
        <v>6087</v>
      </c>
      <c r="D3913" s="13">
        <v>36</v>
      </c>
      <c r="E3913" t="s">
        <v>9102</v>
      </c>
      <c r="F3913" t="str">
        <f>IF(ISERROR(VLOOKUP(Transaktionen[[#This Row],[Transaktionen]],BTT[Verwendete Transaktion (Pflichtauswahl)],1,FALSE)),"nein","ja")</f>
        <v>nein</v>
      </c>
    </row>
    <row r="3914" spans="1:7" hidden="1" x14ac:dyDescent="0.25">
      <c r="A3914" t="s">
        <v>7397</v>
      </c>
      <c r="B3914" t="s">
        <v>8402</v>
      </c>
      <c r="C3914" t="s">
        <v>6087</v>
      </c>
      <c r="D3914" s="13" t="s">
        <v>576</v>
      </c>
      <c r="E3914" t="s">
        <v>576</v>
      </c>
      <c r="F3914" t="str">
        <f>IF(ISERROR(VLOOKUP(Transaktionen[[#This Row],[Transaktionen]],BTT[Verwendete Transaktion (Pflichtauswahl)],1,FALSE)),"nein","ja")</f>
        <v>nein</v>
      </c>
      <c r="G3914" t="s">
        <v>9523</v>
      </c>
    </row>
    <row r="3915" spans="1:7" hidden="1" x14ac:dyDescent="0.25">
      <c r="A3915" t="s">
        <v>5190</v>
      </c>
      <c r="B3915" t="s">
        <v>5191</v>
      </c>
      <c r="C3915" t="s">
        <v>6087</v>
      </c>
      <c r="D3915" s="13">
        <v>1345</v>
      </c>
      <c r="E3915" t="s">
        <v>9102</v>
      </c>
      <c r="F3915" t="str">
        <f>IF(ISERROR(VLOOKUP(Transaktionen[[#This Row],[Transaktionen]],BTT[Verwendete Transaktion (Pflichtauswahl)],1,FALSE)),"nein","ja")</f>
        <v>nein</v>
      </c>
    </row>
    <row r="3916" spans="1:7" hidden="1" x14ac:dyDescent="0.25">
      <c r="A3916" t="s">
        <v>5192</v>
      </c>
      <c r="B3916" t="s">
        <v>5193</v>
      </c>
      <c r="C3916" t="s">
        <v>6087</v>
      </c>
      <c r="D3916" s="13">
        <v>51</v>
      </c>
      <c r="E3916" t="s">
        <v>9102</v>
      </c>
      <c r="F3916" t="str">
        <f>IF(ISERROR(VLOOKUP(Transaktionen[[#This Row],[Transaktionen]],BTT[Verwendete Transaktion (Pflichtauswahl)],1,FALSE)),"nein","ja")</f>
        <v>nein</v>
      </c>
    </row>
    <row r="3917" spans="1:7" hidden="1" x14ac:dyDescent="0.25">
      <c r="A3917" t="s">
        <v>5194</v>
      </c>
      <c r="B3917" t="s">
        <v>5195</v>
      </c>
      <c r="C3917" t="s">
        <v>6087</v>
      </c>
      <c r="D3917" s="13">
        <v>3</v>
      </c>
      <c r="E3917" t="s">
        <v>576</v>
      </c>
      <c r="F3917" t="str">
        <f>IF(ISERROR(VLOOKUP(Transaktionen[[#This Row],[Transaktionen]],BTT[Verwendete Transaktion (Pflichtauswahl)],1,FALSE)),"nein","ja")</f>
        <v>nein</v>
      </c>
    </row>
    <row r="3918" spans="1:7" hidden="1" x14ac:dyDescent="0.25">
      <c r="A3918" t="s">
        <v>5196</v>
      </c>
      <c r="B3918" t="s">
        <v>5197</v>
      </c>
      <c r="C3918" t="s">
        <v>6087</v>
      </c>
      <c r="D3918" s="13">
        <v>11642</v>
      </c>
      <c r="E3918" t="s">
        <v>9102</v>
      </c>
      <c r="F3918" t="str">
        <f>IF(ISERROR(VLOOKUP(Transaktionen[[#This Row],[Transaktionen]],BTT[Verwendete Transaktion (Pflichtauswahl)],1,FALSE)),"nein","ja")</f>
        <v>nein</v>
      </c>
    </row>
    <row r="3919" spans="1:7" hidden="1" x14ac:dyDescent="0.25">
      <c r="A3919" t="s">
        <v>5198</v>
      </c>
      <c r="B3919" t="s">
        <v>5199</v>
      </c>
      <c r="C3919" t="s">
        <v>6087</v>
      </c>
      <c r="D3919" s="13">
        <v>164</v>
      </c>
      <c r="E3919" t="s">
        <v>9102</v>
      </c>
      <c r="F3919" t="str">
        <f>IF(ISERROR(VLOOKUP(Transaktionen[[#This Row],[Transaktionen]],BTT[Verwendete Transaktion (Pflichtauswahl)],1,FALSE)),"nein","ja")</f>
        <v>nein</v>
      </c>
    </row>
    <row r="3920" spans="1:7" hidden="1" x14ac:dyDescent="0.25">
      <c r="A3920" t="s">
        <v>5200</v>
      </c>
      <c r="B3920" t="s">
        <v>5201</v>
      </c>
      <c r="C3920" t="s">
        <v>6087</v>
      </c>
      <c r="D3920" s="13">
        <v>81</v>
      </c>
      <c r="E3920" t="s">
        <v>9102</v>
      </c>
      <c r="F3920" t="str">
        <f>IF(ISERROR(VLOOKUP(Transaktionen[[#This Row],[Transaktionen]],BTT[Verwendete Transaktion (Pflichtauswahl)],1,FALSE)),"nein","ja")</f>
        <v>nein</v>
      </c>
    </row>
    <row r="3921" spans="1:7" hidden="1" x14ac:dyDescent="0.25">
      <c r="A3921" t="s">
        <v>5202</v>
      </c>
      <c r="B3921" t="s">
        <v>5203</v>
      </c>
      <c r="C3921" t="s">
        <v>6087</v>
      </c>
      <c r="D3921" s="13">
        <v>1420</v>
      </c>
      <c r="E3921" t="s">
        <v>9102</v>
      </c>
      <c r="F3921" t="str">
        <f>IF(ISERROR(VLOOKUP(Transaktionen[[#This Row],[Transaktionen]],BTT[Verwendete Transaktion (Pflichtauswahl)],1,FALSE)),"nein","ja")</f>
        <v>nein</v>
      </c>
    </row>
    <row r="3922" spans="1:7" hidden="1" x14ac:dyDescent="0.25">
      <c r="A3922" t="s">
        <v>5204</v>
      </c>
      <c r="B3922" t="s">
        <v>5205</v>
      </c>
      <c r="C3922" t="s">
        <v>6087</v>
      </c>
      <c r="D3922" s="13">
        <v>8</v>
      </c>
      <c r="E3922" t="s">
        <v>9102</v>
      </c>
      <c r="F3922" t="str">
        <f>IF(ISERROR(VLOOKUP(Transaktionen[[#This Row],[Transaktionen]],BTT[Verwendete Transaktion (Pflichtauswahl)],1,FALSE)),"nein","ja")</f>
        <v>nein</v>
      </c>
      <c r="G3922" t="s">
        <v>9523</v>
      </c>
    </row>
    <row r="3923" spans="1:7" hidden="1" x14ac:dyDescent="0.25">
      <c r="A3923" t="s">
        <v>5206</v>
      </c>
      <c r="B3923" t="s">
        <v>5207</v>
      </c>
      <c r="C3923" t="s">
        <v>6087</v>
      </c>
      <c r="D3923" s="13">
        <v>291</v>
      </c>
      <c r="E3923" t="s">
        <v>9102</v>
      </c>
      <c r="F3923" t="str">
        <f>IF(ISERROR(VLOOKUP(Transaktionen[[#This Row],[Transaktionen]],BTT[Verwendete Transaktion (Pflichtauswahl)],1,FALSE)),"nein","ja")</f>
        <v>nein</v>
      </c>
    </row>
    <row r="3924" spans="1:7" hidden="1" x14ac:dyDescent="0.25">
      <c r="A3924" t="s">
        <v>5208</v>
      </c>
      <c r="B3924" t="s">
        <v>5209</v>
      </c>
      <c r="C3924" t="s">
        <v>6087</v>
      </c>
      <c r="D3924" s="13">
        <v>39</v>
      </c>
      <c r="E3924" t="s">
        <v>9102</v>
      </c>
      <c r="F3924" t="str">
        <f>IF(ISERROR(VLOOKUP(Transaktionen[[#This Row],[Transaktionen]],BTT[Verwendete Transaktion (Pflichtauswahl)],1,FALSE)),"nein","ja")</f>
        <v>nein</v>
      </c>
    </row>
    <row r="3925" spans="1:7" hidden="1" x14ac:dyDescent="0.25">
      <c r="A3925" t="s">
        <v>5210</v>
      </c>
      <c r="B3925" t="s">
        <v>5211</v>
      </c>
      <c r="C3925" t="s">
        <v>6087</v>
      </c>
      <c r="D3925" s="13">
        <v>943</v>
      </c>
      <c r="E3925" t="s">
        <v>9102</v>
      </c>
      <c r="F3925" t="str">
        <f>IF(ISERROR(VLOOKUP(Transaktionen[[#This Row],[Transaktionen]],BTT[Verwendete Transaktion (Pflichtauswahl)],1,FALSE)),"nein","ja")</f>
        <v>nein</v>
      </c>
    </row>
    <row r="3926" spans="1:7" hidden="1" x14ac:dyDescent="0.25">
      <c r="A3926" t="s">
        <v>5212</v>
      </c>
      <c r="B3926" t="s">
        <v>5213</v>
      </c>
      <c r="C3926" t="s">
        <v>6087</v>
      </c>
      <c r="D3926" s="13">
        <v>3</v>
      </c>
      <c r="E3926" t="s">
        <v>576</v>
      </c>
      <c r="F3926" t="str">
        <f>IF(ISERROR(VLOOKUP(Transaktionen[[#This Row],[Transaktionen]],BTT[Verwendete Transaktion (Pflichtauswahl)],1,FALSE)),"nein","ja")</f>
        <v>nein</v>
      </c>
    </row>
    <row r="3927" spans="1:7" hidden="1" x14ac:dyDescent="0.25">
      <c r="A3927" t="s">
        <v>5214</v>
      </c>
      <c r="B3927" t="s">
        <v>5215</v>
      </c>
      <c r="C3927" t="s">
        <v>6087</v>
      </c>
      <c r="D3927" s="13">
        <v>430582</v>
      </c>
      <c r="E3927" t="s">
        <v>9102</v>
      </c>
      <c r="F3927" t="str">
        <f>IF(ISERROR(VLOOKUP(Transaktionen[[#This Row],[Transaktionen]],BTT[Verwendete Transaktion (Pflichtauswahl)],1,FALSE)),"nein","ja")</f>
        <v>nein</v>
      </c>
    </row>
    <row r="3928" spans="1:7" hidden="1" x14ac:dyDescent="0.25">
      <c r="A3928" t="s">
        <v>7398</v>
      </c>
      <c r="B3928" t="s">
        <v>8403</v>
      </c>
      <c r="C3928" t="s">
        <v>6087</v>
      </c>
      <c r="D3928" s="13" t="s">
        <v>576</v>
      </c>
      <c r="E3928" t="s">
        <v>576</v>
      </c>
      <c r="F3928" t="str">
        <f>IF(ISERROR(VLOOKUP(Transaktionen[[#This Row],[Transaktionen]],BTT[Verwendete Transaktion (Pflichtauswahl)],1,FALSE)),"nein","ja")</f>
        <v>nein</v>
      </c>
      <c r="G3928" t="s">
        <v>9523</v>
      </c>
    </row>
    <row r="3929" spans="1:7" hidden="1" x14ac:dyDescent="0.25">
      <c r="A3929" t="s">
        <v>5216</v>
      </c>
      <c r="B3929" t="s">
        <v>5217</v>
      </c>
      <c r="C3929" t="s">
        <v>6087</v>
      </c>
      <c r="D3929" s="13">
        <v>3923</v>
      </c>
      <c r="E3929" t="s">
        <v>9102</v>
      </c>
      <c r="F3929" t="str">
        <f>IF(ISERROR(VLOOKUP(Transaktionen[[#This Row],[Transaktionen]],BTT[Verwendete Transaktion (Pflichtauswahl)],1,FALSE)),"nein","ja")</f>
        <v>nein</v>
      </c>
      <c r="G3929" t="s">
        <v>9094</v>
      </c>
    </row>
    <row r="3930" spans="1:7" hidden="1" x14ac:dyDescent="0.25">
      <c r="A3930" t="s">
        <v>5218</v>
      </c>
      <c r="B3930" t="s">
        <v>5219</v>
      </c>
      <c r="C3930" t="s">
        <v>6087</v>
      </c>
      <c r="D3930" s="13">
        <v>8</v>
      </c>
      <c r="E3930" t="s">
        <v>9102</v>
      </c>
      <c r="F3930" t="str">
        <f>IF(ISERROR(VLOOKUP(Transaktionen[[#This Row],[Transaktionen]],BTT[Verwendete Transaktion (Pflichtauswahl)],1,FALSE)),"nein","ja")</f>
        <v>nein</v>
      </c>
      <c r="G3930" t="s">
        <v>9094</v>
      </c>
    </row>
    <row r="3931" spans="1:7" hidden="1" x14ac:dyDescent="0.25">
      <c r="A3931" t="s">
        <v>7399</v>
      </c>
      <c r="B3931" t="s">
        <v>8404</v>
      </c>
      <c r="C3931" t="s">
        <v>6087</v>
      </c>
      <c r="D3931" s="13">
        <v>3</v>
      </c>
      <c r="E3931" t="s">
        <v>576</v>
      </c>
      <c r="F3931" t="str">
        <f>IF(ISERROR(VLOOKUP(Transaktionen[[#This Row],[Transaktionen]],BTT[Verwendete Transaktion (Pflichtauswahl)],1,FALSE)),"nein","ja")</f>
        <v>nein</v>
      </c>
      <c r="G3931" t="s">
        <v>9094</v>
      </c>
    </row>
    <row r="3932" spans="1:7" hidden="1" x14ac:dyDescent="0.25">
      <c r="A3932" t="s">
        <v>5220</v>
      </c>
      <c r="B3932" t="s">
        <v>5221</v>
      </c>
      <c r="C3932" t="s">
        <v>6087</v>
      </c>
      <c r="D3932" s="13">
        <v>1758</v>
      </c>
      <c r="E3932" t="s">
        <v>9102</v>
      </c>
      <c r="F3932" t="str">
        <f>IF(ISERROR(VLOOKUP(Transaktionen[[#This Row],[Transaktionen]],BTT[Verwendete Transaktion (Pflichtauswahl)],1,FALSE)),"nein","ja")</f>
        <v>nein</v>
      </c>
      <c r="G3932" t="s">
        <v>9523</v>
      </c>
    </row>
    <row r="3933" spans="1:7" hidden="1" x14ac:dyDescent="0.25">
      <c r="A3933" t="s">
        <v>7400</v>
      </c>
      <c r="B3933" t="s">
        <v>8405</v>
      </c>
      <c r="C3933" t="s">
        <v>6087</v>
      </c>
      <c r="D3933" s="13" t="s">
        <v>576</v>
      </c>
      <c r="E3933" t="s">
        <v>576</v>
      </c>
      <c r="F3933" t="str">
        <f>IF(ISERROR(VLOOKUP(Transaktionen[[#This Row],[Transaktionen]],BTT[Verwendete Transaktion (Pflichtauswahl)],1,FALSE)),"nein","ja")</f>
        <v>nein</v>
      </c>
      <c r="G3933" t="s">
        <v>9523</v>
      </c>
    </row>
    <row r="3934" spans="1:7" hidden="1" x14ac:dyDescent="0.25">
      <c r="A3934" t="s">
        <v>7401</v>
      </c>
      <c r="B3934" t="s">
        <v>8406</v>
      </c>
      <c r="C3934" t="s">
        <v>6087</v>
      </c>
      <c r="D3934" s="13">
        <v>145</v>
      </c>
      <c r="E3934" t="s">
        <v>9102</v>
      </c>
      <c r="F3934" t="str">
        <f>IF(ISERROR(VLOOKUP(Transaktionen[[#This Row],[Transaktionen]],BTT[Verwendete Transaktion (Pflichtauswahl)],1,FALSE)),"nein","ja")</f>
        <v>nein</v>
      </c>
    </row>
    <row r="3935" spans="1:7" hidden="1" x14ac:dyDescent="0.25">
      <c r="A3935" t="s">
        <v>5222</v>
      </c>
      <c r="B3935" t="s">
        <v>5223</v>
      </c>
      <c r="C3935" t="s">
        <v>6087</v>
      </c>
      <c r="D3935" s="13">
        <v>326</v>
      </c>
      <c r="E3935" t="s">
        <v>9102</v>
      </c>
      <c r="F3935" t="str">
        <f>IF(ISERROR(VLOOKUP(Transaktionen[[#This Row],[Transaktionen]],BTT[Verwendete Transaktion (Pflichtauswahl)],1,FALSE)),"nein","ja")</f>
        <v>nein</v>
      </c>
    </row>
    <row r="3936" spans="1:7" hidden="1" x14ac:dyDescent="0.25">
      <c r="A3936" t="s">
        <v>5224</v>
      </c>
      <c r="B3936" t="s">
        <v>5225</v>
      </c>
      <c r="C3936" t="s">
        <v>6087</v>
      </c>
      <c r="D3936" s="13">
        <v>20</v>
      </c>
      <c r="E3936" t="s">
        <v>9102</v>
      </c>
      <c r="F3936" t="str">
        <f>IF(ISERROR(VLOOKUP(Transaktionen[[#This Row],[Transaktionen]],BTT[Verwendete Transaktion (Pflichtauswahl)],1,FALSE)),"nein","ja")</f>
        <v>nein</v>
      </c>
      <c r="G3936" t="s">
        <v>9523</v>
      </c>
    </row>
    <row r="3937" spans="1:7" hidden="1" x14ac:dyDescent="0.25">
      <c r="A3937" t="s">
        <v>5230</v>
      </c>
      <c r="B3937" t="s">
        <v>5231</v>
      </c>
      <c r="C3937" t="s">
        <v>3</v>
      </c>
      <c r="D3937" s="13">
        <v>1324</v>
      </c>
      <c r="E3937" t="s">
        <v>9102</v>
      </c>
      <c r="F3937" t="str">
        <f>IF(ISERROR(VLOOKUP(Transaktionen[[#This Row],[Transaktionen]],BTT[Verwendete Transaktion (Pflichtauswahl)],1,FALSE)),"nein","ja")</f>
        <v>nein</v>
      </c>
    </row>
    <row r="3938" spans="1:7" hidden="1" x14ac:dyDescent="0.25">
      <c r="A3938" t="s">
        <v>5232</v>
      </c>
      <c r="B3938" t="s">
        <v>5233</v>
      </c>
      <c r="C3938" t="s">
        <v>3</v>
      </c>
      <c r="D3938" s="13">
        <v>81</v>
      </c>
      <c r="E3938" t="s">
        <v>9102</v>
      </c>
      <c r="F3938" t="str">
        <f>IF(ISERROR(VLOOKUP(Transaktionen[[#This Row],[Transaktionen]],BTT[Verwendete Transaktion (Pflichtauswahl)],1,FALSE)),"nein","ja")</f>
        <v>nein</v>
      </c>
    </row>
    <row r="3939" spans="1:7" hidden="1" x14ac:dyDescent="0.25">
      <c r="A3939" t="s">
        <v>5234</v>
      </c>
      <c r="B3939" t="s">
        <v>5235</v>
      </c>
      <c r="C3939" t="s">
        <v>3</v>
      </c>
      <c r="D3939" s="13">
        <v>25</v>
      </c>
      <c r="E3939" t="s">
        <v>9102</v>
      </c>
      <c r="F3939" t="str">
        <f>IF(ISERROR(VLOOKUP(Transaktionen[[#This Row],[Transaktionen]],BTT[Verwendete Transaktion (Pflichtauswahl)],1,FALSE)),"nein","ja")</f>
        <v>nein</v>
      </c>
    </row>
    <row r="3940" spans="1:7" hidden="1" x14ac:dyDescent="0.25">
      <c r="A3940" t="s">
        <v>5236</v>
      </c>
      <c r="B3940" t="s">
        <v>5237</v>
      </c>
      <c r="C3940" t="s">
        <v>3</v>
      </c>
      <c r="D3940" s="13">
        <v>34</v>
      </c>
      <c r="E3940" t="s">
        <v>9102</v>
      </c>
      <c r="F3940" t="str">
        <f>IF(ISERROR(VLOOKUP(Transaktionen[[#This Row],[Transaktionen]],BTT[Verwendete Transaktion (Pflichtauswahl)],1,FALSE)),"nein","ja")</f>
        <v>nein</v>
      </c>
    </row>
    <row r="3941" spans="1:7" hidden="1" x14ac:dyDescent="0.25">
      <c r="A3941" t="s">
        <v>5228</v>
      </c>
      <c r="B3941" t="s">
        <v>5229</v>
      </c>
      <c r="C3941" t="s">
        <v>8457</v>
      </c>
      <c r="D3941" s="13">
        <v>78</v>
      </c>
      <c r="E3941" t="s">
        <v>9102</v>
      </c>
      <c r="F3941" t="str">
        <f>IF(ISERROR(VLOOKUP(Transaktionen[[#This Row],[Transaktionen]],BTT[Verwendete Transaktion (Pflichtauswahl)],1,FALSE)),"nein","ja")</f>
        <v>nein</v>
      </c>
    </row>
    <row r="3942" spans="1:7" hidden="1" x14ac:dyDescent="0.25">
      <c r="A3942" t="s">
        <v>5238</v>
      </c>
      <c r="B3942" t="s">
        <v>5239</v>
      </c>
      <c r="C3942" t="s">
        <v>8457</v>
      </c>
      <c r="D3942" s="13">
        <v>2625</v>
      </c>
      <c r="E3942" t="s">
        <v>9102</v>
      </c>
      <c r="F3942" t="str">
        <f>IF(ISERROR(VLOOKUP(Transaktionen[[#This Row],[Transaktionen]],BTT[Verwendete Transaktion (Pflichtauswahl)],1,FALSE)),"nein","ja")</f>
        <v>nein</v>
      </c>
    </row>
    <row r="3943" spans="1:7" hidden="1" x14ac:dyDescent="0.25">
      <c r="A3943" t="s">
        <v>5240</v>
      </c>
      <c r="B3943" t="s">
        <v>5241</v>
      </c>
      <c r="C3943" t="s">
        <v>8457</v>
      </c>
      <c r="D3943" s="13">
        <v>723</v>
      </c>
      <c r="E3943" t="s">
        <v>9102</v>
      </c>
      <c r="F3943" t="str">
        <f>IF(ISERROR(VLOOKUP(Transaktionen[[#This Row],[Transaktionen]],BTT[Verwendete Transaktion (Pflichtauswahl)],1,FALSE)),"nein","ja")</f>
        <v>nein</v>
      </c>
    </row>
    <row r="3944" spans="1:7" hidden="1" x14ac:dyDescent="0.25">
      <c r="A3944" t="s">
        <v>5242</v>
      </c>
      <c r="B3944" t="s">
        <v>5243</v>
      </c>
      <c r="C3944" t="s">
        <v>8457</v>
      </c>
      <c r="D3944" s="13">
        <v>23106</v>
      </c>
      <c r="E3944" t="s">
        <v>9102</v>
      </c>
      <c r="F3944" t="str">
        <f>IF(ISERROR(VLOOKUP(Transaktionen[[#This Row],[Transaktionen]],BTT[Verwendete Transaktion (Pflichtauswahl)],1,FALSE)),"nein","ja")</f>
        <v>nein</v>
      </c>
    </row>
    <row r="3945" spans="1:7" hidden="1" x14ac:dyDescent="0.25">
      <c r="A3945" t="s">
        <v>5244</v>
      </c>
      <c r="B3945" t="s">
        <v>5245</v>
      </c>
      <c r="C3945" t="s">
        <v>8457</v>
      </c>
      <c r="D3945" s="13">
        <v>196</v>
      </c>
      <c r="E3945" t="s">
        <v>9102</v>
      </c>
      <c r="F3945" t="str">
        <f>IF(ISERROR(VLOOKUP(Transaktionen[[#This Row],[Transaktionen]],BTT[Verwendete Transaktion (Pflichtauswahl)],1,FALSE)),"nein","ja")</f>
        <v>nein</v>
      </c>
    </row>
    <row r="3946" spans="1:7" hidden="1" x14ac:dyDescent="0.25">
      <c r="A3946" t="s">
        <v>5246</v>
      </c>
      <c r="B3946" t="s">
        <v>5247</v>
      </c>
      <c r="C3946" t="s">
        <v>6036</v>
      </c>
      <c r="D3946" s="13">
        <v>12027</v>
      </c>
      <c r="E3946" t="s">
        <v>9102</v>
      </c>
      <c r="F3946" t="str">
        <f>IF(ISERROR(VLOOKUP(Transaktionen[[#This Row],[Transaktionen]],BTT[Verwendete Transaktion (Pflichtauswahl)],1,FALSE)),"nein","ja")</f>
        <v>nein</v>
      </c>
    </row>
    <row r="3947" spans="1:7" hidden="1" x14ac:dyDescent="0.25">
      <c r="A3947" t="s">
        <v>5248</v>
      </c>
      <c r="B3947" t="s">
        <v>5249</v>
      </c>
      <c r="C3947" t="s">
        <v>6036</v>
      </c>
      <c r="D3947" s="13">
        <v>36</v>
      </c>
      <c r="E3947" t="s">
        <v>9102</v>
      </c>
      <c r="F3947" t="str">
        <f>IF(ISERROR(VLOOKUP(Transaktionen[[#This Row],[Transaktionen]],BTT[Verwendete Transaktion (Pflichtauswahl)],1,FALSE)),"nein","ja")</f>
        <v>nein</v>
      </c>
    </row>
    <row r="3948" spans="1:7" hidden="1" x14ac:dyDescent="0.25">
      <c r="A3948" t="s">
        <v>7403</v>
      </c>
      <c r="B3948" t="s">
        <v>8408</v>
      </c>
      <c r="C3948" t="s">
        <v>6036</v>
      </c>
      <c r="D3948" s="13" t="s">
        <v>576</v>
      </c>
      <c r="E3948" t="s">
        <v>576</v>
      </c>
      <c r="F3948" t="str">
        <f>IF(ISERROR(VLOOKUP(Transaktionen[[#This Row],[Transaktionen]],BTT[Verwendete Transaktion (Pflichtauswahl)],1,FALSE)),"nein","ja")</f>
        <v>nein</v>
      </c>
      <c r="G3948" t="s">
        <v>9516</v>
      </c>
    </row>
    <row r="3949" spans="1:7" hidden="1" x14ac:dyDescent="0.25">
      <c r="A3949" t="s">
        <v>5250</v>
      </c>
      <c r="B3949" t="s">
        <v>5251</v>
      </c>
      <c r="C3949" t="s">
        <v>8457</v>
      </c>
      <c r="D3949" s="13">
        <v>486</v>
      </c>
      <c r="E3949" t="s">
        <v>9102</v>
      </c>
      <c r="F3949" t="str">
        <f>IF(ISERROR(VLOOKUP(Transaktionen[[#This Row],[Transaktionen]],BTT[Verwendete Transaktion (Pflichtauswahl)],1,FALSE)),"nein","ja")</f>
        <v>nein</v>
      </c>
    </row>
    <row r="3950" spans="1:7" hidden="1" x14ac:dyDescent="0.25">
      <c r="A3950" t="s">
        <v>5252</v>
      </c>
      <c r="B3950" t="s">
        <v>5253</v>
      </c>
      <c r="C3950" t="s">
        <v>6036</v>
      </c>
      <c r="D3950" s="13">
        <v>203</v>
      </c>
      <c r="E3950" t="s">
        <v>9102</v>
      </c>
      <c r="F3950" t="str">
        <f>IF(ISERROR(VLOOKUP(Transaktionen[[#This Row],[Transaktionen]],BTT[Verwendete Transaktion (Pflichtauswahl)],1,FALSE)),"nein","ja")</f>
        <v>nein</v>
      </c>
    </row>
    <row r="3951" spans="1:7" hidden="1" x14ac:dyDescent="0.25">
      <c r="A3951" t="s">
        <v>5254</v>
      </c>
      <c r="B3951" t="s">
        <v>5255</v>
      </c>
      <c r="C3951" t="s">
        <v>6036</v>
      </c>
      <c r="D3951" s="13">
        <v>6167</v>
      </c>
      <c r="E3951" t="s">
        <v>9102</v>
      </c>
      <c r="F3951" t="str">
        <f>IF(ISERROR(VLOOKUP(Transaktionen[[#This Row],[Transaktionen]],BTT[Verwendete Transaktion (Pflichtauswahl)],1,FALSE)),"nein","ja")</f>
        <v>nein</v>
      </c>
    </row>
    <row r="3952" spans="1:7" hidden="1" x14ac:dyDescent="0.25">
      <c r="A3952" t="s">
        <v>5256</v>
      </c>
      <c r="B3952" t="s">
        <v>5257</v>
      </c>
      <c r="C3952" t="s">
        <v>6036</v>
      </c>
      <c r="D3952" s="13">
        <v>799</v>
      </c>
      <c r="E3952" t="s">
        <v>9102</v>
      </c>
      <c r="F3952" t="str">
        <f>IF(ISERROR(VLOOKUP(Transaktionen[[#This Row],[Transaktionen]],BTT[Verwendete Transaktion (Pflichtauswahl)],1,FALSE)),"nein","ja")</f>
        <v>nein</v>
      </c>
    </row>
    <row r="3953" spans="1:6" hidden="1" x14ac:dyDescent="0.25">
      <c r="A3953" t="s">
        <v>9495</v>
      </c>
      <c r="B3953" t="s">
        <v>9496</v>
      </c>
      <c r="C3953" t="s">
        <v>6036</v>
      </c>
      <c r="D3953" s="13">
        <v>351</v>
      </c>
      <c r="E3953" t="s">
        <v>9102</v>
      </c>
      <c r="F3953" t="str">
        <f>IF(ISERROR(VLOOKUP(Transaktionen[[#This Row],[Transaktionen]],BTT[Verwendete Transaktion (Pflichtauswahl)],1,FALSE)),"nein","ja")</f>
        <v>nein</v>
      </c>
    </row>
    <row r="3954" spans="1:6" hidden="1" x14ac:dyDescent="0.25">
      <c r="A3954" t="s">
        <v>5258</v>
      </c>
      <c r="B3954" t="s">
        <v>5259</v>
      </c>
      <c r="C3954" t="s">
        <v>8457</v>
      </c>
      <c r="D3954" s="13">
        <v>753</v>
      </c>
      <c r="E3954" t="s">
        <v>9102</v>
      </c>
      <c r="F3954" t="str">
        <f>IF(ISERROR(VLOOKUP(Transaktionen[[#This Row],[Transaktionen]],BTT[Verwendete Transaktion (Pflichtauswahl)],1,FALSE)),"nein","ja")</f>
        <v>nein</v>
      </c>
    </row>
    <row r="3955" spans="1:6" hidden="1" x14ac:dyDescent="0.25">
      <c r="A3955" t="s">
        <v>7404</v>
      </c>
      <c r="B3955" t="s">
        <v>8409</v>
      </c>
      <c r="C3955" t="s">
        <v>6036</v>
      </c>
      <c r="D3955" s="13">
        <v>10</v>
      </c>
      <c r="E3955" t="s">
        <v>9102</v>
      </c>
      <c r="F3955" t="str">
        <f>IF(ISERROR(VLOOKUP(Transaktionen[[#This Row],[Transaktionen]],BTT[Verwendete Transaktion (Pflichtauswahl)],1,FALSE)),"nein","ja")</f>
        <v>nein</v>
      </c>
    </row>
    <row r="3956" spans="1:6" hidden="1" x14ac:dyDescent="0.25">
      <c r="A3956" t="s">
        <v>7405</v>
      </c>
      <c r="B3956" t="s">
        <v>8410</v>
      </c>
      <c r="C3956" t="s">
        <v>6036</v>
      </c>
      <c r="D3956" s="13">
        <v>10</v>
      </c>
      <c r="E3956" t="s">
        <v>576</v>
      </c>
      <c r="F3956" t="str">
        <f>IF(ISERROR(VLOOKUP(Transaktionen[[#This Row],[Transaktionen]],BTT[Verwendete Transaktion (Pflichtauswahl)],1,FALSE)),"nein","ja")</f>
        <v>nein</v>
      </c>
    </row>
    <row r="3957" spans="1:6" hidden="1" x14ac:dyDescent="0.25">
      <c r="A3957" t="s">
        <v>5260</v>
      </c>
      <c r="B3957" t="s">
        <v>5261</v>
      </c>
      <c r="C3957" t="s">
        <v>8457</v>
      </c>
      <c r="D3957" s="13">
        <v>124</v>
      </c>
      <c r="E3957" t="s">
        <v>9102</v>
      </c>
      <c r="F3957" s="10" t="str">
        <f>IF(ISERROR(VLOOKUP(Transaktionen[[#This Row],[Transaktionen]],BTT[Verwendete Transaktion (Pflichtauswahl)],1,FALSE)),"nein","ja")</f>
        <v>nein</v>
      </c>
    </row>
    <row r="3958" spans="1:6" hidden="1" x14ac:dyDescent="0.25">
      <c r="A3958" t="s">
        <v>5262</v>
      </c>
      <c r="B3958" t="s">
        <v>5263</v>
      </c>
      <c r="C3958" t="s">
        <v>8457</v>
      </c>
      <c r="D3958" s="13">
        <v>137145</v>
      </c>
      <c r="E3958" t="s">
        <v>9102</v>
      </c>
      <c r="F3958" t="str">
        <f>IF(ISERROR(VLOOKUP(Transaktionen[[#This Row],[Transaktionen]],BTT[Verwendete Transaktion (Pflichtauswahl)],1,FALSE)),"nein","ja")</f>
        <v>nein</v>
      </c>
    </row>
    <row r="3959" spans="1:6" hidden="1" x14ac:dyDescent="0.25">
      <c r="A3959" t="s">
        <v>5264</v>
      </c>
      <c r="B3959" t="s">
        <v>5265</v>
      </c>
      <c r="C3959" t="s">
        <v>8457</v>
      </c>
      <c r="D3959" s="13">
        <v>12473</v>
      </c>
      <c r="E3959" t="s">
        <v>9102</v>
      </c>
      <c r="F3959" t="str">
        <f>IF(ISERROR(VLOOKUP(Transaktionen[[#This Row],[Transaktionen]],BTT[Verwendete Transaktion (Pflichtauswahl)],1,FALSE)),"nein","ja")</f>
        <v>nein</v>
      </c>
    </row>
    <row r="3960" spans="1:6" hidden="1" x14ac:dyDescent="0.25">
      <c r="A3960" t="s">
        <v>7406</v>
      </c>
      <c r="B3960" t="s">
        <v>8411</v>
      </c>
      <c r="C3960" t="s">
        <v>6036</v>
      </c>
      <c r="D3960" s="13">
        <v>8</v>
      </c>
      <c r="E3960" t="s">
        <v>576</v>
      </c>
      <c r="F3960" t="str">
        <f>IF(ISERROR(VLOOKUP(Transaktionen[[#This Row],[Transaktionen]],BTT[Verwendete Transaktion (Pflichtauswahl)],1,FALSE)),"nein","ja")</f>
        <v>nein</v>
      </c>
    </row>
    <row r="3961" spans="1:6" hidden="1" x14ac:dyDescent="0.25">
      <c r="A3961" t="s">
        <v>5266</v>
      </c>
      <c r="B3961" t="s">
        <v>5267</v>
      </c>
      <c r="C3961" t="s">
        <v>6036</v>
      </c>
      <c r="D3961" s="13">
        <v>3894</v>
      </c>
      <c r="E3961" t="s">
        <v>9102</v>
      </c>
      <c r="F3961" t="str">
        <f>IF(ISERROR(VLOOKUP(Transaktionen[[#This Row],[Transaktionen]],BTT[Verwendete Transaktion (Pflichtauswahl)],1,FALSE)),"nein","ja")</f>
        <v>nein</v>
      </c>
    </row>
    <row r="3962" spans="1:6" hidden="1" x14ac:dyDescent="0.25">
      <c r="A3962" t="s">
        <v>5268</v>
      </c>
      <c r="B3962" t="s">
        <v>5269</v>
      </c>
      <c r="C3962" t="s">
        <v>6036</v>
      </c>
      <c r="D3962" s="13">
        <v>19193</v>
      </c>
      <c r="E3962" t="s">
        <v>9102</v>
      </c>
      <c r="F3962" t="str">
        <f>IF(ISERROR(VLOOKUP(Transaktionen[[#This Row],[Transaktionen]],BTT[Verwendete Transaktion (Pflichtauswahl)],1,FALSE)),"nein","ja")</f>
        <v>nein</v>
      </c>
    </row>
    <row r="3963" spans="1:6" hidden="1" x14ac:dyDescent="0.25">
      <c r="A3963" t="s">
        <v>5270</v>
      </c>
      <c r="B3963" t="s">
        <v>5271</v>
      </c>
      <c r="C3963" t="s">
        <v>6036</v>
      </c>
      <c r="D3963" s="13">
        <v>266</v>
      </c>
      <c r="E3963" t="s">
        <v>9102</v>
      </c>
      <c r="F3963" t="str">
        <f>IF(ISERROR(VLOOKUP(Transaktionen[[#This Row],[Transaktionen]],BTT[Verwendete Transaktion (Pflichtauswahl)],1,FALSE)),"nein","ja")</f>
        <v>nein</v>
      </c>
    </row>
    <row r="3964" spans="1:6" hidden="1" x14ac:dyDescent="0.25">
      <c r="A3964" t="s">
        <v>5272</v>
      </c>
      <c r="B3964" t="s">
        <v>5273</v>
      </c>
      <c r="C3964" t="s">
        <v>6036</v>
      </c>
      <c r="D3964" s="13">
        <v>5218</v>
      </c>
      <c r="E3964" t="s">
        <v>9102</v>
      </c>
      <c r="F3964" t="str">
        <f>IF(ISERROR(VLOOKUP(Transaktionen[[#This Row],[Transaktionen]],BTT[Verwendete Transaktion (Pflichtauswahl)],1,FALSE)),"nein","ja")</f>
        <v>nein</v>
      </c>
    </row>
    <row r="3965" spans="1:6" hidden="1" x14ac:dyDescent="0.25">
      <c r="A3965" t="s">
        <v>5274</v>
      </c>
      <c r="B3965" t="s">
        <v>5275</v>
      </c>
      <c r="C3965" t="s">
        <v>6036</v>
      </c>
      <c r="D3965" s="13">
        <v>112</v>
      </c>
      <c r="E3965" t="s">
        <v>9102</v>
      </c>
      <c r="F3965" t="str">
        <f>IF(ISERROR(VLOOKUP(Transaktionen[[#This Row],[Transaktionen]],BTT[Verwendete Transaktion (Pflichtauswahl)],1,FALSE)),"nein","ja")</f>
        <v>nein</v>
      </c>
    </row>
    <row r="3966" spans="1:6" hidden="1" x14ac:dyDescent="0.25">
      <c r="A3966" t="s">
        <v>5276</v>
      </c>
      <c r="B3966" t="s">
        <v>5277</v>
      </c>
      <c r="C3966" t="s">
        <v>6036</v>
      </c>
      <c r="D3966" s="13">
        <v>1317</v>
      </c>
      <c r="E3966" t="s">
        <v>9102</v>
      </c>
      <c r="F3966" t="str">
        <f>IF(ISERROR(VLOOKUP(Transaktionen[[#This Row],[Transaktionen]],BTT[Verwendete Transaktion (Pflichtauswahl)],1,FALSE)),"nein","ja")</f>
        <v>nein</v>
      </c>
    </row>
    <row r="3967" spans="1:6" hidden="1" x14ac:dyDescent="0.25">
      <c r="A3967" t="s">
        <v>5278</v>
      </c>
      <c r="B3967" t="s">
        <v>5279</v>
      </c>
      <c r="C3967" t="s">
        <v>6036</v>
      </c>
      <c r="D3967" s="13">
        <v>11058</v>
      </c>
      <c r="E3967" t="s">
        <v>9102</v>
      </c>
      <c r="F3967" t="str">
        <f>IF(ISERROR(VLOOKUP(Transaktionen[[#This Row],[Transaktionen]],BTT[Verwendete Transaktion (Pflichtauswahl)],1,FALSE)),"nein","ja")</f>
        <v>nein</v>
      </c>
    </row>
    <row r="3968" spans="1:6" hidden="1" x14ac:dyDescent="0.25">
      <c r="A3968" t="s">
        <v>5280</v>
      </c>
      <c r="B3968" t="s">
        <v>5281</v>
      </c>
      <c r="C3968" t="s">
        <v>6036</v>
      </c>
      <c r="D3968" s="13">
        <v>10010</v>
      </c>
      <c r="E3968" t="s">
        <v>9102</v>
      </c>
      <c r="F3968" t="str">
        <f>IF(ISERROR(VLOOKUP(Transaktionen[[#This Row],[Transaktionen]],BTT[Verwendete Transaktion (Pflichtauswahl)],1,FALSE)),"nein","ja")</f>
        <v>nein</v>
      </c>
    </row>
    <row r="3969" spans="1:7" hidden="1" x14ac:dyDescent="0.25">
      <c r="A3969" t="s">
        <v>5282</v>
      </c>
      <c r="B3969" t="s">
        <v>5283</v>
      </c>
      <c r="C3969" t="s">
        <v>6036</v>
      </c>
      <c r="D3969" s="13">
        <v>29068</v>
      </c>
      <c r="E3969" t="s">
        <v>9102</v>
      </c>
      <c r="F3969" t="str">
        <f>IF(ISERROR(VLOOKUP(Transaktionen[[#This Row],[Transaktionen]],BTT[Verwendete Transaktion (Pflichtauswahl)],1,FALSE)),"nein","ja")</f>
        <v>nein</v>
      </c>
    </row>
    <row r="3970" spans="1:7" hidden="1" x14ac:dyDescent="0.25">
      <c r="A3970" t="s">
        <v>5284</v>
      </c>
      <c r="B3970" t="s">
        <v>5285</v>
      </c>
      <c r="C3970" t="s">
        <v>6036</v>
      </c>
      <c r="D3970" s="13">
        <v>23200</v>
      </c>
      <c r="E3970" t="s">
        <v>9102</v>
      </c>
      <c r="F3970" t="str">
        <f>IF(ISERROR(VLOOKUP(Transaktionen[[#This Row],[Transaktionen]],BTT[Verwendete Transaktion (Pflichtauswahl)],1,FALSE)),"nein","ja")</f>
        <v>nein</v>
      </c>
    </row>
    <row r="3971" spans="1:7" hidden="1" x14ac:dyDescent="0.25">
      <c r="A3971" t="s">
        <v>5286</v>
      </c>
      <c r="B3971" t="s">
        <v>5287</v>
      </c>
      <c r="C3971" t="s">
        <v>6036</v>
      </c>
      <c r="D3971" s="13">
        <v>8977</v>
      </c>
      <c r="E3971" t="s">
        <v>9102</v>
      </c>
      <c r="F3971" t="str">
        <f>IF(ISERROR(VLOOKUP(Transaktionen[[#This Row],[Transaktionen]],BTT[Verwendete Transaktion (Pflichtauswahl)],1,FALSE)),"nein","ja")</f>
        <v>nein</v>
      </c>
    </row>
    <row r="3972" spans="1:7" hidden="1" x14ac:dyDescent="0.25">
      <c r="A3972" t="s">
        <v>5288</v>
      </c>
      <c r="B3972" t="s">
        <v>5289</v>
      </c>
      <c r="C3972" t="s">
        <v>6036</v>
      </c>
      <c r="D3972" s="13">
        <v>5404</v>
      </c>
      <c r="E3972" t="s">
        <v>9102</v>
      </c>
      <c r="F3972" t="str">
        <f>IF(ISERROR(VLOOKUP(Transaktionen[[#This Row],[Transaktionen]],BTT[Verwendete Transaktion (Pflichtauswahl)],1,FALSE)),"nein","ja")</f>
        <v>nein</v>
      </c>
    </row>
    <row r="3973" spans="1:7" hidden="1" x14ac:dyDescent="0.25">
      <c r="A3973" t="s">
        <v>5290</v>
      </c>
      <c r="B3973" t="s">
        <v>5291</v>
      </c>
      <c r="C3973" t="s">
        <v>6036</v>
      </c>
      <c r="D3973" s="13">
        <v>154</v>
      </c>
      <c r="E3973" t="s">
        <v>9102</v>
      </c>
      <c r="F3973" t="str">
        <f>IF(ISERROR(VLOOKUP(Transaktionen[[#This Row],[Transaktionen]],BTT[Verwendete Transaktion (Pflichtauswahl)],1,FALSE)),"nein","ja")</f>
        <v>nein</v>
      </c>
    </row>
    <row r="3974" spans="1:7" hidden="1" x14ac:dyDescent="0.25">
      <c r="A3974" t="s">
        <v>5292</v>
      </c>
      <c r="B3974" t="s">
        <v>5293</v>
      </c>
      <c r="C3974" t="s">
        <v>6036</v>
      </c>
      <c r="D3974" s="13">
        <v>2525</v>
      </c>
      <c r="E3974" t="s">
        <v>9102</v>
      </c>
      <c r="F3974" t="str">
        <f>IF(ISERROR(VLOOKUP(Transaktionen[[#This Row],[Transaktionen]],BTT[Verwendete Transaktion (Pflichtauswahl)],1,FALSE)),"nein","ja")</f>
        <v>nein</v>
      </c>
    </row>
    <row r="3975" spans="1:7" hidden="1" x14ac:dyDescent="0.25">
      <c r="A3975" t="s">
        <v>7407</v>
      </c>
      <c r="B3975" t="s">
        <v>8412</v>
      </c>
      <c r="C3975" t="s">
        <v>8457</v>
      </c>
      <c r="D3975" s="13" t="s">
        <v>576</v>
      </c>
      <c r="E3975" t="s">
        <v>576</v>
      </c>
      <c r="F3975" t="str">
        <f>IF(ISERROR(VLOOKUP(Transaktionen[[#This Row],[Transaktionen]],BTT[Verwendete Transaktion (Pflichtauswahl)],1,FALSE)),"nein","ja")</f>
        <v>nein</v>
      </c>
      <c r="G3975" t="s">
        <v>9516</v>
      </c>
    </row>
    <row r="3976" spans="1:7" hidden="1" x14ac:dyDescent="0.25">
      <c r="A3976" t="s">
        <v>5294</v>
      </c>
      <c r="B3976" t="s">
        <v>5295</v>
      </c>
      <c r="C3976" t="s">
        <v>8457</v>
      </c>
      <c r="D3976" s="13">
        <v>1057</v>
      </c>
      <c r="E3976" t="s">
        <v>9102</v>
      </c>
      <c r="F3976" t="str">
        <f>IF(ISERROR(VLOOKUP(Transaktionen[[#This Row],[Transaktionen]],BTT[Verwendete Transaktion (Pflichtauswahl)],1,FALSE)),"nein","ja")</f>
        <v>nein</v>
      </c>
    </row>
    <row r="3977" spans="1:7" hidden="1" x14ac:dyDescent="0.25">
      <c r="A3977" t="s">
        <v>5296</v>
      </c>
      <c r="B3977" t="s">
        <v>5297</v>
      </c>
      <c r="C3977" t="s">
        <v>8457</v>
      </c>
      <c r="D3977" s="13">
        <v>96</v>
      </c>
      <c r="E3977" t="s">
        <v>9102</v>
      </c>
      <c r="F3977" t="str">
        <f>IF(ISERROR(VLOOKUP(Transaktionen[[#This Row],[Transaktionen]],BTT[Verwendete Transaktion (Pflichtauswahl)],1,FALSE)),"nein","ja")</f>
        <v>nein</v>
      </c>
    </row>
    <row r="3978" spans="1:7" hidden="1" x14ac:dyDescent="0.25">
      <c r="A3978" t="s">
        <v>5298</v>
      </c>
      <c r="B3978" t="s">
        <v>5299</v>
      </c>
      <c r="C3978" t="s">
        <v>8457</v>
      </c>
      <c r="D3978" s="13">
        <v>6092</v>
      </c>
      <c r="E3978" t="s">
        <v>9102</v>
      </c>
      <c r="F3978" t="str">
        <f>IF(ISERROR(VLOOKUP(Transaktionen[[#This Row],[Transaktionen]],BTT[Verwendete Transaktion (Pflichtauswahl)],1,FALSE)),"nein","ja")</f>
        <v>nein</v>
      </c>
    </row>
    <row r="3979" spans="1:7" hidden="1" x14ac:dyDescent="0.25">
      <c r="A3979" t="s">
        <v>5300</v>
      </c>
      <c r="B3979" t="s">
        <v>5301</v>
      </c>
      <c r="C3979" t="s">
        <v>6036</v>
      </c>
      <c r="D3979" s="13">
        <v>1301</v>
      </c>
      <c r="E3979" t="s">
        <v>9102</v>
      </c>
      <c r="F3979" t="str">
        <f>IF(ISERROR(VLOOKUP(Transaktionen[[#This Row],[Transaktionen]],BTT[Verwendete Transaktion (Pflichtauswahl)],1,FALSE)),"nein","ja")</f>
        <v>nein</v>
      </c>
    </row>
    <row r="3980" spans="1:7" hidden="1" x14ac:dyDescent="0.25">
      <c r="A3980" t="s">
        <v>5302</v>
      </c>
      <c r="B3980" t="s">
        <v>5303</v>
      </c>
      <c r="C3980" t="s">
        <v>8457</v>
      </c>
      <c r="D3980" s="13">
        <v>258</v>
      </c>
      <c r="E3980" t="s">
        <v>9102</v>
      </c>
      <c r="F3980" t="str">
        <f>IF(ISERROR(VLOOKUP(Transaktionen[[#This Row],[Transaktionen]],BTT[Verwendete Transaktion (Pflichtauswahl)],1,FALSE)),"nein","ja")</f>
        <v>nein</v>
      </c>
    </row>
    <row r="3981" spans="1:7" hidden="1" x14ac:dyDescent="0.25">
      <c r="A3981" t="s">
        <v>7408</v>
      </c>
      <c r="B3981" t="s">
        <v>8413</v>
      </c>
      <c r="C3981" t="s">
        <v>8457</v>
      </c>
      <c r="D3981" s="13">
        <v>42</v>
      </c>
      <c r="E3981" t="s">
        <v>576</v>
      </c>
      <c r="F3981" t="str">
        <f>IF(ISERROR(VLOOKUP(Transaktionen[[#This Row],[Transaktionen]],BTT[Verwendete Transaktion (Pflichtauswahl)],1,FALSE)),"nein","ja")</f>
        <v>nein</v>
      </c>
    </row>
    <row r="3982" spans="1:7" hidden="1" x14ac:dyDescent="0.25">
      <c r="A3982" t="s">
        <v>5304</v>
      </c>
      <c r="B3982" t="s">
        <v>5305</v>
      </c>
      <c r="C3982" t="s">
        <v>6036</v>
      </c>
      <c r="D3982" s="13">
        <v>595</v>
      </c>
      <c r="E3982" t="s">
        <v>9102</v>
      </c>
      <c r="F3982" t="str">
        <f>IF(ISERROR(VLOOKUP(Transaktionen[[#This Row],[Transaktionen]],BTT[Verwendete Transaktion (Pflichtauswahl)],1,FALSE)),"nein","ja")</f>
        <v>nein</v>
      </c>
    </row>
    <row r="3983" spans="1:7" hidden="1" x14ac:dyDescent="0.25">
      <c r="A3983" t="s">
        <v>7409</v>
      </c>
      <c r="B3983" t="s">
        <v>8414</v>
      </c>
      <c r="C3983" t="s">
        <v>6036</v>
      </c>
      <c r="D3983" s="13" t="s">
        <v>576</v>
      </c>
      <c r="E3983" t="s">
        <v>576</v>
      </c>
      <c r="F3983" t="str">
        <f>IF(ISERROR(VLOOKUP(Transaktionen[[#This Row],[Transaktionen]],BTT[Verwendete Transaktion (Pflichtauswahl)],1,FALSE)),"nein","ja")</f>
        <v>nein</v>
      </c>
      <c r="G3983" t="s">
        <v>9516</v>
      </c>
    </row>
    <row r="3984" spans="1:7" hidden="1" x14ac:dyDescent="0.25">
      <c r="A3984" t="s">
        <v>7410</v>
      </c>
      <c r="B3984" t="s">
        <v>8415</v>
      </c>
      <c r="C3984" t="s">
        <v>8457</v>
      </c>
      <c r="D3984" s="13">
        <v>22</v>
      </c>
      <c r="E3984" t="s">
        <v>576</v>
      </c>
      <c r="F3984" t="str">
        <f>IF(ISERROR(VLOOKUP(Transaktionen[[#This Row],[Transaktionen]],BTT[Verwendete Transaktion (Pflichtauswahl)],1,FALSE)),"nein","ja")</f>
        <v>nein</v>
      </c>
    </row>
    <row r="3985" spans="1:6" hidden="1" x14ac:dyDescent="0.25">
      <c r="A3985" t="s">
        <v>9497</v>
      </c>
      <c r="B3985" t="s">
        <v>9498</v>
      </c>
      <c r="C3985" t="s">
        <v>3</v>
      </c>
      <c r="D3985" s="13">
        <v>10</v>
      </c>
      <c r="E3985" t="s">
        <v>9102</v>
      </c>
      <c r="F3985" t="str">
        <f>IF(ISERROR(VLOOKUP(Transaktionen[[#This Row],[Transaktionen]],BTT[Verwendete Transaktion (Pflichtauswahl)],1,FALSE)),"nein","ja")</f>
        <v>nein</v>
      </c>
    </row>
    <row r="3986" spans="1:6" hidden="1" x14ac:dyDescent="0.25">
      <c r="A3986" t="s">
        <v>5356</v>
      </c>
      <c r="B3986" t="s">
        <v>5357</v>
      </c>
      <c r="C3986" t="s">
        <v>3</v>
      </c>
      <c r="D3986" s="13">
        <v>126</v>
      </c>
      <c r="E3986" t="s">
        <v>576</v>
      </c>
      <c r="F3986" t="str">
        <f>IF(ISERROR(VLOOKUP(Transaktionen[[#This Row],[Transaktionen]],BTT[Verwendete Transaktion (Pflichtauswahl)],1,FALSE)),"nein","ja")</f>
        <v>nein</v>
      </c>
    </row>
    <row r="3987" spans="1:6" hidden="1" x14ac:dyDescent="0.25">
      <c r="A3987" t="s">
        <v>5358</v>
      </c>
      <c r="B3987" t="s">
        <v>5359</v>
      </c>
      <c r="C3987" t="s">
        <v>3</v>
      </c>
      <c r="D3987" s="13">
        <v>154</v>
      </c>
      <c r="E3987" t="s">
        <v>9102</v>
      </c>
      <c r="F3987" t="str">
        <f>IF(ISERROR(VLOOKUP(Transaktionen[[#This Row],[Transaktionen]],BTT[Verwendete Transaktion (Pflichtauswahl)],1,FALSE)),"nein","ja")</f>
        <v>nein</v>
      </c>
    </row>
    <row r="3988" spans="1:6" hidden="1" x14ac:dyDescent="0.25">
      <c r="A3988" t="s">
        <v>5360</v>
      </c>
      <c r="B3988" t="s">
        <v>5361</v>
      </c>
      <c r="C3988" t="s">
        <v>3</v>
      </c>
      <c r="D3988" s="13">
        <v>590</v>
      </c>
      <c r="E3988" t="s">
        <v>9102</v>
      </c>
      <c r="F3988" t="str">
        <f>IF(ISERROR(VLOOKUP(Transaktionen[[#This Row],[Transaktionen]],BTT[Verwendete Transaktion (Pflichtauswahl)],1,FALSE)),"nein","ja")</f>
        <v>nein</v>
      </c>
    </row>
    <row r="3989" spans="1:6" hidden="1" x14ac:dyDescent="0.25">
      <c r="A3989" t="s">
        <v>5306</v>
      </c>
      <c r="B3989" t="s">
        <v>5307</v>
      </c>
      <c r="C3989" t="s">
        <v>3</v>
      </c>
      <c r="D3989" s="13">
        <v>1458</v>
      </c>
      <c r="E3989" t="s">
        <v>9102</v>
      </c>
      <c r="F3989" t="str">
        <f>IF(ISERROR(VLOOKUP(Transaktionen[[#This Row],[Transaktionen]],BTT[Verwendete Transaktion (Pflichtauswahl)],1,FALSE)),"nein","ja")</f>
        <v>nein</v>
      </c>
    </row>
    <row r="3990" spans="1:6" hidden="1" x14ac:dyDescent="0.25">
      <c r="A3990" t="s">
        <v>5308</v>
      </c>
      <c r="B3990" t="s">
        <v>5309</v>
      </c>
      <c r="C3990" t="s">
        <v>3</v>
      </c>
      <c r="D3990" s="13">
        <v>10</v>
      </c>
      <c r="E3990" t="s">
        <v>9102</v>
      </c>
      <c r="F3990" t="str">
        <f>IF(ISERROR(VLOOKUP(Transaktionen[[#This Row],[Transaktionen]],BTT[Verwendete Transaktion (Pflichtauswahl)],1,FALSE)),"nein","ja")</f>
        <v>nein</v>
      </c>
    </row>
    <row r="3991" spans="1:6" hidden="1" x14ac:dyDescent="0.25">
      <c r="A3991" t="s">
        <v>5310</v>
      </c>
      <c r="B3991" t="s">
        <v>5311</v>
      </c>
      <c r="C3991" t="s">
        <v>8457</v>
      </c>
      <c r="D3991" s="13">
        <v>14</v>
      </c>
      <c r="E3991" t="s">
        <v>9102</v>
      </c>
      <c r="F3991" t="str">
        <f>IF(ISERROR(VLOOKUP(Transaktionen[[#This Row],[Transaktionen]],BTT[Verwendete Transaktion (Pflichtauswahl)],1,FALSE)),"nein","ja")</f>
        <v>nein</v>
      </c>
    </row>
    <row r="3992" spans="1:6" hidden="1" x14ac:dyDescent="0.25">
      <c r="A3992" t="s">
        <v>5312</v>
      </c>
      <c r="B3992" t="s">
        <v>5313</v>
      </c>
      <c r="C3992" t="s">
        <v>6039</v>
      </c>
      <c r="D3992" s="13">
        <v>3</v>
      </c>
      <c r="E3992" t="s">
        <v>9102</v>
      </c>
      <c r="F3992" t="str">
        <f>IF(ISERROR(VLOOKUP(Transaktionen[[#This Row],[Transaktionen]],BTT[Verwendete Transaktion (Pflichtauswahl)],1,FALSE)),"nein","ja")</f>
        <v>nein</v>
      </c>
    </row>
    <row r="3993" spans="1:6" hidden="1" x14ac:dyDescent="0.25">
      <c r="A3993" t="s">
        <v>5314</v>
      </c>
      <c r="B3993" t="s">
        <v>5315</v>
      </c>
      <c r="C3993" t="s">
        <v>6042</v>
      </c>
      <c r="D3993" s="13">
        <v>217</v>
      </c>
      <c r="E3993" t="s">
        <v>9102</v>
      </c>
      <c r="F3993" t="str">
        <f>IF(ISERROR(VLOOKUP(Transaktionen[[#This Row],[Transaktionen]],BTT[Verwendete Transaktion (Pflichtauswahl)],1,FALSE)),"nein","ja")</f>
        <v>nein</v>
      </c>
    </row>
    <row r="3994" spans="1:6" hidden="1" x14ac:dyDescent="0.25">
      <c r="A3994" t="s">
        <v>5316</v>
      </c>
      <c r="B3994" t="s">
        <v>5317</v>
      </c>
      <c r="C3994" t="s">
        <v>8457</v>
      </c>
      <c r="D3994" s="13">
        <v>53</v>
      </c>
      <c r="E3994" t="s">
        <v>9102</v>
      </c>
      <c r="F3994" t="str">
        <f>IF(ISERROR(VLOOKUP(Transaktionen[[#This Row],[Transaktionen]],BTT[Verwendete Transaktion (Pflichtauswahl)],1,FALSE)),"nein","ja")</f>
        <v>nein</v>
      </c>
    </row>
    <row r="3995" spans="1:6" hidden="1" x14ac:dyDescent="0.25">
      <c r="A3995" t="s">
        <v>5318</v>
      </c>
      <c r="B3995" t="s">
        <v>5317</v>
      </c>
      <c r="C3995" t="s">
        <v>8457</v>
      </c>
      <c r="D3995" s="13">
        <v>57</v>
      </c>
      <c r="E3995" t="s">
        <v>9102</v>
      </c>
      <c r="F3995" t="str">
        <f>IF(ISERROR(VLOOKUP(Transaktionen[[#This Row],[Transaktionen]],BTT[Verwendete Transaktion (Pflichtauswahl)],1,FALSE)),"nein","ja")</f>
        <v>nein</v>
      </c>
    </row>
    <row r="3996" spans="1:6" hidden="1" x14ac:dyDescent="0.25">
      <c r="A3996" t="s">
        <v>5319</v>
      </c>
      <c r="B3996" t="s">
        <v>5320</v>
      </c>
      <c r="C3996" t="s">
        <v>8457</v>
      </c>
      <c r="D3996" s="13">
        <v>244</v>
      </c>
      <c r="E3996" t="s">
        <v>576</v>
      </c>
      <c r="F3996" t="str">
        <f>IF(ISERROR(VLOOKUP(Transaktionen[[#This Row],[Transaktionen]],BTT[Verwendete Transaktion (Pflichtauswahl)],1,FALSE)),"nein","ja")</f>
        <v>nein</v>
      </c>
    </row>
    <row r="3997" spans="1:6" hidden="1" x14ac:dyDescent="0.25">
      <c r="A3997" t="s">
        <v>5321</v>
      </c>
      <c r="B3997" t="s">
        <v>5322</v>
      </c>
      <c r="C3997" t="s">
        <v>8457</v>
      </c>
      <c r="D3997" s="13">
        <v>369</v>
      </c>
      <c r="E3997" t="s">
        <v>9102</v>
      </c>
      <c r="F3997" t="str">
        <f>IF(ISERROR(VLOOKUP(Transaktionen[[#This Row],[Transaktionen]],BTT[Verwendete Transaktion (Pflichtauswahl)],1,FALSE)),"nein","ja")</f>
        <v>nein</v>
      </c>
    </row>
    <row r="3998" spans="1:6" hidden="1" x14ac:dyDescent="0.25">
      <c r="A3998" t="s">
        <v>5323</v>
      </c>
      <c r="B3998" t="s">
        <v>5324</v>
      </c>
      <c r="C3998" t="s">
        <v>8457</v>
      </c>
      <c r="D3998" s="13">
        <v>833</v>
      </c>
      <c r="E3998" t="s">
        <v>9102</v>
      </c>
      <c r="F3998" t="str">
        <f>IF(ISERROR(VLOOKUP(Transaktionen[[#This Row],[Transaktionen]],BTT[Verwendete Transaktion (Pflichtauswahl)],1,FALSE)),"nein","ja")</f>
        <v>nein</v>
      </c>
    </row>
    <row r="3999" spans="1:6" hidden="1" x14ac:dyDescent="0.25">
      <c r="A3999" t="s">
        <v>7411</v>
      </c>
      <c r="B3999" t="s">
        <v>8416</v>
      </c>
      <c r="C3999" t="s">
        <v>8457</v>
      </c>
      <c r="D3999" s="13">
        <v>797</v>
      </c>
      <c r="E3999" t="s">
        <v>576</v>
      </c>
      <c r="F3999" t="str">
        <f>IF(ISERROR(VLOOKUP(Transaktionen[[#This Row],[Transaktionen]],BTT[Verwendete Transaktion (Pflichtauswahl)],1,FALSE)),"nein","ja")</f>
        <v>nein</v>
      </c>
    </row>
    <row r="4000" spans="1:6" hidden="1" x14ac:dyDescent="0.25">
      <c r="A4000" t="s">
        <v>9499</v>
      </c>
      <c r="B4000" t="s">
        <v>9500</v>
      </c>
      <c r="C4000" t="s">
        <v>8457</v>
      </c>
      <c r="D4000" s="13">
        <v>10</v>
      </c>
      <c r="E4000" t="s">
        <v>9102</v>
      </c>
      <c r="F4000" t="str">
        <f>IF(ISERROR(VLOOKUP(Transaktionen[[#This Row],[Transaktionen]],BTT[Verwendete Transaktion (Pflichtauswahl)],1,FALSE)),"nein","ja")</f>
        <v>nein</v>
      </c>
    </row>
    <row r="4001" spans="1:7" hidden="1" x14ac:dyDescent="0.25">
      <c r="A4001" t="s">
        <v>9501</v>
      </c>
      <c r="B4001" t="s">
        <v>9502</v>
      </c>
      <c r="C4001" t="s">
        <v>8457</v>
      </c>
      <c r="D4001" s="13">
        <v>10</v>
      </c>
      <c r="E4001" t="s">
        <v>9102</v>
      </c>
      <c r="F4001" t="str">
        <f>IF(ISERROR(VLOOKUP(Transaktionen[[#This Row],[Transaktionen]],BTT[Verwendete Transaktion (Pflichtauswahl)],1,FALSE)),"nein","ja")</f>
        <v>nein</v>
      </c>
    </row>
    <row r="4002" spans="1:7" hidden="1" x14ac:dyDescent="0.25">
      <c r="A4002" t="s">
        <v>7412</v>
      </c>
      <c r="B4002" t="s">
        <v>8417</v>
      </c>
      <c r="C4002" t="s">
        <v>8457</v>
      </c>
      <c r="D4002" s="13">
        <v>10</v>
      </c>
      <c r="E4002" t="s">
        <v>576</v>
      </c>
      <c r="F4002" t="str">
        <f>IF(ISERROR(VLOOKUP(Transaktionen[[#This Row],[Transaktionen]],BTT[Verwendete Transaktion (Pflichtauswahl)],1,FALSE)),"nein","ja")</f>
        <v>nein</v>
      </c>
    </row>
    <row r="4003" spans="1:7" hidden="1" x14ac:dyDescent="0.25">
      <c r="A4003" t="s">
        <v>5325</v>
      </c>
      <c r="B4003" t="s">
        <v>5326</v>
      </c>
      <c r="C4003" t="s">
        <v>8457</v>
      </c>
      <c r="D4003" s="13">
        <v>5310</v>
      </c>
      <c r="E4003" t="s">
        <v>9102</v>
      </c>
      <c r="F4003" t="str">
        <f>IF(ISERROR(VLOOKUP(Transaktionen[[#This Row],[Transaktionen]],BTT[Verwendete Transaktion (Pflichtauswahl)],1,FALSE)),"nein","ja")</f>
        <v>nein</v>
      </c>
    </row>
    <row r="4004" spans="1:7" hidden="1" x14ac:dyDescent="0.25">
      <c r="A4004" t="s">
        <v>5327</v>
      </c>
      <c r="B4004" t="s">
        <v>5328</v>
      </c>
      <c r="C4004" t="s">
        <v>8457</v>
      </c>
      <c r="D4004" s="13">
        <v>9</v>
      </c>
      <c r="E4004" t="s">
        <v>9102</v>
      </c>
      <c r="F4004" t="str">
        <f>IF(ISERROR(VLOOKUP(Transaktionen[[#This Row],[Transaktionen]],BTT[Verwendete Transaktion (Pflichtauswahl)],1,FALSE)),"nein","ja")</f>
        <v>nein</v>
      </c>
    </row>
    <row r="4005" spans="1:7" hidden="1" x14ac:dyDescent="0.25">
      <c r="A4005" t="s">
        <v>5329</v>
      </c>
      <c r="B4005" t="s">
        <v>5330</v>
      </c>
      <c r="C4005" t="s">
        <v>6042</v>
      </c>
      <c r="D4005" s="13">
        <v>11</v>
      </c>
      <c r="E4005" t="s">
        <v>9102</v>
      </c>
      <c r="F4005" s="10" t="str">
        <f>IF(ISERROR(VLOOKUP(Transaktionen[[#This Row],[Transaktionen]],BTT[Verwendete Transaktion (Pflichtauswahl)],1,FALSE)),"nein","ja")</f>
        <v>nein</v>
      </c>
    </row>
    <row r="4006" spans="1:7" hidden="1" x14ac:dyDescent="0.25">
      <c r="A4006" t="s">
        <v>5331</v>
      </c>
      <c r="B4006" t="s">
        <v>5332</v>
      </c>
      <c r="C4006" t="s">
        <v>8457</v>
      </c>
      <c r="D4006" s="13">
        <v>397</v>
      </c>
      <c r="E4006" t="s">
        <v>9102</v>
      </c>
      <c r="F4006" t="str">
        <f>IF(ISERROR(VLOOKUP(Transaktionen[[#This Row],[Transaktionen]],BTT[Verwendete Transaktion (Pflichtauswahl)],1,FALSE)),"nein","ja")</f>
        <v>nein</v>
      </c>
    </row>
    <row r="4007" spans="1:7" hidden="1" x14ac:dyDescent="0.25">
      <c r="A4007" t="s">
        <v>5333</v>
      </c>
      <c r="B4007" t="s">
        <v>5334</v>
      </c>
      <c r="C4007" t="s">
        <v>6040</v>
      </c>
      <c r="D4007" s="13">
        <v>3528</v>
      </c>
      <c r="E4007" t="s">
        <v>9102</v>
      </c>
      <c r="F4007" t="str">
        <f>IF(ISERROR(VLOOKUP(Transaktionen[[#This Row],[Transaktionen]],BTT[Verwendete Transaktion (Pflichtauswahl)],1,FALSE)),"nein","ja")</f>
        <v>nein</v>
      </c>
    </row>
    <row r="4008" spans="1:7" hidden="1" x14ac:dyDescent="0.25">
      <c r="A4008" t="s">
        <v>5335</v>
      </c>
      <c r="B4008" t="s">
        <v>5336</v>
      </c>
      <c r="C4008" t="s">
        <v>6040</v>
      </c>
      <c r="D4008" s="13">
        <v>2565</v>
      </c>
      <c r="E4008" t="s">
        <v>9102</v>
      </c>
      <c r="F4008" t="str">
        <f>IF(ISERROR(VLOOKUP(Transaktionen[[#This Row],[Transaktionen]],BTT[Verwendete Transaktion (Pflichtauswahl)],1,FALSE)),"nein","ja")</f>
        <v>nein</v>
      </c>
    </row>
    <row r="4009" spans="1:7" hidden="1" x14ac:dyDescent="0.25">
      <c r="A4009" t="s">
        <v>9503</v>
      </c>
      <c r="B4009" t="s">
        <v>9504</v>
      </c>
      <c r="C4009" t="s">
        <v>6040</v>
      </c>
      <c r="D4009" s="13">
        <v>10</v>
      </c>
      <c r="E4009" t="s">
        <v>9102</v>
      </c>
      <c r="F4009" s="10" t="str">
        <f>IF(ISERROR(VLOOKUP(Transaktionen[[#This Row],[Transaktionen]],BTT[Verwendete Transaktion (Pflichtauswahl)],1,FALSE)),"nein","ja")</f>
        <v>nein</v>
      </c>
    </row>
    <row r="4010" spans="1:7" hidden="1" x14ac:dyDescent="0.25">
      <c r="A4010" t="s">
        <v>5337</v>
      </c>
      <c r="B4010" t="s">
        <v>5338</v>
      </c>
      <c r="C4010" t="s">
        <v>6040</v>
      </c>
      <c r="D4010" s="13">
        <v>3952</v>
      </c>
      <c r="E4010" t="s">
        <v>9102</v>
      </c>
      <c r="F4010" t="str">
        <f>IF(ISERROR(VLOOKUP(Transaktionen[[#This Row],[Transaktionen]],BTT[Verwendete Transaktion (Pflichtauswahl)],1,FALSE)),"nein","ja")</f>
        <v>nein</v>
      </c>
    </row>
    <row r="4011" spans="1:7" hidden="1" x14ac:dyDescent="0.25">
      <c r="A4011" t="s">
        <v>5339</v>
      </c>
      <c r="B4011" t="s">
        <v>5340</v>
      </c>
      <c r="C4011" t="s">
        <v>3</v>
      </c>
      <c r="D4011" s="13">
        <v>1934</v>
      </c>
      <c r="E4011" t="s">
        <v>9102</v>
      </c>
      <c r="F4011" t="str">
        <f>IF(ISERROR(VLOOKUP(Transaktionen[[#This Row],[Transaktionen]],BTT[Verwendete Transaktion (Pflichtauswahl)],1,FALSE)),"nein","ja")</f>
        <v>nein</v>
      </c>
    </row>
    <row r="4012" spans="1:7" hidden="1" x14ac:dyDescent="0.25">
      <c r="A4012" t="s">
        <v>7413</v>
      </c>
      <c r="B4012" t="s">
        <v>8418</v>
      </c>
      <c r="C4012" t="s">
        <v>8457</v>
      </c>
      <c r="D4012" s="13" t="s">
        <v>576</v>
      </c>
      <c r="E4012" t="s">
        <v>576</v>
      </c>
      <c r="F4012" t="str">
        <f>IF(ISERROR(VLOOKUP(Transaktionen[[#This Row],[Transaktionen]],BTT[Verwendete Transaktion (Pflichtauswahl)],1,FALSE)),"nein","ja")</f>
        <v>nein</v>
      </c>
      <c r="G4012" t="s">
        <v>9516</v>
      </c>
    </row>
    <row r="4013" spans="1:7" hidden="1" x14ac:dyDescent="0.25">
      <c r="A4013" t="s">
        <v>5341</v>
      </c>
      <c r="B4013" t="s">
        <v>5342</v>
      </c>
      <c r="C4013" t="s">
        <v>3</v>
      </c>
      <c r="D4013" s="13">
        <v>1800</v>
      </c>
      <c r="E4013" t="s">
        <v>9102</v>
      </c>
      <c r="F4013" t="str">
        <f>IF(ISERROR(VLOOKUP(Transaktionen[[#This Row],[Transaktionen]],BTT[Verwendete Transaktion (Pflichtauswahl)],1,FALSE)),"nein","ja")</f>
        <v>nein</v>
      </c>
    </row>
    <row r="4014" spans="1:7" hidden="1" x14ac:dyDescent="0.25">
      <c r="A4014" t="s">
        <v>9505</v>
      </c>
      <c r="B4014" t="s">
        <v>9506</v>
      </c>
      <c r="C4014" t="s">
        <v>3</v>
      </c>
      <c r="D4014" s="13">
        <v>1838</v>
      </c>
      <c r="E4014" t="s">
        <v>9102</v>
      </c>
      <c r="F4014" t="str">
        <f>IF(ISERROR(VLOOKUP(Transaktionen[[#This Row],[Transaktionen]],BTT[Verwendete Transaktion (Pflichtauswahl)],1,FALSE)),"nein","ja")</f>
        <v>nein</v>
      </c>
    </row>
    <row r="4015" spans="1:7" hidden="1" x14ac:dyDescent="0.25">
      <c r="A4015" t="s">
        <v>9507</v>
      </c>
      <c r="B4015" t="s">
        <v>9508</v>
      </c>
      <c r="C4015" t="s">
        <v>3</v>
      </c>
      <c r="D4015" s="13">
        <v>895</v>
      </c>
      <c r="E4015" t="s">
        <v>9102</v>
      </c>
      <c r="F4015" t="str">
        <f>IF(ISERROR(VLOOKUP(Transaktionen[[#This Row],[Transaktionen]],BTT[Verwendete Transaktion (Pflichtauswahl)],1,FALSE)),"nein","ja")</f>
        <v>nein</v>
      </c>
    </row>
    <row r="4016" spans="1:7" hidden="1" x14ac:dyDescent="0.25">
      <c r="A4016" t="s">
        <v>9509</v>
      </c>
      <c r="B4016" t="s">
        <v>9510</v>
      </c>
      <c r="C4016" t="s">
        <v>3</v>
      </c>
      <c r="D4016" s="13">
        <v>74</v>
      </c>
      <c r="E4016" t="s">
        <v>9102</v>
      </c>
      <c r="F4016" t="str">
        <f>IF(ISERROR(VLOOKUP(Transaktionen[[#This Row],[Transaktionen]],BTT[Verwendete Transaktion (Pflichtauswahl)],1,FALSE)),"nein","ja")</f>
        <v>nein</v>
      </c>
    </row>
    <row r="4017" spans="1:6" hidden="1" x14ac:dyDescent="0.25">
      <c r="A4017" t="s">
        <v>5343</v>
      </c>
      <c r="B4017" t="s">
        <v>5344</v>
      </c>
      <c r="C4017" t="s">
        <v>3</v>
      </c>
      <c r="D4017" s="13">
        <v>6851</v>
      </c>
      <c r="E4017" t="s">
        <v>9102</v>
      </c>
      <c r="F4017" t="str">
        <f>IF(ISERROR(VLOOKUP(Transaktionen[[#This Row],[Transaktionen]],BTT[Verwendete Transaktion (Pflichtauswahl)],1,FALSE)),"nein","ja")</f>
        <v>nein</v>
      </c>
    </row>
    <row r="4018" spans="1:6" hidden="1" x14ac:dyDescent="0.25">
      <c r="A4018" t="s">
        <v>7414</v>
      </c>
      <c r="B4018" t="s">
        <v>8419</v>
      </c>
      <c r="C4018" t="s">
        <v>6036</v>
      </c>
      <c r="D4018" s="13">
        <v>10</v>
      </c>
      <c r="E4018" t="s">
        <v>576</v>
      </c>
      <c r="F4018" t="str">
        <f>IF(ISERROR(VLOOKUP(Transaktionen[[#This Row],[Transaktionen]],BTT[Verwendete Transaktion (Pflichtauswahl)],1,FALSE)),"nein","ja")</f>
        <v>nein</v>
      </c>
    </row>
    <row r="4019" spans="1:6" hidden="1" x14ac:dyDescent="0.25">
      <c r="A4019" t="s">
        <v>7415</v>
      </c>
      <c r="B4019" t="s">
        <v>8420</v>
      </c>
      <c r="C4019" t="s">
        <v>6036</v>
      </c>
      <c r="D4019" s="13">
        <v>10</v>
      </c>
      <c r="E4019" t="s">
        <v>576</v>
      </c>
      <c r="F4019" t="str">
        <f>IF(ISERROR(VLOOKUP(Transaktionen[[#This Row],[Transaktionen]],BTT[Verwendete Transaktion (Pflichtauswahl)],1,FALSE)),"nein","ja")</f>
        <v>nein</v>
      </c>
    </row>
    <row r="4020" spans="1:6" hidden="1" x14ac:dyDescent="0.25">
      <c r="A4020" t="s">
        <v>5345</v>
      </c>
      <c r="B4020" t="s">
        <v>5346</v>
      </c>
      <c r="C4020" t="s">
        <v>8457</v>
      </c>
      <c r="D4020" s="13">
        <v>25613</v>
      </c>
      <c r="E4020" t="s">
        <v>9102</v>
      </c>
      <c r="F4020" t="str">
        <f>IF(ISERROR(VLOOKUP(Transaktionen[[#This Row],[Transaktionen]],BTT[Verwendete Transaktion (Pflichtauswahl)],1,FALSE)),"nein","ja")</f>
        <v>nein</v>
      </c>
    </row>
    <row r="4021" spans="1:6" hidden="1" x14ac:dyDescent="0.25">
      <c r="A4021" t="s">
        <v>5347</v>
      </c>
      <c r="B4021" t="s">
        <v>5348</v>
      </c>
      <c r="C4021" t="s">
        <v>8457</v>
      </c>
      <c r="D4021" s="13">
        <v>810</v>
      </c>
      <c r="E4021" t="s">
        <v>576</v>
      </c>
      <c r="F4021" t="str">
        <f>IF(ISERROR(VLOOKUP(Transaktionen[[#This Row],[Transaktionen]],BTT[Verwendete Transaktion (Pflichtauswahl)],1,FALSE)),"nein","ja")</f>
        <v>nein</v>
      </c>
    </row>
    <row r="4022" spans="1:6" hidden="1" x14ac:dyDescent="0.25">
      <c r="A4022" t="s">
        <v>5349</v>
      </c>
      <c r="B4022" t="s">
        <v>5350</v>
      </c>
      <c r="C4022" t="s">
        <v>3</v>
      </c>
      <c r="D4022" s="13">
        <v>930</v>
      </c>
      <c r="E4022" t="s">
        <v>576</v>
      </c>
      <c r="F4022" t="str">
        <f>IF(ISERROR(VLOOKUP(Transaktionen[[#This Row],[Transaktionen]],BTT[Verwendete Transaktion (Pflichtauswahl)],1,FALSE)),"nein","ja")</f>
        <v>nein</v>
      </c>
    </row>
    <row r="4023" spans="1:6" hidden="1" x14ac:dyDescent="0.25">
      <c r="A4023" t="s">
        <v>5351</v>
      </c>
      <c r="B4023" t="s">
        <v>5352</v>
      </c>
      <c r="C4023" t="s">
        <v>8457</v>
      </c>
      <c r="D4023" s="13">
        <v>1804</v>
      </c>
      <c r="E4023" t="s">
        <v>9102</v>
      </c>
      <c r="F4023" t="str">
        <f>IF(ISERROR(VLOOKUP(Transaktionen[[#This Row],[Transaktionen]],BTT[Verwendete Transaktion (Pflichtauswahl)],1,FALSE)),"nein","ja")</f>
        <v>nein</v>
      </c>
    </row>
    <row r="4024" spans="1:6" hidden="1" x14ac:dyDescent="0.25">
      <c r="A4024" t="s">
        <v>5353</v>
      </c>
      <c r="B4024" t="s">
        <v>5354</v>
      </c>
      <c r="C4024" t="s">
        <v>8457</v>
      </c>
      <c r="D4024" s="13">
        <v>569738</v>
      </c>
      <c r="E4024" t="s">
        <v>9102</v>
      </c>
      <c r="F4024" t="str">
        <f>IF(ISERROR(VLOOKUP(Transaktionen[[#This Row],[Transaktionen]],BTT[Verwendete Transaktion (Pflichtauswahl)],1,FALSE)),"nein","ja")</f>
        <v>nein</v>
      </c>
    </row>
    <row r="4025" spans="1:6" hidden="1" x14ac:dyDescent="0.25">
      <c r="A4025" t="s">
        <v>5355</v>
      </c>
      <c r="B4025" t="s">
        <v>5354</v>
      </c>
      <c r="C4025" t="s">
        <v>8457</v>
      </c>
      <c r="D4025" s="13">
        <v>18</v>
      </c>
      <c r="E4025" t="s">
        <v>9102</v>
      </c>
      <c r="F4025" t="str">
        <f>IF(ISERROR(VLOOKUP(Transaktionen[[#This Row],[Transaktionen]],BTT[Verwendete Transaktion (Pflichtauswahl)],1,FALSE)),"nein","ja")</f>
        <v>nein</v>
      </c>
    </row>
    <row r="4026" spans="1:6" hidden="1" x14ac:dyDescent="0.25">
      <c r="A4026" t="s">
        <v>7416</v>
      </c>
      <c r="B4026" t="s">
        <v>8421</v>
      </c>
      <c r="C4026" t="s">
        <v>8457</v>
      </c>
      <c r="D4026" s="13">
        <v>10</v>
      </c>
      <c r="E4026" t="s">
        <v>576</v>
      </c>
      <c r="F4026" t="str">
        <f>IF(ISERROR(VLOOKUP(Transaktionen[[#This Row],[Transaktionen]],BTT[Verwendete Transaktion (Pflichtauswahl)],1,FALSE)),"nein","ja")</f>
        <v>nein</v>
      </c>
    </row>
    <row r="4027" spans="1:6" hidden="1" x14ac:dyDescent="0.25">
      <c r="A4027" t="s">
        <v>9511</v>
      </c>
      <c r="B4027" t="s">
        <v>9512</v>
      </c>
      <c r="C4027" t="s">
        <v>8457</v>
      </c>
      <c r="D4027" s="13">
        <v>10</v>
      </c>
      <c r="E4027" t="s">
        <v>9102</v>
      </c>
      <c r="F4027" t="str">
        <f>IF(ISERROR(VLOOKUP(Transaktionen[[#This Row],[Transaktionen]],BTT[Verwendete Transaktion (Pflichtauswahl)],1,FALSE)),"nein","ja")</f>
        <v>nein</v>
      </c>
    </row>
    <row r="4028" spans="1:6" hidden="1" x14ac:dyDescent="0.25">
      <c r="A4028" t="s">
        <v>7417</v>
      </c>
      <c r="B4028" t="s">
        <v>8422</v>
      </c>
      <c r="C4028" t="s">
        <v>8457</v>
      </c>
      <c r="D4028" s="13">
        <v>10</v>
      </c>
      <c r="E4028" t="s">
        <v>576</v>
      </c>
      <c r="F4028" t="str">
        <f>IF(ISERROR(VLOOKUP(Transaktionen[[#This Row],[Transaktionen]],BTT[Verwendete Transaktion (Pflichtauswahl)],1,FALSE)),"nein","ja")</f>
        <v>nein</v>
      </c>
    </row>
    <row r="4029" spans="1:6" hidden="1" x14ac:dyDescent="0.25">
      <c r="A4029" t="s">
        <v>7418</v>
      </c>
      <c r="B4029" t="s">
        <v>8423</v>
      </c>
      <c r="C4029" t="s">
        <v>3</v>
      </c>
      <c r="D4029" s="13">
        <v>856</v>
      </c>
      <c r="E4029" t="s">
        <v>9102</v>
      </c>
      <c r="F4029" t="str">
        <f>IF(ISERROR(VLOOKUP(Transaktionen[[#This Row],[Transaktionen]],BTT[Verwendete Transaktion (Pflichtauswahl)],1,FALSE)),"nein","ja")</f>
        <v>nein</v>
      </c>
    </row>
    <row r="4030" spans="1:6" hidden="1" x14ac:dyDescent="0.25">
      <c r="A4030" t="s">
        <v>9324</v>
      </c>
      <c r="B4030" t="s">
        <v>5365</v>
      </c>
      <c r="C4030" t="s">
        <v>6036</v>
      </c>
      <c r="D4030" s="13">
        <v>7</v>
      </c>
      <c r="E4030" t="s">
        <v>9102</v>
      </c>
      <c r="F4030" t="str">
        <f>IF(ISERROR(VLOOKUP(Transaktionen[[#This Row],[Transaktionen]],BTT[Verwendete Transaktion (Pflichtauswahl)],1,FALSE)),"nein","ja")</f>
        <v>nein</v>
      </c>
    </row>
    <row r="4031" spans="1:6" hidden="1" x14ac:dyDescent="0.25">
      <c r="A4031" t="s">
        <v>5362</v>
      </c>
      <c r="B4031" t="s">
        <v>5363</v>
      </c>
      <c r="C4031" t="s">
        <v>6036</v>
      </c>
      <c r="D4031" s="13">
        <v>875</v>
      </c>
      <c r="E4031" t="s">
        <v>9102</v>
      </c>
      <c r="F4031" t="str">
        <f>IF(ISERROR(VLOOKUP(Transaktionen[[#This Row],[Transaktionen]],BTT[Verwendete Transaktion (Pflichtauswahl)],1,FALSE)),"nein","ja")</f>
        <v>nein</v>
      </c>
    </row>
    <row r="4032" spans="1:6" hidden="1" x14ac:dyDescent="0.25">
      <c r="A4032" t="s">
        <v>7419</v>
      </c>
      <c r="B4032" t="s">
        <v>8424</v>
      </c>
      <c r="C4032" t="s">
        <v>8457</v>
      </c>
      <c r="D4032" s="13">
        <v>10</v>
      </c>
      <c r="E4032" t="s">
        <v>576</v>
      </c>
      <c r="F4032" t="str">
        <f>IF(ISERROR(VLOOKUP(Transaktionen[[#This Row],[Transaktionen]],BTT[Verwendete Transaktion (Pflichtauswahl)],1,FALSE)),"nein","ja")</f>
        <v>nein</v>
      </c>
    </row>
    <row r="4033" spans="1:6" hidden="1" x14ac:dyDescent="0.25">
      <c r="A4033" t="s">
        <v>5364</v>
      </c>
      <c r="B4033" t="s">
        <v>5365</v>
      </c>
      <c r="C4033" t="s">
        <v>6036</v>
      </c>
      <c r="D4033" s="13">
        <v>218</v>
      </c>
      <c r="E4033" t="s">
        <v>9102</v>
      </c>
      <c r="F4033" t="str">
        <f>IF(ISERROR(VLOOKUP(Transaktionen[[#This Row],[Transaktionen]],BTT[Verwendete Transaktion (Pflichtauswahl)],1,FALSE)),"nein","ja")</f>
        <v>nein</v>
      </c>
    </row>
    <row r="4034" spans="1:6" hidden="1" x14ac:dyDescent="0.25">
      <c r="A4034" t="s">
        <v>7420</v>
      </c>
      <c r="B4034" t="s">
        <v>8425</v>
      </c>
      <c r="C4034" t="s">
        <v>8457</v>
      </c>
      <c r="D4034" s="13">
        <v>40</v>
      </c>
      <c r="E4034" t="s">
        <v>9102</v>
      </c>
      <c r="F4034" t="str">
        <f>IF(ISERROR(VLOOKUP(Transaktionen[[#This Row],[Transaktionen]],BTT[Verwendete Transaktion (Pflichtauswahl)],1,FALSE)),"nein","ja")</f>
        <v>nein</v>
      </c>
    </row>
    <row r="4035" spans="1:6" hidden="1" x14ac:dyDescent="0.25">
      <c r="A4035" t="s">
        <v>5366</v>
      </c>
      <c r="B4035" t="s">
        <v>5367</v>
      </c>
      <c r="C4035" t="s">
        <v>3</v>
      </c>
      <c r="D4035" s="13">
        <v>14</v>
      </c>
      <c r="E4035" t="s">
        <v>9102</v>
      </c>
      <c r="F4035" t="str">
        <f>IF(ISERROR(VLOOKUP(Transaktionen[[#This Row],[Transaktionen]],BTT[Verwendete Transaktion (Pflichtauswahl)],1,FALSE)),"nein","ja")</f>
        <v>nein</v>
      </c>
    </row>
    <row r="4036" spans="1:6" hidden="1" x14ac:dyDescent="0.25">
      <c r="A4036" t="s">
        <v>5368</v>
      </c>
      <c r="B4036" t="s">
        <v>5369</v>
      </c>
      <c r="C4036" t="s">
        <v>3</v>
      </c>
      <c r="D4036" s="13">
        <v>88</v>
      </c>
      <c r="E4036" t="s">
        <v>9102</v>
      </c>
      <c r="F4036" t="str">
        <f>IF(ISERROR(VLOOKUP(Transaktionen[[#This Row],[Transaktionen]],BTT[Verwendete Transaktion (Pflichtauswahl)],1,FALSE)),"nein","ja")</f>
        <v>nein</v>
      </c>
    </row>
    <row r="4037" spans="1:6" hidden="1" x14ac:dyDescent="0.25">
      <c r="A4037" t="s">
        <v>5370</v>
      </c>
      <c r="B4037" t="s">
        <v>5371</v>
      </c>
      <c r="C4037" t="s">
        <v>3</v>
      </c>
      <c r="D4037" s="13">
        <v>4</v>
      </c>
      <c r="E4037" t="s">
        <v>9102</v>
      </c>
      <c r="F4037" t="str">
        <f>IF(ISERROR(VLOOKUP(Transaktionen[[#This Row],[Transaktionen]],BTT[Verwendete Transaktion (Pflichtauswahl)],1,FALSE)),"nein","ja")</f>
        <v>nein</v>
      </c>
    </row>
    <row r="4038" spans="1:6" hidden="1" x14ac:dyDescent="0.25">
      <c r="A4038" t="s">
        <v>9513</v>
      </c>
      <c r="B4038" t="s">
        <v>9514</v>
      </c>
      <c r="C4038" t="s">
        <v>6038</v>
      </c>
      <c r="D4038" s="13">
        <v>15</v>
      </c>
      <c r="E4038" t="s">
        <v>9102</v>
      </c>
      <c r="F4038" t="str">
        <f>IF(ISERROR(VLOOKUP(Transaktionen[[#This Row],[Transaktionen]],BTT[Verwendete Transaktion (Pflichtauswahl)],1,FALSE)),"nein","ja")</f>
        <v>nein</v>
      </c>
    </row>
    <row r="4039" spans="1:6" hidden="1" x14ac:dyDescent="0.25">
      <c r="A4039" t="s">
        <v>5544</v>
      </c>
      <c r="B4039" t="s">
        <v>5545</v>
      </c>
      <c r="C4039" t="s">
        <v>6038</v>
      </c>
      <c r="D4039" s="13">
        <v>2304</v>
      </c>
      <c r="E4039" t="s">
        <v>9102</v>
      </c>
      <c r="F4039" t="str">
        <f>IF(ISERROR(VLOOKUP(Transaktionen[[#This Row],[Transaktionen]],BTT[Verwendete Transaktion (Pflichtauswahl)],1,FALSE)),"nein","ja")</f>
        <v>ja</v>
      </c>
    </row>
    <row r="4040" spans="1:6" hidden="1" x14ac:dyDescent="0.25">
      <c r="A4040" t="s">
        <v>5546</v>
      </c>
      <c r="B4040" t="s">
        <v>5547</v>
      </c>
      <c r="C4040" t="s">
        <v>6038</v>
      </c>
      <c r="D4040" s="13">
        <v>3618</v>
      </c>
      <c r="E4040" t="s">
        <v>9102</v>
      </c>
      <c r="F4040" t="str">
        <f>IF(ISERROR(VLOOKUP(Transaktionen[[#This Row],[Transaktionen]],BTT[Verwendete Transaktion (Pflichtauswahl)],1,FALSE)),"nein","ja")</f>
        <v>ja</v>
      </c>
    </row>
    <row r="4041" spans="1:6" hidden="1" x14ac:dyDescent="0.25">
      <c r="A4041" t="s">
        <v>5548</v>
      </c>
      <c r="B4041" t="s">
        <v>5549</v>
      </c>
      <c r="C4041" t="s">
        <v>6038</v>
      </c>
      <c r="D4041" s="13">
        <v>463</v>
      </c>
      <c r="E4041" t="s">
        <v>9102</v>
      </c>
      <c r="F4041" t="str">
        <f>IF(ISERROR(VLOOKUP(Transaktionen[[#This Row],[Transaktionen]],BTT[Verwendete Transaktion (Pflichtauswahl)],1,FALSE)),"nein","ja")</f>
        <v>ja</v>
      </c>
    </row>
    <row r="4042" spans="1:6" hidden="1" x14ac:dyDescent="0.25">
      <c r="A4042" t="s">
        <v>5372</v>
      </c>
      <c r="B4042" t="s">
        <v>5373</v>
      </c>
      <c r="C4042" t="s">
        <v>6038</v>
      </c>
      <c r="D4042" s="13">
        <v>70620</v>
      </c>
      <c r="E4042" t="s">
        <v>9102</v>
      </c>
      <c r="F4042" t="str">
        <f>IF(ISERROR(VLOOKUP(Transaktionen[[#This Row],[Transaktionen]],BTT[Verwendete Transaktion (Pflichtauswahl)],1,FALSE)),"nein","ja")</f>
        <v>ja</v>
      </c>
    </row>
    <row r="4043" spans="1:6" hidden="1" x14ac:dyDescent="0.25">
      <c r="A4043" t="s">
        <v>5374</v>
      </c>
      <c r="B4043" t="s">
        <v>5375</v>
      </c>
      <c r="C4043" t="s">
        <v>6038</v>
      </c>
      <c r="D4043" s="13">
        <v>1400441</v>
      </c>
      <c r="E4043" t="s">
        <v>9102</v>
      </c>
      <c r="F4043" t="str">
        <f>IF(ISERROR(VLOOKUP(Transaktionen[[#This Row],[Transaktionen]],BTT[Verwendete Transaktion (Pflichtauswahl)],1,FALSE)),"nein","ja")</f>
        <v>ja</v>
      </c>
    </row>
    <row r="4044" spans="1:6" hidden="1" x14ac:dyDescent="0.25">
      <c r="A4044" t="s">
        <v>5376</v>
      </c>
      <c r="B4044" t="s">
        <v>5377</v>
      </c>
      <c r="C4044" t="s">
        <v>6038</v>
      </c>
      <c r="D4044" s="13">
        <v>80</v>
      </c>
      <c r="E4044" t="s">
        <v>9102</v>
      </c>
      <c r="F4044" t="str">
        <f>IF(ISERROR(VLOOKUP(Transaktionen[[#This Row],[Transaktionen]],BTT[Verwendete Transaktion (Pflichtauswahl)],1,FALSE)),"nein","ja")</f>
        <v>ja</v>
      </c>
    </row>
    <row r="4045" spans="1:6" hidden="1" x14ac:dyDescent="0.25">
      <c r="A4045" t="s">
        <v>5378</v>
      </c>
      <c r="B4045" t="s">
        <v>5379</v>
      </c>
      <c r="C4045" t="s">
        <v>6038</v>
      </c>
      <c r="D4045" s="13">
        <v>66</v>
      </c>
      <c r="E4045" t="s">
        <v>9102</v>
      </c>
      <c r="F4045" t="str">
        <f>IF(ISERROR(VLOOKUP(Transaktionen[[#This Row],[Transaktionen]],BTT[Verwendete Transaktion (Pflichtauswahl)],1,FALSE)),"nein","ja")</f>
        <v>ja</v>
      </c>
    </row>
    <row r="4046" spans="1:6" hidden="1" x14ac:dyDescent="0.25">
      <c r="A4046" t="s">
        <v>5380</v>
      </c>
      <c r="B4046" t="s">
        <v>5381</v>
      </c>
      <c r="C4046" t="s">
        <v>6038</v>
      </c>
      <c r="D4046" s="13">
        <v>147033</v>
      </c>
      <c r="E4046" t="s">
        <v>9102</v>
      </c>
      <c r="F4046" t="str">
        <f>IF(ISERROR(VLOOKUP(Transaktionen[[#This Row],[Transaktionen]],BTT[Verwendete Transaktion (Pflichtauswahl)],1,FALSE)),"nein","ja")</f>
        <v>ja</v>
      </c>
    </row>
    <row r="4047" spans="1:6" hidden="1" x14ac:dyDescent="0.25">
      <c r="A4047" t="s">
        <v>5382</v>
      </c>
      <c r="B4047" t="s">
        <v>5383</v>
      </c>
      <c r="C4047" t="s">
        <v>6038</v>
      </c>
      <c r="D4047" s="13">
        <v>12684</v>
      </c>
      <c r="E4047" t="s">
        <v>9102</v>
      </c>
      <c r="F4047" t="str">
        <f>IF(ISERROR(VLOOKUP(Transaktionen[[#This Row],[Transaktionen]],BTT[Verwendete Transaktion (Pflichtauswahl)],1,FALSE)),"nein","ja")</f>
        <v>ja</v>
      </c>
    </row>
    <row r="4048" spans="1:6" hidden="1" x14ac:dyDescent="0.25">
      <c r="A4048" t="s">
        <v>5384</v>
      </c>
      <c r="B4048" t="s">
        <v>5385</v>
      </c>
      <c r="C4048" t="s">
        <v>6038</v>
      </c>
      <c r="D4048" s="13">
        <v>7</v>
      </c>
      <c r="E4048" t="s">
        <v>9102</v>
      </c>
      <c r="F4048" t="str">
        <f>IF(ISERROR(VLOOKUP(Transaktionen[[#This Row],[Transaktionen]],BTT[Verwendete Transaktion (Pflichtauswahl)],1,FALSE)),"nein","ja")</f>
        <v>ja</v>
      </c>
    </row>
    <row r="4049" spans="1:6" hidden="1" x14ac:dyDescent="0.25">
      <c r="A4049" t="s">
        <v>5386</v>
      </c>
      <c r="B4049" t="s">
        <v>5387</v>
      </c>
      <c r="C4049" t="s">
        <v>6038</v>
      </c>
      <c r="D4049" s="13">
        <v>1204453</v>
      </c>
      <c r="E4049" t="s">
        <v>9102</v>
      </c>
      <c r="F4049" t="str">
        <f>IF(ISERROR(VLOOKUP(Transaktionen[[#This Row],[Transaktionen]],BTT[Verwendete Transaktion (Pflichtauswahl)],1,FALSE)),"nein","ja")</f>
        <v>ja</v>
      </c>
    </row>
    <row r="4050" spans="1:6" hidden="1" x14ac:dyDescent="0.25">
      <c r="A4050" t="s">
        <v>5388</v>
      </c>
      <c r="B4050" t="s">
        <v>5389</v>
      </c>
      <c r="C4050" t="s">
        <v>6038</v>
      </c>
      <c r="D4050" s="13">
        <v>3</v>
      </c>
      <c r="E4050" t="s">
        <v>9102</v>
      </c>
      <c r="F4050" t="str">
        <f>IF(ISERROR(VLOOKUP(Transaktionen[[#This Row],[Transaktionen]],BTT[Verwendete Transaktion (Pflichtauswahl)],1,FALSE)),"nein","ja")</f>
        <v>ja</v>
      </c>
    </row>
    <row r="4051" spans="1:6" hidden="1" x14ac:dyDescent="0.25">
      <c r="A4051" t="s">
        <v>5390</v>
      </c>
      <c r="B4051" t="s">
        <v>5389</v>
      </c>
      <c r="C4051" t="s">
        <v>6038</v>
      </c>
      <c r="D4051" s="13">
        <v>25</v>
      </c>
      <c r="E4051" t="s">
        <v>576</v>
      </c>
      <c r="F4051" t="str">
        <f>IF(ISERROR(VLOOKUP(Transaktionen[[#This Row],[Transaktionen]],BTT[Verwendete Transaktion (Pflichtauswahl)],1,FALSE)),"nein","ja")</f>
        <v>ja</v>
      </c>
    </row>
    <row r="4052" spans="1:6" hidden="1" x14ac:dyDescent="0.25">
      <c r="A4052" t="s">
        <v>5391</v>
      </c>
      <c r="B4052" t="s">
        <v>5392</v>
      </c>
      <c r="C4052" t="s">
        <v>6038</v>
      </c>
      <c r="D4052" s="13">
        <v>26</v>
      </c>
      <c r="E4052" t="s">
        <v>9102</v>
      </c>
      <c r="F4052" t="str">
        <f>IF(ISERROR(VLOOKUP(Transaktionen[[#This Row],[Transaktionen]],BTT[Verwendete Transaktion (Pflichtauswahl)],1,FALSE)),"nein","ja")</f>
        <v>ja</v>
      </c>
    </row>
    <row r="4053" spans="1:6" hidden="1" x14ac:dyDescent="0.25">
      <c r="A4053" t="s">
        <v>5393</v>
      </c>
      <c r="B4053" t="s">
        <v>5394</v>
      </c>
      <c r="C4053" t="s">
        <v>6038</v>
      </c>
      <c r="D4053" s="13">
        <v>130</v>
      </c>
      <c r="E4053" t="s">
        <v>576</v>
      </c>
      <c r="F4053" t="str">
        <f>IF(ISERROR(VLOOKUP(Transaktionen[[#This Row],[Transaktionen]],BTT[Verwendete Transaktion (Pflichtauswahl)],1,FALSE)),"nein","ja")</f>
        <v>ja</v>
      </c>
    </row>
    <row r="4054" spans="1:6" hidden="1" x14ac:dyDescent="0.25">
      <c r="A4054" t="s">
        <v>5395</v>
      </c>
      <c r="B4054" t="s">
        <v>5396</v>
      </c>
      <c r="C4054" t="s">
        <v>6038</v>
      </c>
      <c r="D4054" s="13">
        <v>255</v>
      </c>
      <c r="E4054" t="s">
        <v>9102</v>
      </c>
      <c r="F4054" t="str">
        <f>IF(ISERROR(VLOOKUP(Transaktionen[[#This Row],[Transaktionen]],BTT[Verwendete Transaktion (Pflichtauswahl)],1,FALSE)),"nein","ja")</f>
        <v>ja</v>
      </c>
    </row>
    <row r="4055" spans="1:6" hidden="1" x14ac:dyDescent="0.25">
      <c r="A4055" t="s">
        <v>5397</v>
      </c>
      <c r="B4055" t="s">
        <v>5398</v>
      </c>
      <c r="C4055" t="s">
        <v>6038</v>
      </c>
      <c r="D4055" s="13">
        <v>56</v>
      </c>
      <c r="E4055" t="s">
        <v>9102</v>
      </c>
      <c r="F4055" t="str">
        <f>IF(ISERROR(VLOOKUP(Transaktionen[[#This Row],[Transaktionen]],BTT[Verwendete Transaktion (Pflichtauswahl)],1,FALSE)),"nein","ja")</f>
        <v>ja</v>
      </c>
    </row>
    <row r="4056" spans="1:6" hidden="1" x14ac:dyDescent="0.25">
      <c r="A4056" t="s">
        <v>5399</v>
      </c>
      <c r="B4056" t="s">
        <v>5400</v>
      </c>
      <c r="C4056" t="s">
        <v>6038</v>
      </c>
      <c r="D4056" s="13">
        <v>102</v>
      </c>
      <c r="E4056" t="s">
        <v>9102</v>
      </c>
      <c r="F4056" t="str">
        <f>IF(ISERROR(VLOOKUP(Transaktionen[[#This Row],[Transaktionen]],BTT[Verwendete Transaktion (Pflichtauswahl)],1,FALSE)),"nein","ja")</f>
        <v>ja</v>
      </c>
    </row>
    <row r="4057" spans="1:6" hidden="1" x14ac:dyDescent="0.25">
      <c r="A4057" t="s">
        <v>5401</v>
      </c>
      <c r="B4057" t="s">
        <v>5402</v>
      </c>
      <c r="C4057" t="s">
        <v>6038</v>
      </c>
      <c r="D4057" s="13">
        <v>16294</v>
      </c>
      <c r="E4057" t="s">
        <v>9102</v>
      </c>
      <c r="F4057" t="str">
        <f>IF(ISERROR(VLOOKUP(Transaktionen[[#This Row],[Transaktionen]],BTT[Verwendete Transaktion (Pflichtauswahl)],1,FALSE)),"nein","ja")</f>
        <v>ja</v>
      </c>
    </row>
    <row r="4058" spans="1:6" hidden="1" x14ac:dyDescent="0.25">
      <c r="A4058" t="s">
        <v>5403</v>
      </c>
      <c r="B4058" t="s">
        <v>5404</v>
      </c>
      <c r="C4058" t="s">
        <v>6038</v>
      </c>
      <c r="D4058" s="13">
        <v>1526</v>
      </c>
      <c r="E4058" t="s">
        <v>9102</v>
      </c>
      <c r="F4058" t="str">
        <f>IF(ISERROR(VLOOKUP(Transaktionen[[#This Row],[Transaktionen]],BTT[Verwendete Transaktion (Pflichtauswahl)],1,FALSE)),"nein","ja")</f>
        <v>ja</v>
      </c>
    </row>
    <row r="4059" spans="1:6" hidden="1" x14ac:dyDescent="0.25">
      <c r="A4059" t="s">
        <v>5405</v>
      </c>
      <c r="B4059" t="s">
        <v>5406</v>
      </c>
      <c r="C4059" t="s">
        <v>6038</v>
      </c>
      <c r="D4059" s="13">
        <v>206</v>
      </c>
      <c r="E4059" t="s">
        <v>9102</v>
      </c>
      <c r="F4059" t="str">
        <f>IF(ISERROR(VLOOKUP(Transaktionen[[#This Row],[Transaktionen]],BTT[Verwendete Transaktion (Pflichtauswahl)],1,FALSE)),"nein","ja")</f>
        <v>ja</v>
      </c>
    </row>
    <row r="4060" spans="1:6" hidden="1" x14ac:dyDescent="0.25">
      <c r="A4060" t="s">
        <v>5407</v>
      </c>
      <c r="B4060" t="s">
        <v>5408</v>
      </c>
      <c r="C4060" t="s">
        <v>6038</v>
      </c>
      <c r="D4060" s="13">
        <v>282</v>
      </c>
      <c r="E4060" t="s">
        <v>9102</v>
      </c>
      <c r="F4060" t="str">
        <f>IF(ISERROR(VLOOKUP(Transaktionen[[#This Row],[Transaktionen]],BTT[Verwendete Transaktion (Pflichtauswahl)],1,FALSE)),"nein","ja")</f>
        <v>ja</v>
      </c>
    </row>
    <row r="4061" spans="1:6" hidden="1" x14ac:dyDescent="0.25">
      <c r="A4061" t="s">
        <v>5409</v>
      </c>
      <c r="B4061" t="s">
        <v>5410</v>
      </c>
      <c r="C4061" t="s">
        <v>6038</v>
      </c>
      <c r="D4061" s="13">
        <v>37</v>
      </c>
      <c r="E4061" t="s">
        <v>9102</v>
      </c>
      <c r="F4061" t="str">
        <f>IF(ISERROR(VLOOKUP(Transaktionen[[#This Row],[Transaktionen]],BTT[Verwendete Transaktion (Pflichtauswahl)],1,FALSE)),"nein","ja")</f>
        <v>ja</v>
      </c>
    </row>
    <row r="4062" spans="1:6" hidden="1" x14ac:dyDescent="0.25">
      <c r="A4062" t="s">
        <v>5411</v>
      </c>
      <c r="B4062" t="s">
        <v>5412</v>
      </c>
      <c r="C4062" t="s">
        <v>6038</v>
      </c>
      <c r="D4062" s="13">
        <v>6785</v>
      </c>
      <c r="E4062" t="s">
        <v>9102</v>
      </c>
      <c r="F4062" t="str">
        <f>IF(ISERROR(VLOOKUP(Transaktionen[[#This Row],[Transaktionen]],BTT[Verwendete Transaktion (Pflichtauswahl)],1,FALSE)),"nein","ja")</f>
        <v>ja</v>
      </c>
    </row>
    <row r="4063" spans="1:6" hidden="1" x14ac:dyDescent="0.25">
      <c r="A4063" t="s">
        <v>5413</v>
      </c>
      <c r="B4063" t="s">
        <v>5414</v>
      </c>
      <c r="C4063" t="s">
        <v>6038</v>
      </c>
      <c r="D4063" s="13">
        <v>15</v>
      </c>
      <c r="E4063" t="s">
        <v>9102</v>
      </c>
      <c r="F4063" t="str">
        <f>IF(ISERROR(VLOOKUP(Transaktionen[[#This Row],[Transaktionen]],BTT[Verwendete Transaktion (Pflichtauswahl)],1,FALSE)),"nein","ja")</f>
        <v>ja</v>
      </c>
    </row>
    <row r="4064" spans="1:6" hidden="1" x14ac:dyDescent="0.25">
      <c r="A4064" t="s">
        <v>5415</v>
      </c>
      <c r="B4064" t="s">
        <v>5414</v>
      </c>
      <c r="C4064" t="s">
        <v>6038</v>
      </c>
      <c r="D4064" s="13">
        <v>24963</v>
      </c>
      <c r="E4064" t="s">
        <v>9102</v>
      </c>
      <c r="F4064" t="str">
        <f>IF(ISERROR(VLOOKUP(Transaktionen[[#This Row],[Transaktionen]],BTT[Verwendete Transaktion (Pflichtauswahl)],1,FALSE)),"nein","ja")</f>
        <v>ja</v>
      </c>
    </row>
    <row r="4065" spans="1:6" hidden="1" x14ac:dyDescent="0.25">
      <c r="A4065" t="s">
        <v>5416</v>
      </c>
      <c r="B4065" t="s">
        <v>5417</v>
      </c>
      <c r="C4065" t="s">
        <v>6038</v>
      </c>
      <c r="D4065" s="13">
        <v>16</v>
      </c>
      <c r="E4065" t="s">
        <v>9102</v>
      </c>
      <c r="F4065" t="str">
        <f>IF(ISERROR(VLOOKUP(Transaktionen[[#This Row],[Transaktionen]],BTT[Verwendete Transaktion (Pflichtauswahl)],1,FALSE)),"nein","ja")</f>
        <v>ja</v>
      </c>
    </row>
    <row r="4066" spans="1:6" hidden="1" x14ac:dyDescent="0.25">
      <c r="A4066" t="s">
        <v>5418</v>
      </c>
      <c r="B4066" t="s">
        <v>5419</v>
      </c>
      <c r="C4066" t="s">
        <v>6038</v>
      </c>
      <c r="D4066" s="13">
        <v>10</v>
      </c>
      <c r="E4066" t="s">
        <v>9102</v>
      </c>
      <c r="F4066" t="str">
        <f>IF(ISERROR(VLOOKUP(Transaktionen[[#This Row],[Transaktionen]],BTT[Verwendete Transaktion (Pflichtauswahl)],1,FALSE)),"nein","ja")</f>
        <v>ja</v>
      </c>
    </row>
    <row r="4067" spans="1:6" hidden="1" x14ac:dyDescent="0.25">
      <c r="A4067" t="s">
        <v>5420</v>
      </c>
      <c r="B4067" t="s">
        <v>3336</v>
      </c>
      <c r="C4067" t="s">
        <v>6038</v>
      </c>
      <c r="D4067" s="13">
        <v>2884</v>
      </c>
      <c r="E4067" t="s">
        <v>9102</v>
      </c>
      <c r="F4067" t="str">
        <f>IF(ISERROR(VLOOKUP(Transaktionen[[#This Row],[Transaktionen]],BTT[Verwendete Transaktion (Pflichtauswahl)],1,FALSE)),"nein","ja")</f>
        <v>ja</v>
      </c>
    </row>
    <row r="4068" spans="1:6" hidden="1" x14ac:dyDescent="0.25">
      <c r="A4068" t="s">
        <v>5421</v>
      </c>
      <c r="B4068" t="s">
        <v>5422</v>
      </c>
      <c r="C4068" t="s">
        <v>6038</v>
      </c>
      <c r="D4068" s="13">
        <v>418</v>
      </c>
      <c r="E4068" t="s">
        <v>9102</v>
      </c>
      <c r="F4068" t="str">
        <f>IF(ISERROR(VLOOKUP(Transaktionen[[#This Row],[Transaktionen]],BTT[Verwendete Transaktion (Pflichtauswahl)],1,FALSE)),"nein","ja")</f>
        <v>ja</v>
      </c>
    </row>
    <row r="4069" spans="1:6" hidden="1" x14ac:dyDescent="0.25">
      <c r="A4069" t="s">
        <v>5423</v>
      </c>
      <c r="B4069" t="s">
        <v>5424</v>
      </c>
      <c r="C4069" t="s">
        <v>6038</v>
      </c>
      <c r="D4069" s="13">
        <v>52</v>
      </c>
      <c r="E4069" t="s">
        <v>9102</v>
      </c>
      <c r="F4069" t="str">
        <f>IF(ISERROR(VLOOKUP(Transaktionen[[#This Row],[Transaktionen]],BTT[Verwendete Transaktion (Pflichtauswahl)],1,FALSE)),"nein","ja")</f>
        <v>ja</v>
      </c>
    </row>
    <row r="4070" spans="1:6" hidden="1" x14ac:dyDescent="0.25">
      <c r="A4070" t="s">
        <v>5425</v>
      </c>
      <c r="B4070" t="s">
        <v>5426</v>
      </c>
      <c r="C4070" t="s">
        <v>6038</v>
      </c>
      <c r="D4070" s="13">
        <v>3</v>
      </c>
      <c r="E4070" t="s">
        <v>9102</v>
      </c>
      <c r="F4070" t="str">
        <f>IF(ISERROR(VLOOKUP(Transaktionen[[#This Row],[Transaktionen]],BTT[Verwendete Transaktion (Pflichtauswahl)],1,FALSE)),"nein","ja")</f>
        <v>ja</v>
      </c>
    </row>
    <row r="4071" spans="1:6" hidden="1" x14ac:dyDescent="0.25">
      <c r="A4071" t="s">
        <v>5427</v>
      </c>
      <c r="B4071" t="s">
        <v>3282</v>
      </c>
      <c r="C4071" t="s">
        <v>6038</v>
      </c>
      <c r="D4071" s="13">
        <v>334621</v>
      </c>
      <c r="E4071" t="s">
        <v>9102</v>
      </c>
      <c r="F4071" t="str">
        <f>IF(ISERROR(VLOOKUP(Transaktionen[[#This Row],[Transaktionen]],BTT[Verwendete Transaktion (Pflichtauswahl)],1,FALSE)),"nein","ja")</f>
        <v>ja</v>
      </c>
    </row>
    <row r="4072" spans="1:6" hidden="1" x14ac:dyDescent="0.25">
      <c r="A4072" t="s">
        <v>5428</v>
      </c>
      <c r="B4072" t="s">
        <v>5429</v>
      </c>
      <c r="C4072" t="s">
        <v>6038</v>
      </c>
      <c r="D4072" s="13">
        <v>1482</v>
      </c>
      <c r="E4072" t="s">
        <v>9102</v>
      </c>
      <c r="F4072" t="str">
        <f>IF(ISERROR(VLOOKUP(Transaktionen[[#This Row],[Transaktionen]],BTT[Verwendete Transaktion (Pflichtauswahl)],1,FALSE)),"nein","ja")</f>
        <v>ja</v>
      </c>
    </row>
    <row r="4073" spans="1:6" hidden="1" x14ac:dyDescent="0.25">
      <c r="A4073" t="s">
        <v>5430</v>
      </c>
      <c r="B4073" t="s">
        <v>5431</v>
      </c>
      <c r="C4073" t="s">
        <v>6038</v>
      </c>
      <c r="D4073" s="13">
        <v>445</v>
      </c>
      <c r="E4073" t="s">
        <v>9102</v>
      </c>
      <c r="F4073" t="str">
        <f>IF(ISERROR(VLOOKUP(Transaktionen[[#This Row],[Transaktionen]],BTT[Verwendete Transaktion (Pflichtauswahl)],1,FALSE)),"nein","ja")</f>
        <v>ja</v>
      </c>
    </row>
    <row r="4074" spans="1:6" hidden="1" x14ac:dyDescent="0.25">
      <c r="A4074" t="s">
        <v>5432</v>
      </c>
      <c r="B4074" t="s">
        <v>5433</v>
      </c>
      <c r="C4074" t="s">
        <v>6038</v>
      </c>
      <c r="D4074" s="13">
        <v>210</v>
      </c>
      <c r="E4074" t="s">
        <v>9102</v>
      </c>
      <c r="F4074" t="str">
        <f>IF(ISERROR(VLOOKUP(Transaktionen[[#This Row],[Transaktionen]],BTT[Verwendete Transaktion (Pflichtauswahl)],1,FALSE)),"nein","ja")</f>
        <v>ja</v>
      </c>
    </row>
    <row r="4075" spans="1:6" hidden="1" x14ac:dyDescent="0.25">
      <c r="A4075" t="s">
        <v>5434</v>
      </c>
      <c r="B4075" t="s">
        <v>5435</v>
      </c>
      <c r="C4075" t="s">
        <v>6038</v>
      </c>
      <c r="D4075" s="13">
        <v>1914</v>
      </c>
      <c r="E4075" t="s">
        <v>9102</v>
      </c>
      <c r="F4075" t="str">
        <f>IF(ISERROR(VLOOKUP(Transaktionen[[#This Row],[Transaktionen]],BTT[Verwendete Transaktion (Pflichtauswahl)],1,FALSE)),"nein","ja")</f>
        <v>ja</v>
      </c>
    </row>
    <row r="4076" spans="1:6" hidden="1" x14ac:dyDescent="0.25">
      <c r="A4076" t="s">
        <v>5436</v>
      </c>
      <c r="B4076" t="s">
        <v>5437</v>
      </c>
      <c r="C4076" t="s">
        <v>6038</v>
      </c>
      <c r="D4076" s="13">
        <v>14</v>
      </c>
      <c r="E4076" t="s">
        <v>9102</v>
      </c>
      <c r="F4076" t="str">
        <f>IF(ISERROR(VLOOKUP(Transaktionen[[#This Row],[Transaktionen]],BTT[Verwendete Transaktion (Pflichtauswahl)],1,FALSE)),"nein","ja")</f>
        <v>ja</v>
      </c>
    </row>
    <row r="4077" spans="1:6" hidden="1" x14ac:dyDescent="0.25">
      <c r="A4077" t="s">
        <v>5438</v>
      </c>
      <c r="B4077" t="s">
        <v>5439</v>
      </c>
      <c r="C4077" t="s">
        <v>6038</v>
      </c>
      <c r="D4077" s="13">
        <v>3070</v>
      </c>
      <c r="E4077" t="s">
        <v>9102</v>
      </c>
      <c r="F4077" t="str">
        <f>IF(ISERROR(VLOOKUP(Transaktionen[[#This Row],[Transaktionen]],BTT[Verwendete Transaktion (Pflichtauswahl)],1,FALSE)),"nein","ja")</f>
        <v>ja</v>
      </c>
    </row>
    <row r="4078" spans="1:6" hidden="1" x14ac:dyDescent="0.25">
      <c r="A4078" t="s">
        <v>5440</v>
      </c>
      <c r="B4078" t="s">
        <v>5441</v>
      </c>
      <c r="C4078" t="s">
        <v>6038</v>
      </c>
      <c r="D4078" s="13">
        <v>3015</v>
      </c>
      <c r="E4078" t="s">
        <v>9102</v>
      </c>
      <c r="F4078" s="10" t="str">
        <f>IF(ISERROR(VLOOKUP(Transaktionen[[#This Row],[Transaktionen]],BTT[Verwendete Transaktion (Pflichtauswahl)],1,FALSE)),"nein","ja")</f>
        <v>ja</v>
      </c>
    </row>
    <row r="4079" spans="1:6" hidden="1" x14ac:dyDescent="0.25">
      <c r="A4079" t="s">
        <v>9325</v>
      </c>
      <c r="B4079" t="s">
        <v>9326</v>
      </c>
      <c r="C4079" t="s">
        <v>6038</v>
      </c>
      <c r="D4079" s="13">
        <v>108</v>
      </c>
      <c r="E4079" t="s">
        <v>9102</v>
      </c>
      <c r="F4079" s="10" t="str">
        <f>IF(ISERROR(VLOOKUP(Transaktionen[[#This Row],[Transaktionen]],BTT[Verwendete Transaktion (Pflichtauswahl)],1,FALSE)),"nein","ja")</f>
        <v>nein</v>
      </c>
    </row>
    <row r="4080" spans="1:6" hidden="1" x14ac:dyDescent="0.25">
      <c r="A4080" t="s">
        <v>5442</v>
      </c>
      <c r="B4080" t="s">
        <v>5443</v>
      </c>
      <c r="C4080" t="s">
        <v>6038</v>
      </c>
      <c r="D4080" s="13">
        <v>8</v>
      </c>
      <c r="E4080" t="s">
        <v>9102</v>
      </c>
      <c r="F4080" s="10" t="str">
        <f>IF(ISERROR(VLOOKUP(Transaktionen[[#This Row],[Transaktionen]],BTT[Verwendete Transaktion (Pflichtauswahl)],1,FALSE)),"nein","ja")</f>
        <v>ja</v>
      </c>
    </row>
    <row r="4081" spans="1:7" hidden="1" x14ac:dyDescent="0.25">
      <c r="A4081" t="s">
        <v>5444</v>
      </c>
      <c r="B4081" t="s">
        <v>5445</v>
      </c>
      <c r="C4081" t="s">
        <v>6038</v>
      </c>
      <c r="D4081" s="13">
        <v>2239</v>
      </c>
      <c r="E4081" t="s">
        <v>9102</v>
      </c>
      <c r="F4081" t="str">
        <f>IF(ISERROR(VLOOKUP(Transaktionen[[#This Row],[Transaktionen]],BTT[Verwendete Transaktion (Pflichtauswahl)],1,FALSE)),"nein","ja")</f>
        <v>ja</v>
      </c>
    </row>
    <row r="4082" spans="1:7" hidden="1" x14ac:dyDescent="0.25">
      <c r="A4082" t="s">
        <v>5446</v>
      </c>
      <c r="B4082" t="s">
        <v>5447</v>
      </c>
      <c r="C4082" t="s">
        <v>6038</v>
      </c>
      <c r="D4082" s="13">
        <v>22</v>
      </c>
      <c r="E4082" t="s">
        <v>9102</v>
      </c>
      <c r="F4082" t="str">
        <f>IF(ISERROR(VLOOKUP(Transaktionen[[#This Row],[Transaktionen]],BTT[Verwendete Transaktion (Pflichtauswahl)],1,FALSE)),"nein","ja")</f>
        <v>ja</v>
      </c>
    </row>
    <row r="4083" spans="1:7" hidden="1" x14ac:dyDescent="0.25">
      <c r="A4083" t="s">
        <v>9327</v>
      </c>
      <c r="B4083" t="s">
        <v>9328</v>
      </c>
      <c r="C4083" t="s">
        <v>6038</v>
      </c>
      <c r="D4083" s="13">
        <v>30</v>
      </c>
      <c r="E4083" t="s">
        <v>9102</v>
      </c>
      <c r="F4083" t="str">
        <f>IF(ISERROR(VLOOKUP(Transaktionen[[#This Row],[Transaktionen]],BTT[Verwendete Transaktion (Pflichtauswahl)],1,FALSE)),"nein","ja")</f>
        <v>nein</v>
      </c>
    </row>
    <row r="4084" spans="1:7" hidden="1" x14ac:dyDescent="0.25">
      <c r="A4084" t="s">
        <v>5448</v>
      </c>
      <c r="B4084" t="s">
        <v>5449</v>
      </c>
      <c r="C4084" t="s">
        <v>6038</v>
      </c>
      <c r="D4084" s="13">
        <v>60866</v>
      </c>
      <c r="E4084" t="s">
        <v>9102</v>
      </c>
      <c r="F4084" s="10" t="str">
        <f>IF(ISERROR(VLOOKUP(Transaktionen[[#This Row],[Transaktionen]],BTT[Verwendete Transaktion (Pflichtauswahl)],1,FALSE)),"nein","ja")</f>
        <v>ja</v>
      </c>
    </row>
    <row r="4085" spans="1:7" hidden="1" x14ac:dyDescent="0.25">
      <c r="A4085" t="s">
        <v>5450</v>
      </c>
      <c r="B4085" t="s">
        <v>5451</v>
      </c>
      <c r="C4085" t="s">
        <v>6038</v>
      </c>
      <c r="D4085" s="13">
        <v>60</v>
      </c>
      <c r="E4085" t="s">
        <v>9102</v>
      </c>
      <c r="F4085" s="10" t="str">
        <f>IF(ISERROR(VLOOKUP(Transaktionen[[#This Row],[Transaktionen]],BTT[Verwendete Transaktion (Pflichtauswahl)],1,FALSE)),"nein","ja")</f>
        <v>ja</v>
      </c>
    </row>
    <row r="4086" spans="1:7" hidden="1" x14ac:dyDescent="0.25">
      <c r="A4086" t="s">
        <v>5452</v>
      </c>
      <c r="B4086" t="s">
        <v>5453</v>
      </c>
      <c r="C4086" t="s">
        <v>6038</v>
      </c>
      <c r="D4086" s="13">
        <v>363</v>
      </c>
      <c r="E4086" t="s">
        <v>9102</v>
      </c>
      <c r="F4086" s="10" t="str">
        <f>IF(ISERROR(VLOOKUP(Transaktionen[[#This Row],[Transaktionen]],BTT[Verwendete Transaktion (Pflichtauswahl)],1,FALSE)),"nein","ja")</f>
        <v>ja</v>
      </c>
    </row>
    <row r="4087" spans="1:7" hidden="1" x14ac:dyDescent="0.25">
      <c r="A4087" t="s">
        <v>5454</v>
      </c>
      <c r="B4087" t="s">
        <v>5455</v>
      </c>
      <c r="C4087" t="s">
        <v>6038</v>
      </c>
      <c r="D4087" s="13">
        <v>351</v>
      </c>
      <c r="E4087" t="s">
        <v>576</v>
      </c>
      <c r="F4087" t="str">
        <f>IF(ISERROR(VLOOKUP(Transaktionen[[#This Row],[Transaktionen]],BTT[Verwendete Transaktion (Pflichtauswahl)],1,FALSE)),"nein","ja")</f>
        <v>ja</v>
      </c>
    </row>
    <row r="4088" spans="1:7" hidden="1" x14ac:dyDescent="0.25">
      <c r="A4088" t="s">
        <v>5456</v>
      </c>
      <c r="B4088" t="s">
        <v>5457</v>
      </c>
      <c r="C4088" t="s">
        <v>6038</v>
      </c>
      <c r="D4088" s="13">
        <v>16266</v>
      </c>
      <c r="E4088" t="s">
        <v>9102</v>
      </c>
      <c r="F4088" t="str">
        <f>IF(ISERROR(VLOOKUP(Transaktionen[[#This Row],[Transaktionen]],BTT[Verwendete Transaktion (Pflichtauswahl)],1,FALSE)),"nein","ja")</f>
        <v>ja</v>
      </c>
    </row>
    <row r="4089" spans="1:7" hidden="1" x14ac:dyDescent="0.25">
      <c r="A4089" t="s">
        <v>5458</v>
      </c>
      <c r="B4089" t="s">
        <v>5459</v>
      </c>
      <c r="C4089" t="s">
        <v>6038</v>
      </c>
      <c r="D4089" s="13">
        <v>4750</v>
      </c>
      <c r="E4089" t="s">
        <v>9102</v>
      </c>
      <c r="F4089" t="str">
        <f>IF(ISERROR(VLOOKUP(Transaktionen[[#This Row],[Transaktionen]],BTT[Verwendete Transaktion (Pflichtauswahl)],1,FALSE)),"nein","ja")</f>
        <v>ja</v>
      </c>
    </row>
    <row r="4090" spans="1:7" hidden="1" x14ac:dyDescent="0.25">
      <c r="A4090" t="s">
        <v>5460</v>
      </c>
      <c r="B4090" t="s">
        <v>5461</v>
      </c>
      <c r="C4090" t="s">
        <v>6038</v>
      </c>
      <c r="D4090" s="13">
        <v>2425</v>
      </c>
      <c r="E4090" t="s">
        <v>9102</v>
      </c>
      <c r="F4090" t="str">
        <f>IF(ISERROR(VLOOKUP(Transaktionen[[#This Row],[Transaktionen]],BTT[Verwendete Transaktion (Pflichtauswahl)],1,FALSE)),"nein","ja")</f>
        <v>ja</v>
      </c>
    </row>
    <row r="4091" spans="1:7" hidden="1" x14ac:dyDescent="0.25">
      <c r="A4091" t="s">
        <v>5462</v>
      </c>
      <c r="B4091" t="s">
        <v>5463</v>
      </c>
      <c r="C4091" t="s">
        <v>6038</v>
      </c>
      <c r="D4091" s="13">
        <v>30</v>
      </c>
      <c r="E4091" t="s">
        <v>9102</v>
      </c>
      <c r="F4091" t="str">
        <f>IF(ISERROR(VLOOKUP(Transaktionen[[#This Row],[Transaktionen]],BTT[Verwendete Transaktion (Pflichtauswahl)],1,FALSE)),"nein","ja")</f>
        <v>ja</v>
      </c>
    </row>
    <row r="4092" spans="1:7" hidden="1" x14ac:dyDescent="0.25">
      <c r="A4092" t="s">
        <v>5464</v>
      </c>
      <c r="B4092" t="s">
        <v>5465</v>
      </c>
      <c r="C4092" t="s">
        <v>3</v>
      </c>
      <c r="D4092" s="13">
        <v>43</v>
      </c>
      <c r="E4092" t="s">
        <v>9102</v>
      </c>
      <c r="F4092" t="str">
        <f>IF(ISERROR(VLOOKUP(Transaktionen[[#This Row],[Transaktionen]],BTT[Verwendete Transaktion (Pflichtauswahl)],1,FALSE)),"nein","ja")</f>
        <v>nein</v>
      </c>
    </row>
    <row r="4093" spans="1:7" hidden="1" x14ac:dyDescent="0.25">
      <c r="A4093" t="s">
        <v>5466</v>
      </c>
      <c r="B4093" t="s">
        <v>5467</v>
      </c>
      <c r="C4093" t="s">
        <v>6038</v>
      </c>
      <c r="D4093" s="13">
        <v>12052</v>
      </c>
      <c r="E4093" t="s">
        <v>9102</v>
      </c>
      <c r="F4093" t="str">
        <f>IF(ISERROR(VLOOKUP(Transaktionen[[#This Row],[Transaktionen]],BTT[Verwendete Transaktion (Pflichtauswahl)],1,FALSE)),"nein","ja")</f>
        <v>ja</v>
      </c>
    </row>
    <row r="4094" spans="1:7" hidden="1" x14ac:dyDescent="0.25">
      <c r="A4094" t="s">
        <v>5468</v>
      </c>
      <c r="B4094" t="s">
        <v>5469</v>
      </c>
      <c r="C4094" t="s">
        <v>6038</v>
      </c>
      <c r="D4094" s="13">
        <v>196</v>
      </c>
      <c r="E4094" t="s">
        <v>9102</v>
      </c>
      <c r="F4094" t="str">
        <f>IF(ISERROR(VLOOKUP(Transaktionen[[#This Row],[Transaktionen]],BTT[Verwendete Transaktion (Pflichtauswahl)],1,FALSE)),"nein","ja")</f>
        <v>ja</v>
      </c>
    </row>
    <row r="4095" spans="1:7" hidden="1" x14ac:dyDescent="0.25">
      <c r="A4095" t="s">
        <v>5470</v>
      </c>
      <c r="B4095" t="s">
        <v>5471</v>
      </c>
      <c r="C4095" t="s">
        <v>6038</v>
      </c>
      <c r="D4095" s="13">
        <v>4</v>
      </c>
      <c r="E4095" t="s">
        <v>9102</v>
      </c>
      <c r="F4095" t="str">
        <f>IF(ISERROR(VLOOKUP(Transaktionen[[#This Row],[Transaktionen]],BTT[Verwendete Transaktion (Pflichtauswahl)],1,FALSE)),"nein","ja")</f>
        <v>ja</v>
      </c>
    </row>
    <row r="4096" spans="1:7" hidden="1" x14ac:dyDescent="0.25">
      <c r="A4096" t="s">
        <v>7421</v>
      </c>
      <c r="B4096" t="s">
        <v>8426</v>
      </c>
      <c r="C4096" t="s">
        <v>6038</v>
      </c>
      <c r="D4096" s="13">
        <v>2795</v>
      </c>
      <c r="E4096" t="s">
        <v>576</v>
      </c>
      <c r="F4096" t="str">
        <f>IF(ISERROR(VLOOKUP(Transaktionen[[#This Row],[Transaktionen]],BTT[Verwendete Transaktion (Pflichtauswahl)],1,FALSE)),"nein","ja")</f>
        <v>nein</v>
      </c>
      <c r="G4096" t="s">
        <v>9340</v>
      </c>
    </row>
    <row r="4097" spans="1:7" hidden="1" x14ac:dyDescent="0.25">
      <c r="A4097" t="s">
        <v>7422</v>
      </c>
      <c r="B4097" t="s">
        <v>8427</v>
      </c>
      <c r="C4097" t="s">
        <v>6038</v>
      </c>
      <c r="D4097" s="13">
        <v>5</v>
      </c>
      <c r="E4097" t="s">
        <v>576</v>
      </c>
      <c r="F4097" t="str">
        <f>IF(ISERROR(VLOOKUP(Transaktionen[[#This Row],[Transaktionen]],BTT[Verwendete Transaktion (Pflichtauswahl)],1,FALSE)),"nein","ja")</f>
        <v>nein</v>
      </c>
      <c r="G4097" t="s">
        <v>9340</v>
      </c>
    </row>
    <row r="4098" spans="1:7" hidden="1" x14ac:dyDescent="0.25">
      <c r="A4098" t="s">
        <v>5472</v>
      </c>
      <c r="B4098" t="s">
        <v>5473</v>
      </c>
      <c r="C4098" t="s">
        <v>6038</v>
      </c>
      <c r="D4098" s="13">
        <v>10</v>
      </c>
      <c r="E4098" t="s">
        <v>9102</v>
      </c>
      <c r="F4098" t="str">
        <f>IF(ISERROR(VLOOKUP(Transaktionen[[#This Row],[Transaktionen]],BTT[Verwendete Transaktion (Pflichtauswahl)],1,FALSE)),"nein","ja")</f>
        <v>ja</v>
      </c>
    </row>
    <row r="4099" spans="1:7" hidden="1" x14ac:dyDescent="0.25">
      <c r="A4099" t="s">
        <v>5474</v>
      </c>
      <c r="B4099" t="s">
        <v>5475</v>
      </c>
      <c r="C4099" t="s">
        <v>6038</v>
      </c>
      <c r="D4099" s="13">
        <v>36</v>
      </c>
      <c r="E4099" t="s">
        <v>9102</v>
      </c>
      <c r="F4099" t="str">
        <f>IF(ISERROR(VLOOKUP(Transaktionen[[#This Row],[Transaktionen]],BTT[Verwendete Transaktion (Pflichtauswahl)],1,FALSE)),"nein","ja")</f>
        <v>ja</v>
      </c>
    </row>
    <row r="4100" spans="1:7" hidden="1" x14ac:dyDescent="0.25">
      <c r="A4100" t="s">
        <v>5476</v>
      </c>
      <c r="B4100" t="s">
        <v>5477</v>
      </c>
      <c r="C4100" t="s">
        <v>6038</v>
      </c>
      <c r="D4100" s="13">
        <v>22</v>
      </c>
      <c r="E4100" t="s">
        <v>9102</v>
      </c>
      <c r="F4100" t="str">
        <f>IF(ISERROR(VLOOKUP(Transaktionen[[#This Row],[Transaktionen]],BTT[Verwendete Transaktion (Pflichtauswahl)],1,FALSE)),"nein","ja")</f>
        <v>ja</v>
      </c>
    </row>
    <row r="4101" spans="1:7" hidden="1" x14ac:dyDescent="0.25">
      <c r="A4101" t="s">
        <v>5478</v>
      </c>
      <c r="B4101" t="s">
        <v>2953</v>
      </c>
      <c r="C4101" t="s">
        <v>6038</v>
      </c>
      <c r="D4101" s="13">
        <v>37</v>
      </c>
      <c r="E4101" t="s">
        <v>9102</v>
      </c>
      <c r="F4101" t="str">
        <f>IF(ISERROR(VLOOKUP(Transaktionen[[#This Row],[Transaktionen]],BTT[Verwendete Transaktion (Pflichtauswahl)],1,FALSE)),"nein","ja")</f>
        <v>ja</v>
      </c>
    </row>
    <row r="4102" spans="1:7" hidden="1" x14ac:dyDescent="0.25">
      <c r="A4102" t="s">
        <v>7423</v>
      </c>
      <c r="B4102" t="s">
        <v>8428</v>
      </c>
      <c r="C4102" t="s">
        <v>6038</v>
      </c>
      <c r="D4102" s="13" t="s">
        <v>576</v>
      </c>
      <c r="E4102" t="s">
        <v>576</v>
      </c>
      <c r="F4102" t="str">
        <f>IF(ISERROR(VLOOKUP(Transaktionen[[#This Row],[Transaktionen]],BTT[Verwendete Transaktion (Pflichtauswahl)],1,FALSE)),"nein","ja")</f>
        <v>nein</v>
      </c>
      <c r="G4102" t="s">
        <v>9340</v>
      </c>
    </row>
    <row r="4103" spans="1:7" hidden="1" x14ac:dyDescent="0.25">
      <c r="A4103" t="s">
        <v>5479</v>
      </c>
      <c r="B4103" t="s">
        <v>5480</v>
      </c>
      <c r="C4103" t="s">
        <v>6038</v>
      </c>
      <c r="D4103" s="13">
        <v>2</v>
      </c>
      <c r="E4103" t="s">
        <v>9102</v>
      </c>
      <c r="F4103" t="str">
        <f>IF(ISERROR(VLOOKUP(Transaktionen[[#This Row],[Transaktionen]],BTT[Verwendete Transaktion (Pflichtauswahl)],1,FALSE)),"nein","ja")</f>
        <v>ja</v>
      </c>
    </row>
    <row r="4104" spans="1:7" hidden="1" x14ac:dyDescent="0.25">
      <c r="A4104" t="s">
        <v>5481</v>
      </c>
      <c r="B4104" t="s">
        <v>5482</v>
      </c>
      <c r="C4104" t="s">
        <v>6038</v>
      </c>
      <c r="D4104" s="13">
        <v>3010</v>
      </c>
      <c r="E4104" t="s">
        <v>9102</v>
      </c>
      <c r="F4104" t="str">
        <f>IF(ISERROR(VLOOKUP(Transaktionen[[#This Row],[Transaktionen]],BTT[Verwendete Transaktion (Pflichtauswahl)],1,FALSE)),"nein","ja")</f>
        <v>ja</v>
      </c>
    </row>
    <row r="4105" spans="1:7" hidden="1" x14ac:dyDescent="0.25">
      <c r="A4105" t="s">
        <v>5483</v>
      </c>
      <c r="B4105" t="s">
        <v>5484</v>
      </c>
      <c r="C4105" t="s">
        <v>6038</v>
      </c>
      <c r="D4105" s="13">
        <v>1817</v>
      </c>
      <c r="E4105" t="s">
        <v>9102</v>
      </c>
      <c r="F4105" t="str">
        <f>IF(ISERROR(VLOOKUP(Transaktionen[[#This Row],[Transaktionen]],BTT[Verwendete Transaktion (Pflichtauswahl)],1,FALSE)),"nein","ja")</f>
        <v>ja</v>
      </c>
    </row>
    <row r="4106" spans="1:7" hidden="1" x14ac:dyDescent="0.25">
      <c r="A4106" t="s">
        <v>5485</v>
      </c>
      <c r="B4106" t="s">
        <v>3023</v>
      </c>
      <c r="C4106" t="s">
        <v>6038</v>
      </c>
      <c r="D4106" s="13">
        <v>441</v>
      </c>
      <c r="E4106" t="s">
        <v>9102</v>
      </c>
      <c r="F4106" t="str">
        <f>IF(ISERROR(VLOOKUP(Transaktionen[[#This Row],[Transaktionen]],BTT[Verwendete Transaktion (Pflichtauswahl)],1,FALSE)),"nein","ja")</f>
        <v>ja</v>
      </c>
    </row>
    <row r="4107" spans="1:7" hidden="1" x14ac:dyDescent="0.25">
      <c r="A4107" t="s">
        <v>5486</v>
      </c>
      <c r="B4107" t="s">
        <v>5487</v>
      </c>
      <c r="C4107" t="s">
        <v>6038</v>
      </c>
      <c r="D4107" s="13">
        <v>29069</v>
      </c>
      <c r="E4107" t="s">
        <v>9102</v>
      </c>
      <c r="F4107" t="str">
        <f>IF(ISERROR(VLOOKUP(Transaktionen[[#This Row],[Transaktionen]],BTT[Verwendete Transaktion (Pflichtauswahl)],1,FALSE)),"nein","ja")</f>
        <v>ja</v>
      </c>
    </row>
    <row r="4108" spans="1:7" hidden="1" x14ac:dyDescent="0.25">
      <c r="A4108" t="s">
        <v>5488</v>
      </c>
      <c r="B4108" t="s">
        <v>5489</v>
      </c>
      <c r="C4108" t="s">
        <v>6038</v>
      </c>
      <c r="D4108" s="13">
        <v>273790</v>
      </c>
      <c r="E4108" t="s">
        <v>9102</v>
      </c>
      <c r="F4108" t="str">
        <f>IF(ISERROR(VLOOKUP(Transaktionen[[#This Row],[Transaktionen]],BTT[Verwendete Transaktion (Pflichtauswahl)],1,FALSE)),"nein","ja")</f>
        <v>ja</v>
      </c>
    </row>
    <row r="4109" spans="1:7" hidden="1" x14ac:dyDescent="0.25">
      <c r="A4109" t="s">
        <v>5490</v>
      </c>
      <c r="B4109" t="s">
        <v>5491</v>
      </c>
      <c r="C4109" t="s">
        <v>6038</v>
      </c>
      <c r="D4109" s="13">
        <v>562</v>
      </c>
      <c r="E4109" t="s">
        <v>9102</v>
      </c>
      <c r="F4109" t="str">
        <f>IF(ISERROR(VLOOKUP(Transaktionen[[#This Row],[Transaktionen]],BTT[Verwendete Transaktion (Pflichtauswahl)],1,FALSE)),"nein","ja")</f>
        <v>ja</v>
      </c>
    </row>
    <row r="4110" spans="1:7" hidden="1" x14ac:dyDescent="0.25">
      <c r="A4110" t="s">
        <v>7424</v>
      </c>
      <c r="B4110" t="s">
        <v>8429</v>
      </c>
      <c r="C4110" t="s">
        <v>6038</v>
      </c>
      <c r="D4110" s="13" t="s">
        <v>576</v>
      </c>
      <c r="E4110" t="s">
        <v>576</v>
      </c>
      <c r="F4110" t="str">
        <f>IF(ISERROR(VLOOKUP(Transaktionen[[#This Row],[Transaktionen]],BTT[Verwendete Transaktion (Pflichtauswahl)],1,FALSE)),"nein","ja")</f>
        <v>nein</v>
      </c>
      <c r="G4110" t="s">
        <v>9340</v>
      </c>
    </row>
    <row r="4111" spans="1:7" hidden="1" x14ac:dyDescent="0.25">
      <c r="A4111" t="s">
        <v>7425</v>
      </c>
      <c r="B4111" t="s">
        <v>8430</v>
      </c>
      <c r="C4111" t="s">
        <v>6038</v>
      </c>
      <c r="D4111" s="13" t="s">
        <v>576</v>
      </c>
      <c r="E4111" t="s">
        <v>576</v>
      </c>
      <c r="F4111" t="str">
        <f>IF(ISERROR(VLOOKUP(Transaktionen[[#This Row],[Transaktionen]],BTT[Verwendete Transaktion (Pflichtauswahl)],1,FALSE)),"nein","ja")</f>
        <v>nein</v>
      </c>
      <c r="G4111" t="s">
        <v>9340</v>
      </c>
    </row>
    <row r="4112" spans="1:7" hidden="1" x14ac:dyDescent="0.25">
      <c r="A4112" t="s">
        <v>5492</v>
      </c>
      <c r="B4112" t="s">
        <v>5493</v>
      </c>
      <c r="C4112" t="s">
        <v>6038</v>
      </c>
      <c r="D4112" s="13">
        <v>26</v>
      </c>
      <c r="E4112" t="s">
        <v>9102</v>
      </c>
      <c r="F4112" t="str">
        <f>IF(ISERROR(VLOOKUP(Transaktionen[[#This Row],[Transaktionen]],BTT[Verwendete Transaktion (Pflichtauswahl)],1,FALSE)),"nein","ja")</f>
        <v>ja</v>
      </c>
    </row>
    <row r="4113" spans="1:7" hidden="1" x14ac:dyDescent="0.25">
      <c r="A4113" t="s">
        <v>5494</v>
      </c>
      <c r="B4113" t="s">
        <v>5495</v>
      </c>
      <c r="C4113" t="s">
        <v>6038</v>
      </c>
      <c r="D4113" s="13">
        <v>64</v>
      </c>
      <c r="E4113" t="s">
        <v>9102</v>
      </c>
      <c r="F4113" t="str">
        <f>IF(ISERROR(VLOOKUP(Transaktionen[[#This Row],[Transaktionen]],BTT[Verwendete Transaktion (Pflichtauswahl)],1,FALSE)),"nein","ja")</f>
        <v>ja</v>
      </c>
    </row>
    <row r="4114" spans="1:7" hidden="1" x14ac:dyDescent="0.25">
      <c r="A4114" t="s">
        <v>5496</v>
      </c>
      <c r="B4114" t="s">
        <v>5497</v>
      </c>
      <c r="C4114" t="s">
        <v>6038</v>
      </c>
      <c r="D4114" s="13">
        <v>79897</v>
      </c>
      <c r="E4114" t="s">
        <v>9102</v>
      </c>
      <c r="F4114" t="str">
        <f>IF(ISERROR(VLOOKUP(Transaktionen[[#This Row],[Transaktionen]],BTT[Verwendete Transaktion (Pflichtauswahl)],1,FALSE)),"nein","ja")</f>
        <v>ja</v>
      </c>
    </row>
    <row r="4115" spans="1:7" hidden="1" x14ac:dyDescent="0.25">
      <c r="A4115" t="s">
        <v>5498</v>
      </c>
      <c r="B4115" t="s">
        <v>5499</v>
      </c>
      <c r="C4115" t="s">
        <v>6038</v>
      </c>
      <c r="D4115" s="13">
        <v>18</v>
      </c>
      <c r="E4115" t="s">
        <v>9102</v>
      </c>
      <c r="F4115" t="str">
        <f>IF(ISERROR(VLOOKUP(Transaktionen[[#This Row],[Transaktionen]],BTT[Verwendete Transaktion (Pflichtauswahl)],1,FALSE)),"nein","ja")</f>
        <v>ja</v>
      </c>
    </row>
    <row r="4116" spans="1:7" hidden="1" x14ac:dyDescent="0.25">
      <c r="A4116" t="s">
        <v>5500</v>
      </c>
      <c r="B4116" t="s">
        <v>670</v>
      </c>
      <c r="C4116" t="s">
        <v>6038</v>
      </c>
      <c r="D4116" s="13">
        <v>56</v>
      </c>
      <c r="E4116" t="s">
        <v>9102</v>
      </c>
      <c r="F4116" t="str">
        <f>IF(ISERROR(VLOOKUP(Transaktionen[[#This Row],[Transaktionen]],BTT[Verwendete Transaktion (Pflichtauswahl)],1,FALSE)),"nein","ja")</f>
        <v>ja</v>
      </c>
    </row>
    <row r="4117" spans="1:7" hidden="1" x14ac:dyDescent="0.25">
      <c r="A4117" t="s">
        <v>7426</v>
      </c>
      <c r="B4117" t="s">
        <v>8431</v>
      </c>
      <c r="C4117" t="s">
        <v>6038</v>
      </c>
      <c r="D4117" s="13">
        <v>2</v>
      </c>
      <c r="E4117" t="s">
        <v>576</v>
      </c>
      <c r="F4117" t="str">
        <f>IF(ISERROR(VLOOKUP(Transaktionen[[#This Row],[Transaktionen]],BTT[Verwendete Transaktion (Pflichtauswahl)],1,FALSE)),"nein","ja")</f>
        <v>nein</v>
      </c>
      <c r="G4117" t="s">
        <v>9340</v>
      </c>
    </row>
    <row r="4118" spans="1:7" hidden="1" x14ac:dyDescent="0.25">
      <c r="A4118" t="s">
        <v>5501</v>
      </c>
      <c r="B4118" t="s">
        <v>670</v>
      </c>
      <c r="C4118" t="s">
        <v>6038</v>
      </c>
      <c r="D4118" s="13">
        <v>916</v>
      </c>
      <c r="E4118" t="s">
        <v>9102</v>
      </c>
      <c r="F4118" t="str">
        <f>IF(ISERROR(VLOOKUP(Transaktionen[[#This Row],[Transaktionen]],BTT[Verwendete Transaktion (Pflichtauswahl)],1,FALSE)),"nein","ja")</f>
        <v>ja</v>
      </c>
    </row>
    <row r="4119" spans="1:7" hidden="1" x14ac:dyDescent="0.25">
      <c r="A4119" t="s">
        <v>7427</v>
      </c>
      <c r="B4119" t="s">
        <v>8432</v>
      </c>
      <c r="C4119" t="s">
        <v>6038</v>
      </c>
      <c r="D4119" s="13">
        <v>4</v>
      </c>
      <c r="E4119" t="s">
        <v>576</v>
      </c>
      <c r="F4119" t="str">
        <f>IF(ISERROR(VLOOKUP(Transaktionen[[#This Row],[Transaktionen]],BTT[Verwendete Transaktion (Pflichtauswahl)],1,FALSE)),"nein","ja")</f>
        <v>nein</v>
      </c>
      <c r="G4119" t="s">
        <v>9340</v>
      </c>
    </row>
    <row r="4120" spans="1:7" hidden="1" x14ac:dyDescent="0.25">
      <c r="A4120" t="s">
        <v>7428</v>
      </c>
      <c r="B4120" t="s">
        <v>8433</v>
      </c>
      <c r="C4120" t="s">
        <v>6038</v>
      </c>
      <c r="D4120" s="13">
        <v>6</v>
      </c>
      <c r="E4120" t="s">
        <v>576</v>
      </c>
      <c r="F4120" t="str">
        <f>IF(ISERROR(VLOOKUP(Transaktionen[[#This Row],[Transaktionen]],BTT[Verwendete Transaktion (Pflichtauswahl)],1,FALSE)),"nein","ja")</f>
        <v>nein</v>
      </c>
      <c r="G4120" t="s">
        <v>9343</v>
      </c>
    </row>
    <row r="4121" spans="1:7" hidden="1" x14ac:dyDescent="0.25">
      <c r="A4121" t="s">
        <v>5502</v>
      </c>
      <c r="B4121" t="s">
        <v>5503</v>
      </c>
      <c r="C4121" t="s">
        <v>6038</v>
      </c>
      <c r="D4121" s="13">
        <v>15546</v>
      </c>
      <c r="E4121" t="s">
        <v>9102</v>
      </c>
      <c r="F4121" t="str">
        <f>IF(ISERROR(VLOOKUP(Transaktionen[[#This Row],[Transaktionen]],BTT[Verwendete Transaktion (Pflichtauswahl)],1,FALSE)),"nein","ja")</f>
        <v>ja</v>
      </c>
    </row>
    <row r="4122" spans="1:7" hidden="1" x14ac:dyDescent="0.25">
      <c r="A4122" t="s">
        <v>5504</v>
      </c>
      <c r="B4122" t="s">
        <v>5505</v>
      </c>
      <c r="C4122" t="s">
        <v>6038</v>
      </c>
      <c r="D4122" s="13">
        <v>112</v>
      </c>
      <c r="E4122" t="s">
        <v>9102</v>
      </c>
      <c r="F4122" t="str">
        <f>IF(ISERROR(VLOOKUP(Transaktionen[[#This Row],[Transaktionen]],BTT[Verwendete Transaktion (Pflichtauswahl)],1,FALSE)),"nein","ja")</f>
        <v>ja</v>
      </c>
    </row>
    <row r="4123" spans="1:7" hidden="1" x14ac:dyDescent="0.25">
      <c r="A4123" t="s">
        <v>5506</v>
      </c>
      <c r="B4123" t="s">
        <v>5507</v>
      </c>
      <c r="C4123" t="s">
        <v>6038</v>
      </c>
      <c r="D4123" s="13">
        <v>5504</v>
      </c>
      <c r="E4123" t="s">
        <v>9102</v>
      </c>
      <c r="F4123" t="str">
        <f>IF(ISERROR(VLOOKUP(Transaktionen[[#This Row],[Transaktionen]],BTT[Verwendete Transaktion (Pflichtauswahl)],1,FALSE)),"nein","ja")</f>
        <v>ja</v>
      </c>
    </row>
    <row r="4124" spans="1:7" hidden="1" x14ac:dyDescent="0.25">
      <c r="A4124" t="s">
        <v>7429</v>
      </c>
      <c r="B4124" t="s">
        <v>8434</v>
      </c>
      <c r="C4124" t="s">
        <v>6038</v>
      </c>
      <c r="D4124" s="13">
        <v>2</v>
      </c>
      <c r="E4124" t="s">
        <v>576</v>
      </c>
      <c r="F4124" t="str">
        <f>IF(ISERROR(VLOOKUP(Transaktionen[[#This Row],[Transaktionen]],BTT[Verwendete Transaktion (Pflichtauswahl)],1,FALSE)),"nein","ja")</f>
        <v>nein</v>
      </c>
      <c r="G4124" t="s">
        <v>9343</v>
      </c>
    </row>
    <row r="4125" spans="1:7" hidden="1" x14ac:dyDescent="0.25">
      <c r="A4125" t="s">
        <v>5508</v>
      </c>
      <c r="B4125" t="s">
        <v>5509</v>
      </c>
      <c r="C4125" t="s">
        <v>6038</v>
      </c>
      <c r="D4125" s="13">
        <v>7444</v>
      </c>
      <c r="E4125" t="s">
        <v>9102</v>
      </c>
      <c r="F4125" t="str">
        <f>IF(ISERROR(VLOOKUP(Transaktionen[[#This Row],[Transaktionen]],BTT[Verwendete Transaktion (Pflichtauswahl)],1,FALSE)),"nein","ja")</f>
        <v>ja</v>
      </c>
    </row>
    <row r="4126" spans="1:7" hidden="1" x14ac:dyDescent="0.25">
      <c r="A4126" t="s">
        <v>5510</v>
      </c>
      <c r="B4126" t="s">
        <v>5511</v>
      </c>
      <c r="C4126" t="s">
        <v>6038</v>
      </c>
      <c r="D4126" s="13">
        <v>103</v>
      </c>
      <c r="E4126" t="s">
        <v>9102</v>
      </c>
      <c r="F4126" t="str">
        <f>IF(ISERROR(VLOOKUP(Transaktionen[[#This Row],[Transaktionen]],BTT[Verwendete Transaktion (Pflichtauswahl)],1,FALSE)),"nein","ja")</f>
        <v>ja</v>
      </c>
    </row>
    <row r="4127" spans="1:7" hidden="1" x14ac:dyDescent="0.25">
      <c r="A4127" t="s">
        <v>5512</v>
      </c>
      <c r="B4127" t="s">
        <v>5513</v>
      </c>
      <c r="C4127" t="s">
        <v>6038</v>
      </c>
      <c r="D4127" s="13" t="s">
        <v>576</v>
      </c>
      <c r="E4127" t="s">
        <v>576</v>
      </c>
      <c r="F4127" t="str">
        <f>IF(ISERROR(VLOOKUP(Transaktionen[[#This Row],[Transaktionen]],BTT[Verwendete Transaktion (Pflichtauswahl)],1,FALSE)),"nein","ja")</f>
        <v>ja</v>
      </c>
    </row>
    <row r="4128" spans="1:7" hidden="1" x14ac:dyDescent="0.25">
      <c r="A4128" t="s">
        <v>5514</v>
      </c>
      <c r="B4128" t="s">
        <v>5515</v>
      </c>
      <c r="C4128" t="s">
        <v>6038</v>
      </c>
      <c r="D4128" s="13">
        <v>2200</v>
      </c>
      <c r="E4128" t="s">
        <v>9102</v>
      </c>
      <c r="F4128" t="str">
        <f>IF(ISERROR(VLOOKUP(Transaktionen[[#This Row],[Transaktionen]],BTT[Verwendete Transaktion (Pflichtauswahl)],1,FALSE)),"nein","ja")</f>
        <v>ja</v>
      </c>
    </row>
    <row r="4129" spans="1:7" hidden="1" x14ac:dyDescent="0.25">
      <c r="A4129" t="s">
        <v>7430</v>
      </c>
      <c r="B4129" t="s">
        <v>8435</v>
      </c>
      <c r="C4129" t="s">
        <v>6038</v>
      </c>
      <c r="D4129" s="13">
        <v>128</v>
      </c>
      <c r="E4129" t="s">
        <v>576</v>
      </c>
      <c r="F4129" t="str">
        <f>IF(ISERROR(VLOOKUP(Transaktionen[[#This Row],[Transaktionen]],BTT[Verwendete Transaktion (Pflichtauswahl)],1,FALSE)),"nein","ja")</f>
        <v>nein</v>
      </c>
      <c r="G4129" t="s">
        <v>9345</v>
      </c>
    </row>
    <row r="4130" spans="1:7" hidden="1" x14ac:dyDescent="0.25">
      <c r="A4130" t="s">
        <v>7431</v>
      </c>
      <c r="B4130" t="s">
        <v>8436</v>
      </c>
      <c r="C4130" t="s">
        <v>6038</v>
      </c>
      <c r="D4130" s="13" t="s">
        <v>576</v>
      </c>
      <c r="E4130" t="s">
        <v>576</v>
      </c>
      <c r="F4130" t="str">
        <f>IF(ISERROR(VLOOKUP(Transaktionen[[#This Row],[Transaktionen]],BTT[Verwendete Transaktion (Pflichtauswahl)],1,FALSE)),"nein","ja")</f>
        <v>nein</v>
      </c>
      <c r="G4130" t="s">
        <v>9345</v>
      </c>
    </row>
    <row r="4131" spans="1:7" hidden="1" x14ac:dyDescent="0.25">
      <c r="A4131" t="s">
        <v>5516</v>
      </c>
      <c r="B4131" t="s">
        <v>5517</v>
      </c>
      <c r="C4131" t="s">
        <v>6038</v>
      </c>
      <c r="D4131" s="13">
        <v>9</v>
      </c>
      <c r="E4131" t="s">
        <v>9102</v>
      </c>
      <c r="F4131" t="str">
        <f>IF(ISERROR(VLOOKUP(Transaktionen[[#This Row],[Transaktionen]],BTT[Verwendete Transaktion (Pflichtauswahl)],1,FALSE)),"nein","ja")</f>
        <v>ja</v>
      </c>
    </row>
    <row r="4132" spans="1:7" hidden="1" x14ac:dyDescent="0.25">
      <c r="A4132" t="s">
        <v>5518</v>
      </c>
      <c r="B4132" t="s">
        <v>5519</v>
      </c>
      <c r="C4132" t="s">
        <v>6038</v>
      </c>
      <c r="D4132" s="13">
        <v>24</v>
      </c>
      <c r="E4132" t="s">
        <v>9102</v>
      </c>
      <c r="F4132" t="str">
        <f>IF(ISERROR(VLOOKUP(Transaktionen[[#This Row],[Transaktionen]],BTT[Verwendete Transaktion (Pflichtauswahl)],1,FALSE)),"nein","ja")</f>
        <v>ja</v>
      </c>
    </row>
    <row r="4133" spans="1:7" hidden="1" x14ac:dyDescent="0.25">
      <c r="A4133" t="s">
        <v>5520</v>
      </c>
      <c r="B4133" t="s">
        <v>5521</v>
      </c>
      <c r="C4133" t="s">
        <v>6038</v>
      </c>
      <c r="D4133" s="13">
        <v>306</v>
      </c>
      <c r="E4133" t="s">
        <v>9102</v>
      </c>
      <c r="F4133" t="str">
        <f>IF(ISERROR(VLOOKUP(Transaktionen[[#This Row],[Transaktionen]],BTT[Verwendete Transaktion (Pflichtauswahl)],1,FALSE)),"nein","ja")</f>
        <v>ja</v>
      </c>
    </row>
    <row r="4134" spans="1:7" hidden="1" x14ac:dyDescent="0.25">
      <c r="A4134" t="s">
        <v>5522</v>
      </c>
      <c r="B4134" t="s">
        <v>5523</v>
      </c>
      <c r="C4134" t="s">
        <v>6038</v>
      </c>
      <c r="D4134" s="13">
        <v>2</v>
      </c>
      <c r="E4134" t="s">
        <v>9102</v>
      </c>
      <c r="F4134" t="str">
        <f>IF(ISERROR(VLOOKUP(Transaktionen[[#This Row],[Transaktionen]],BTT[Verwendete Transaktion (Pflichtauswahl)],1,FALSE)),"nein","ja")</f>
        <v>ja</v>
      </c>
    </row>
    <row r="4135" spans="1:7" hidden="1" x14ac:dyDescent="0.25">
      <c r="A4135" t="s">
        <v>7432</v>
      </c>
      <c r="B4135" t="s">
        <v>8437</v>
      </c>
      <c r="C4135" t="s">
        <v>3</v>
      </c>
      <c r="D4135" s="13" t="s">
        <v>576</v>
      </c>
      <c r="E4135" t="s">
        <v>576</v>
      </c>
      <c r="F4135" t="str">
        <f>IF(ISERROR(VLOOKUP(Transaktionen[[#This Row],[Transaktionen]],BTT[Verwendete Transaktion (Pflichtauswahl)],1,FALSE)),"nein","ja")</f>
        <v>nein</v>
      </c>
      <c r="G4135" t="s">
        <v>9516</v>
      </c>
    </row>
    <row r="4136" spans="1:7" hidden="1" x14ac:dyDescent="0.25">
      <c r="A4136" t="s">
        <v>7433</v>
      </c>
      <c r="B4136" t="s">
        <v>8438</v>
      </c>
      <c r="C4136" t="s">
        <v>6038</v>
      </c>
      <c r="D4136" s="13">
        <v>6</v>
      </c>
      <c r="E4136" t="s">
        <v>576</v>
      </c>
      <c r="F4136" t="str">
        <f>IF(ISERROR(VLOOKUP(Transaktionen[[#This Row],[Transaktionen]],BTT[Verwendete Transaktion (Pflichtauswahl)],1,FALSE)),"nein","ja")</f>
        <v>nein</v>
      </c>
      <c r="G4136" t="s">
        <v>9345</v>
      </c>
    </row>
    <row r="4137" spans="1:7" hidden="1" x14ac:dyDescent="0.25">
      <c r="A4137" t="s">
        <v>5524</v>
      </c>
      <c r="B4137" t="s">
        <v>5525</v>
      </c>
      <c r="C4137" t="s">
        <v>6041</v>
      </c>
      <c r="D4137" s="13">
        <v>6</v>
      </c>
      <c r="E4137" t="s">
        <v>576</v>
      </c>
      <c r="F4137" t="str">
        <f>IF(ISERROR(VLOOKUP(Transaktionen[[#This Row],[Transaktionen]],BTT[Verwendete Transaktion (Pflichtauswahl)],1,FALSE)),"nein","ja")</f>
        <v>ja</v>
      </c>
      <c r="G4137" t="s">
        <v>9069</v>
      </c>
    </row>
    <row r="4138" spans="1:7" hidden="1" x14ac:dyDescent="0.25">
      <c r="A4138" t="s">
        <v>5526</v>
      </c>
      <c r="B4138" t="s">
        <v>5527</v>
      </c>
      <c r="C4138" t="s">
        <v>6038</v>
      </c>
      <c r="D4138" s="13">
        <v>1016</v>
      </c>
      <c r="E4138" t="s">
        <v>9102</v>
      </c>
      <c r="F4138" t="str">
        <f>IF(ISERROR(VLOOKUP(Transaktionen[[#This Row],[Transaktionen]],BTT[Verwendete Transaktion (Pflichtauswahl)],1,FALSE)),"nein","ja")</f>
        <v>ja</v>
      </c>
    </row>
    <row r="4139" spans="1:7" hidden="1" x14ac:dyDescent="0.25">
      <c r="A4139" t="s">
        <v>5528</v>
      </c>
      <c r="B4139" t="s">
        <v>5529</v>
      </c>
      <c r="C4139" t="s">
        <v>6038</v>
      </c>
      <c r="D4139" s="13">
        <v>32</v>
      </c>
      <c r="E4139" t="s">
        <v>9102</v>
      </c>
      <c r="F4139" t="str">
        <f>IF(ISERROR(VLOOKUP(Transaktionen[[#This Row],[Transaktionen]],BTT[Verwendete Transaktion (Pflichtauswahl)],1,FALSE)),"nein","ja")</f>
        <v>ja</v>
      </c>
    </row>
    <row r="4140" spans="1:7" hidden="1" x14ac:dyDescent="0.25">
      <c r="A4140" t="s">
        <v>5530</v>
      </c>
      <c r="B4140" t="s">
        <v>5531</v>
      </c>
      <c r="C4140" t="s">
        <v>6038</v>
      </c>
      <c r="D4140" s="13">
        <v>99</v>
      </c>
      <c r="E4140" t="s">
        <v>9102</v>
      </c>
      <c r="F4140" t="str">
        <f>IF(ISERROR(VLOOKUP(Transaktionen[[#This Row],[Transaktionen]],BTT[Verwendete Transaktion (Pflichtauswahl)],1,FALSE)),"nein","ja")</f>
        <v>ja</v>
      </c>
    </row>
    <row r="4141" spans="1:7" hidden="1" x14ac:dyDescent="0.25">
      <c r="A4141" t="s">
        <v>5532</v>
      </c>
      <c r="B4141" t="s">
        <v>5533</v>
      </c>
      <c r="C4141" t="s">
        <v>6038</v>
      </c>
      <c r="D4141" s="13">
        <v>46</v>
      </c>
      <c r="E4141" t="s">
        <v>9102</v>
      </c>
      <c r="F4141" t="str">
        <f>IF(ISERROR(VLOOKUP(Transaktionen[[#This Row],[Transaktionen]],BTT[Verwendete Transaktion (Pflichtauswahl)],1,FALSE)),"nein","ja")</f>
        <v>ja</v>
      </c>
    </row>
    <row r="4142" spans="1:7" hidden="1" x14ac:dyDescent="0.25">
      <c r="A4142" t="s">
        <v>5534</v>
      </c>
      <c r="B4142" t="s">
        <v>5535</v>
      </c>
      <c r="C4142" t="s">
        <v>6038</v>
      </c>
      <c r="D4142" s="13">
        <v>4</v>
      </c>
      <c r="E4142" t="s">
        <v>9102</v>
      </c>
      <c r="F4142" t="str">
        <f>IF(ISERROR(VLOOKUP(Transaktionen[[#This Row],[Transaktionen]],BTT[Verwendete Transaktion (Pflichtauswahl)],1,FALSE)),"nein","ja")</f>
        <v>ja</v>
      </c>
    </row>
    <row r="4143" spans="1:7" hidden="1" x14ac:dyDescent="0.25">
      <c r="A4143" t="s">
        <v>5536</v>
      </c>
      <c r="B4143" t="s">
        <v>5537</v>
      </c>
      <c r="C4143" t="s">
        <v>6038</v>
      </c>
      <c r="D4143" s="13">
        <v>2136</v>
      </c>
      <c r="E4143" t="s">
        <v>9102</v>
      </c>
      <c r="F4143" t="str">
        <f>IF(ISERROR(VLOOKUP(Transaktionen[[#This Row],[Transaktionen]],BTT[Verwendete Transaktion (Pflichtauswahl)],1,FALSE)),"nein","ja")</f>
        <v>ja</v>
      </c>
    </row>
    <row r="4144" spans="1:7" hidden="1" x14ac:dyDescent="0.25">
      <c r="A4144" t="s">
        <v>5538</v>
      </c>
      <c r="B4144" t="s">
        <v>5539</v>
      </c>
      <c r="C4144" t="s">
        <v>6038</v>
      </c>
      <c r="D4144" s="13">
        <v>3371</v>
      </c>
      <c r="E4144" t="s">
        <v>9102</v>
      </c>
      <c r="F4144" t="str">
        <f>IF(ISERROR(VLOOKUP(Transaktionen[[#This Row],[Transaktionen]],BTT[Verwendete Transaktion (Pflichtauswahl)],1,FALSE)),"nein","ja")</f>
        <v>ja</v>
      </c>
    </row>
    <row r="4145" spans="1:7" hidden="1" x14ac:dyDescent="0.25">
      <c r="A4145" t="s">
        <v>5540</v>
      </c>
      <c r="B4145" t="s">
        <v>5541</v>
      </c>
      <c r="C4145" t="s">
        <v>6038</v>
      </c>
      <c r="D4145" s="13">
        <v>69</v>
      </c>
      <c r="E4145" t="s">
        <v>9102</v>
      </c>
      <c r="F4145" t="str">
        <f>IF(ISERROR(VLOOKUP(Transaktionen[[#This Row],[Transaktionen]],BTT[Verwendete Transaktion (Pflichtauswahl)],1,FALSE)),"nein","ja")</f>
        <v>ja</v>
      </c>
    </row>
    <row r="4146" spans="1:7" hidden="1" x14ac:dyDescent="0.25">
      <c r="A4146" t="s">
        <v>5542</v>
      </c>
      <c r="B4146" t="s">
        <v>5543</v>
      </c>
      <c r="C4146" t="s">
        <v>6038</v>
      </c>
      <c r="D4146" s="13" t="s">
        <v>576</v>
      </c>
      <c r="E4146" t="s">
        <v>576</v>
      </c>
      <c r="F4146" t="str">
        <f>IF(ISERROR(VLOOKUP(Transaktionen[[#This Row],[Transaktionen]],BTT[Verwendete Transaktion (Pflichtauswahl)],1,FALSE)),"nein","ja")</f>
        <v>ja</v>
      </c>
    </row>
    <row r="4147" spans="1:7" hidden="1" x14ac:dyDescent="0.25">
      <c r="A4147" t="s">
        <v>5550</v>
      </c>
      <c r="B4147" t="s">
        <v>5551</v>
      </c>
      <c r="C4147" t="s">
        <v>6036</v>
      </c>
      <c r="D4147" s="13">
        <v>111</v>
      </c>
      <c r="E4147" t="s">
        <v>9103</v>
      </c>
      <c r="F4147" t="str">
        <f>IF(ISERROR(VLOOKUP(Transaktionen[[#This Row],[Transaktionen]],BTT[Verwendete Transaktion (Pflichtauswahl)],1,FALSE)),"nein","ja")</f>
        <v>nein</v>
      </c>
    </row>
    <row r="4148" spans="1:7" hidden="1" x14ac:dyDescent="0.25">
      <c r="A4148" t="s">
        <v>7439</v>
      </c>
      <c r="B4148" t="s">
        <v>8444</v>
      </c>
      <c r="C4148" t="s">
        <v>8457</v>
      </c>
      <c r="D4148" s="13" t="s">
        <v>576</v>
      </c>
      <c r="E4148" t="s">
        <v>576</v>
      </c>
      <c r="F4148" t="str">
        <f>IF(ISERROR(VLOOKUP(Transaktionen[[#This Row],[Transaktionen]],BTT[Verwendete Transaktion (Pflichtauswahl)],1,FALSE)),"nein","ja")</f>
        <v>nein</v>
      </c>
      <c r="G4148" t="s">
        <v>9516</v>
      </c>
    </row>
    <row r="4149" spans="1:7" hidden="1" x14ac:dyDescent="0.25">
      <c r="A4149" t="s">
        <v>5696</v>
      </c>
      <c r="B4149" t="s">
        <v>5697</v>
      </c>
      <c r="C4149" t="s">
        <v>6041</v>
      </c>
      <c r="D4149" s="13">
        <v>18</v>
      </c>
      <c r="E4149" t="s">
        <v>9102</v>
      </c>
      <c r="F4149" t="str">
        <f>IF(ISERROR(VLOOKUP(Transaktionen[[#This Row],[Transaktionen]],BTT[Verwendete Transaktion (Pflichtauswahl)],1,FALSE)),"nein","ja")</f>
        <v>nein</v>
      </c>
    </row>
    <row r="4150" spans="1:7" hidden="1" x14ac:dyDescent="0.25">
      <c r="A4150" t="s">
        <v>5698</v>
      </c>
      <c r="B4150" t="s">
        <v>5699</v>
      </c>
      <c r="C4150" t="s">
        <v>6041</v>
      </c>
      <c r="D4150" s="13">
        <v>180</v>
      </c>
      <c r="E4150" t="s">
        <v>9102</v>
      </c>
      <c r="F4150" t="str">
        <f>IF(ISERROR(VLOOKUP(Transaktionen[[#This Row],[Transaktionen]],BTT[Verwendete Transaktion (Pflichtauswahl)],1,FALSE)),"nein","ja")</f>
        <v>nein</v>
      </c>
    </row>
    <row r="4151" spans="1:7" hidden="1" x14ac:dyDescent="0.25">
      <c r="A4151" t="s">
        <v>5700</v>
      </c>
      <c r="B4151" t="s">
        <v>5701</v>
      </c>
      <c r="C4151" t="s">
        <v>6041</v>
      </c>
      <c r="D4151" s="13">
        <v>51683</v>
      </c>
      <c r="E4151" t="s">
        <v>9102</v>
      </c>
      <c r="F4151" t="str">
        <f>IF(ISERROR(VLOOKUP(Transaktionen[[#This Row],[Transaktionen]],BTT[Verwendete Transaktion (Pflichtauswahl)],1,FALSE)),"nein","ja")</f>
        <v>nein</v>
      </c>
    </row>
    <row r="4152" spans="1:7" hidden="1" x14ac:dyDescent="0.25">
      <c r="A4152" t="s">
        <v>9329</v>
      </c>
      <c r="B4152" t="s">
        <v>9330</v>
      </c>
      <c r="C4152" t="s">
        <v>6041</v>
      </c>
      <c r="D4152" s="13">
        <v>368</v>
      </c>
      <c r="E4152" t="s">
        <v>9103</v>
      </c>
      <c r="F4152" t="str">
        <f>IF(ISERROR(VLOOKUP(Transaktionen[[#This Row],[Transaktionen]],BTT[Verwendete Transaktion (Pflichtauswahl)],1,FALSE)),"nein","ja")</f>
        <v>nein</v>
      </c>
    </row>
    <row r="4153" spans="1:7" hidden="1" x14ac:dyDescent="0.25">
      <c r="A4153" t="s">
        <v>9329</v>
      </c>
      <c r="B4153" t="s">
        <v>9330</v>
      </c>
      <c r="C4153" t="s">
        <v>6041</v>
      </c>
      <c r="D4153" s="13">
        <v>368</v>
      </c>
      <c r="E4153" t="s">
        <v>9103</v>
      </c>
      <c r="F4153" t="str">
        <f>IF(ISERROR(VLOOKUP(Transaktionen[[#This Row],[Transaktionen]],BTT[Verwendete Transaktion (Pflichtauswahl)],1,FALSE)),"nein","ja")</f>
        <v>nein</v>
      </c>
    </row>
    <row r="4154" spans="1:7" hidden="1" x14ac:dyDescent="0.25">
      <c r="A4154" t="s">
        <v>9329</v>
      </c>
      <c r="B4154" t="s">
        <v>9330</v>
      </c>
      <c r="C4154" t="s">
        <v>6041</v>
      </c>
      <c r="D4154" s="13">
        <v>368</v>
      </c>
      <c r="E4154" t="s">
        <v>9103</v>
      </c>
      <c r="F4154" t="str">
        <f>IF(ISERROR(VLOOKUP(Transaktionen[[#This Row],[Transaktionen]],BTT[Verwendete Transaktion (Pflichtauswahl)],1,FALSE)),"nein","ja")</f>
        <v>nein</v>
      </c>
    </row>
    <row r="4155" spans="1:7" hidden="1" x14ac:dyDescent="0.25">
      <c r="A4155" t="s">
        <v>5552</v>
      </c>
      <c r="B4155" t="s">
        <v>5553</v>
      </c>
      <c r="C4155" t="s">
        <v>6041</v>
      </c>
      <c r="D4155" s="13">
        <v>138791</v>
      </c>
      <c r="E4155" t="s">
        <v>9102</v>
      </c>
      <c r="F4155" t="str">
        <f>IF(ISERROR(VLOOKUP(Transaktionen[[#This Row],[Transaktionen]],BTT[Verwendete Transaktion (Pflichtauswahl)],1,FALSE)),"nein","ja")</f>
        <v>nein</v>
      </c>
    </row>
    <row r="4156" spans="1:7" hidden="1" x14ac:dyDescent="0.25">
      <c r="A4156" t="s">
        <v>5554</v>
      </c>
      <c r="B4156" t="s">
        <v>5555</v>
      </c>
      <c r="C4156" t="s">
        <v>6041</v>
      </c>
      <c r="D4156" s="13">
        <v>15996</v>
      </c>
      <c r="E4156" t="s">
        <v>9102</v>
      </c>
      <c r="F4156" t="str">
        <f>IF(ISERROR(VLOOKUP(Transaktionen[[#This Row],[Transaktionen]],BTT[Verwendete Transaktion (Pflichtauswahl)],1,FALSE)),"nein","ja")</f>
        <v>nein</v>
      </c>
    </row>
    <row r="4157" spans="1:7" hidden="1" x14ac:dyDescent="0.25">
      <c r="A4157" t="s">
        <v>7434</v>
      </c>
      <c r="B4157" t="s">
        <v>8439</v>
      </c>
      <c r="C4157" t="s">
        <v>6041</v>
      </c>
      <c r="D4157" s="13">
        <v>14</v>
      </c>
      <c r="E4157" t="s">
        <v>9102</v>
      </c>
      <c r="F4157" t="str">
        <f>IF(ISERROR(VLOOKUP(Transaktionen[[#This Row],[Transaktionen]],BTT[Verwendete Transaktion (Pflichtauswahl)],1,FALSE)),"nein","ja")</f>
        <v>nein</v>
      </c>
    </row>
    <row r="4158" spans="1:7" hidden="1" x14ac:dyDescent="0.25">
      <c r="A4158" t="s">
        <v>9331</v>
      </c>
      <c r="B4158" t="s">
        <v>9332</v>
      </c>
      <c r="C4158" t="s">
        <v>6041</v>
      </c>
      <c r="D4158" s="13">
        <v>4</v>
      </c>
      <c r="E4158" t="s">
        <v>9102</v>
      </c>
      <c r="F4158" t="str">
        <f>IF(ISERROR(VLOOKUP(Transaktionen[[#This Row],[Transaktionen]],BTT[Verwendete Transaktion (Pflichtauswahl)],1,FALSE)),"nein","ja")</f>
        <v>nein</v>
      </c>
    </row>
    <row r="4159" spans="1:7" hidden="1" x14ac:dyDescent="0.25">
      <c r="A4159" t="s">
        <v>9333</v>
      </c>
      <c r="B4159" t="s">
        <v>9334</v>
      </c>
      <c r="C4159" t="s">
        <v>6041</v>
      </c>
      <c r="D4159" s="13">
        <v>92</v>
      </c>
      <c r="E4159" t="s">
        <v>9102</v>
      </c>
      <c r="F4159" t="str">
        <f>IF(ISERROR(VLOOKUP(Transaktionen[[#This Row],[Transaktionen]],BTT[Verwendete Transaktion (Pflichtauswahl)],1,FALSE)),"nein","ja")</f>
        <v>nein</v>
      </c>
    </row>
    <row r="4160" spans="1:7" hidden="1" x14ac:dyDescent="0.25">
      <c r="A4160" t="s">
        <v>9335</v>
      </c>
      <c r="B4160" t="s">
        <v>9336</v>
      </c>
      <c r="C4160" t="s">
        <v>6041</v>
      </c>
      <c r="D4160" s="13">
        <v>40</v>
      </c>
      <c r="E4160" t="s">
        <v>9102</v>
      </c>
      <c r="F4160" t="str">
        <f>IF(ISERROR(VLOOKUP(Transaktionen[[#This Row],[Transaktionen]],BTT[Verwendete Transaktion (Pflichtauswahl)],1,FALSE)),"nein","ja")</f>
        <v>nein</v>
      </c>
    </row>
    <row r="4161" spans="1:7" hidden="1" x14ac:dyDescent="0.25">
      <c r="A4161" t="s">
        <v>5556</v>
      </c>
      <c r="B4161" t="s">
        <v>5557</v>
      </c>
      <c r="C4161" t="s">
        <v>6041</v>
      </c>
      <c r="D4161" s="13">
        <v>16</v>
      </c>
      <c r="E4161" t="s">
        <v>9102</v>
      </c>
      <c r="F4161" t="str">
        <f>IF(ISERROR(VLOOKUP(Transaktionen[[#This Row],[Transaktionen]],BTT[Verwendete Transaktion (Pflichtauswahl)],1,FALSE)),"nein","ja")</f>
        <v>nein</v>
      </c>
    </row>
    <row r="4162" spans="1:7" hidden="1" x14ac:dyDescent="0.25">
      <c r="A4162" t="s">
        <v>5558</v>
      </c>
      <c r="B4162" t="s">
        <v>5559</v>
      </c>
      <c r="C4162" t="s">
        <v>6041</v>
      </c>
      <c r="D4162" s="13">
        <v>94465</v>
      </c>
      <c r="E4162" t="s">
        <v>9102</v>
      </c>
      <c r="F4162" t="str">
        <f>IF(ISERROR(VLOOKUP(Transaktionen[[#This Row],[Transaktionen]],BTT[Verwendete Transaktion (Pflichtauswahl)],1,FALSE)),"nein","ja")</f>
        <v>nein</v>
      </c>
    </row>
    <row r="4163" spans="1:7" hidden="1" x14ac:dyDescent="0.25">
      <c r="A4163" t="s">
        <v>7435</v>
      </c>
      <c r="B4163" t="s">
        <v>8440</v>
      </c>
      <c r="C4163" t="s">
        <v>6041</v>
      </c>
      <c r="D4163" s="13">
        <v>60</v>
      </c>
      <c r="E4163" t="s">
        <v>9102</v>
      </c>
      <c r="F4163" t="str">
        <f>IF(ISERROR(VLOOKUP(Transaktionen[[#This Row],[Transaktionen]],BTT[Verwendete Transaktion (Pflichtauswahl)],1,FALSE)),"nein","ja")</f>
        <v>nein</v>
      </c>
    </row>
    <row r="4164" spans="1:7" hidden="1" x14ac:dyDescent="0.25">
      <c r="A4164" t="s">
        <v>5560</v>
      </c>
      <c r="B4164" t="s">
        <v>5561</v>
      </c>
      <c r="C4164" t="s">
        <v>6041</v>
      </c>
      <c r="D4164" s="13">
        <v>30</v>
      </c>
      <c r="E4164" t="s">
        <v>9103</v>
      </c>
      <c r="F4164" t="str">
        <f>IF(ISERROR(VLOOKUP(Transaktionen[[#This Row],[Transaktionen]],BTT[Verwendete Transaktion (Pflichtauswahl)],1,FALSE)),"nein","ja")</f>
        <v>nein</v>
      </c>
    </row>
    <row r="4165" spans="1:7" hidden="1" x14ac:dyDescent="0.25">
      <c r="A4165" t="s">
        <v>5562</v>
      </c>
      <c r="B4165" t="s">
        <v>5563</v>
      </c>
      <c r="C4165" t="s">
        <v>6041</v>
      </c>
      <c r="D4165" s="13">
        <v>370</v>
      </c>
      <c r="E4165" t="s">
        <v>9102</v>
      </c>
      <c r="F4165" t="str">
        <f>IF(ISERROR(VLOOKUP(Transaktionen[[#This Row],[Transaktionen]],BTT[Verwendete Transaktion (Pflichtauswahl)],1,FALSE)),"nein","ja")</f>
        <v>nein</v>
      </c>
    </row>
    <row r="4166" spans="1:7" hidden="1" x14ac:dyDescent="0.25">
      <c r="A4166" t="s">
        <v>5564</v>
      </c>
      <c r="B4166" t="s">
        <v>5565</v>
      </c>
      <c r="C4166" t="s">
        <v>6041</v>
      </c>
      <c r="D4166" s="13">
        <v>6537</v>
      </c>
      <c r="E4166" t="s">
        <v>9102</v>
      </c>
      <c r="F4166" t="str">
        <f>IF(ISERROR(VLOOKUP(Transaktionen[[#This Row],[Transaktionen]],BTT[Verwendete Transaktion (Pflichtauswahl)],1,FALSE)),"nein","ja")</f>
        <v>nein</v>
      </c>
    </row>
    <row r="4167" spans="1:7" hidden="1" x14ac:dyDescent="0.25">
      <c r="A4167" t="s">
        <v>5566</v>
      </c>
      <c r="B4167" t="s">
        <v>5567</v>
      </c>
      <c r="C4167" t="s">
        <v>6041</v>
      </c>
      <c r="D4167" s="13">
        <v>14034</v>
      </c>
      <c r="E4167" t="s">
        <v>9102</v>
      </c>
      <c r="F4167" t="str">
        <f>IF(ISERROR(VLOOKUP(Transaktionen[[#This Row],[Transaktionen]],BTT[Verwendete Transaktion (Pflichtauswahl)],1,FALSE)),"nein","ja")</f>
        <v>nein</v>
      </c>
    </row>
    <row r="4168" spans="1:7" hidden="1" x14ac:dyDescent="0.25">
      <c r="A4168" t="s">
        <v>7436</v>
      </c>
      <c r="B4168" t="s">
        <v>8441</v>
      </c>
      <c r="C4168" t="s">
        <v>6041</v>
      </c>
      <c r="D4168" s="13">
        <v>2</v>
      </c>
      <c r="E4168" t="s">
        <v>9102</v>
      </c>
      <c r="F4168" t="str">
        <f>IF(ISERROR(VLOOKUP(Transaktionen[[#This Row],[Transaktionen]],BTT[Verwendete Transaktion (Pflichtauswahl)],1,FALSE)),"nein","ja")</f>
        <v>nein</v>
      </c>
    </row>
    <row r="4169" spans="1:7" hidden="1" x14ac:dyDescent="0.25">
      <c r="A4169" t="s">
        <v>5568</v>
      </c>
      <c r="B4169" t="s">
        <v>5569</v>
      </c>
      <c r="C4169" t="s">
        <v>6041</v>
      </c>
      <c r="D4169" s="13">
        <v>2406</v>
      </c>
      <c r="E4169" t="s">
        <v>9102</v>
      </c>
      <c r="F4169" t="str">
        <f>IF(ISERROR(VLOOKUP(Transaktionen[[#This Row],[Transaktionen]],BTT[Verwendete Transaktion (Pflichtauswahl)],1,FALSE)),"nein","ja")</f>
        <v>nein</v>
      </c>
      <c r="G4169" t="s">
        <v>9067</v>
      </c>
    </row>
    <row r="4170" spans="1:7" hidden="1" x14ac:dyDescent="0.25">
      <c r="A4170" t="s">
        <v>5570</v>
      </c>
      <c r="B4170" t="s">
        <v>5571</v>
      </c>
      <c r="C4170" t="s">
        <v>6041</v>
      </c>
      <c r="D4170" s="13">
        <v>3008</v>
      </c>
      <c r="E4170" t="s">
        <v>9103</v>
      </c>
      <c r="F4170" t="str">
        <f>IF(ISERROR(VLOOKUP(Transaktionen[[#This Row],[Transaktionen]],BTT[Verwendete Transaktion (Pflichtauswahl)],1,FALSE)),"nein","ja")</f>
        <v>nein</v>
      </c>
      <c r="G4170" t="s">
        <v>9067</v>
      </c>
    </row>
    <row r="4171" spans="1:7" hidden="1" x14ac:dyDescent="0.25">
      <c r="A4171" t="s">
        <v>5572</v>
      </c>
      <c r="B4171" t="s">
        <v>5573</v>
      </c>
      <c r="C4171" t="s">
        <v>6041</v>
      </c>
      <c r="D4171" s="13">
        <v>1410</v>
      </c>
      <c r="E4171" t="s">
        <v>9102</v>
      </c>
      <c r="F4171" t="str">
        <f>IF(ISERROR(VLOOKUP(Transaktionen[[#This Row],[Transaktionen]],BTT[Verwendete Transaktion (Pflichtauswahl)],1,FALSE)),"nein","ja")</f>
        <v>nein</v>
      </c>
      <c r="G4171" t="s">
        <v>9067</v>
      </c>
    </row>
    <row r="4172" spans="1:7" hidden="1" x14ac:dyDescent="0.25">
      <c r="A4172" t="s">
        <v>5574</v>
      </c>
      <c r="B4172" t="s">
        <v>5575</v>
      </c>
      <c r="C4172" t="s">
        <v>6041</v>
      </c>
      <c r="D4172" s="13">
        <v>7186</v>
      </c>
      <c r="E4172" t="s">
        <v>9102</v>
      </c>
      <c r="F4172" t="str">
        <f>IF(ISERROR(VLOOKUP(Transaktionen[[#This Row],[Transaktionen]],BTT[Verwendete Transaktion (Pflichtauswahl)],1,FALSE)),"nein","ja")</f>
        <v>nein</v>
      </c>
      <c r="G4172" t="s">
        <v>9067</v>
      </c>
    </row>
    <row r="4173" spans="1:7" hidden="1" x14ac:dyDescent="0.25">
      <c r="A4173" t="s">
        <v>5576</v>
      </c>
      <c r="B4173" t="s">
        <v>5577</v>
      </c>
      <c r="C4173" t="s">
        <v>6041</v>
      </c>
      <c r="D4173" s="13">
        <v>4</v>
      </c>
      <c r="E4173" t="s">
        <v>9102</v>
      </c>
      <c r="F4173" t="str">
        <f>IF(ISERROR(VLOOKUP(Transaktionen[[#This Row],[Transaktionen]],BTT[Verwendete Transaktion (Pflichtauswahl)],1,FALSE)),"nein","ja")</f>
        <v>nein</v>
      </c>
      <c r="G4173" t="s">
        <v>9067</v>
      </c>
    </row>
    <row r="4174" spans="1:7" hidden="1" x14ac:dyDescent="0.25">
      <c r="A4174" t="s">
        <v>5578</v>
      </c>
      <c r="B4174" t="s">
        <v>5579</v>
      </c>
      <c r="C4174" t="s">
        <v>6041</v>
      </c>
      <c r="D4174" s="13">
        <v>1046</v>
      </c>
      <c r="E4174" t="s">
        <v>9103</v>
      </c>
      <c r="F4174" t="str">
        <f>IF(ISERROR(VLOOKUP(Transaktionen[[#This Row],[Transaktionen]],BTT[Verwendete Transaktion (Pflichtauswahl)],1,FALSE)),"nein","ja")</f>
        <v>nein</v>
      </c>
      <c r="G4174" t="s">
        <v>9067</v>
      </c>
    </row>
    <row r="4175" spans="1:7" hidden="1" x14ac:dyDescent="0.25">
      <c r="A4175" t="s">
        <v>5580</v>
      </c>
      <c r="B4175" t="s">
        <v>5581</v>
      </c>
      <c r="C4175" t="s">
        <v>6041</v>
      </c>
      <c r="D4175" s="13">
        <v>34</v>
      </c>
      <c r="E4175" t="s">
        <v>9102</v>
      </c>
      <c r="F4175" t="str">
        <f>IF(ISERROR(VLOOKUP(Transaktionen[[#This Row],[Transaktionen]],BTT[Verwendete Transaktion (Pflichtauswahl)],1,FALSE)),"nein","ja")</f>
        <v>nein</v>
      </c>
      <c r="G4175" t="s">
        <v>9067</v>
      </c>
    </row>
    <row r="4176" spans="1:7" hidden="1" x14ac:dyDescent="0.25">
      <c r="A4176" t="s">
        <v>5582</v>
      </c>
      <c r="B4176" t="s">
        <v>5583</v>
      </c>
      <c r="C4176" t="s">
        <v>6041</v>
      </c>
      <c r="D4176" s="13">
        <v>163</v>
      </c>
      <c r="E4176" t="s">
        <v>9102</v>
      </c>
      <c r="F4176" t="str">
        <f>IF(ISERROR(VLOOKUP(Transaktionen[[#This Row],[Transaktionen]],BTT[Verwendete Transaktion (Pflichtauswahl)],1,FALSE)),"nein","ja")</f>
        <v>nein</v>
      </c>
      <c r="G4176" t="s">
        <v>9067</v>
      </c>
    </row>
    <row r="4177" spans="1:7" hidden="1" x14ac:dyDescent="0.25">
      <c r="A4177" t="s">
        <v>5584</v>
      </c>
      <c r="B4177" t="s">
        <v>5585</v>
      </c>
      <c r="C4177" t="s">
        <v>6041</v>
      </c>
      <c r="D4177" s="13">
        <v>2</v>
      </c>
      <c r="E4177" t="s">
        <v>9102</v>
      </c>
      <c r="F4177" t="str">
        <f>IF(ISERROR(VLOOKUP(Transaktionen[[#This Row],[Transaktionen]],BTT[Verwendete Transaktion (Pflichtauswahl)],1,FALSE)),"nein","ja")</f>
        <v>nein</v>
      </c>
      <c r="G4177" t="s">
        <v>9067</v>
      </c>
    </row>
    <row r="4178" spans="1:7" hidden="1" x14ac:dyDescent="0.25">
      <c r="A4178" t="s">
        <v>5586</v>
      </c>
      <c r="B4178" t="s">
        <v>5587</v>
      </c>
      <c r="C4178" t="s">
        <v>6041</v>
      </c>
      <c r="D4178" s="13">
        <v>154</v>
      </c>
      <c r="E4178" t="s">
        <v>9102</v>
      </c>
      <c r="F4178" t="str">
        <f>IF(ISERROR(VLOOKUP(Transaktionen[[#This Row],[Transaktionen]],BTT[Verwendete Transaktion (Pflichtauswahl)],1,FALSE)),"nein","ja")</f>
        <v>nein</v>
      </c>
      <c r="G4178" t="s">
        <v>9067</v>
      </c>
    </row>
    <row r="4179" spans="1:7" hidden="1" x14ac:dyDescent="0.25">
      <c r="A4179" t="s">
        <v>5588</v>
      </c>
      <c r="B4179" t="s">
        <v>5589</v>
      </c>
      <c r="C4179" t="s">
        <v>6041</v>
      </c>
      <c r="D4179" s="13">
        <v>12</v>
      </c>
      <c r="E4179" t="s">
        <v>9102</v>
      </c>
      <c r="F4179" t="str">
        <f>IF(ISERROR(VLOOKUP(Transaktionen[[#This Row],[Transaktionen]],BTT[Verwendete Transaktion (Pflichtauswahl)],1,FALSE)),"nein","ja")</f>
        <v>nein</v>
      </c>
      <c r="G4179" t="s">
        <v>9067</v>
      </c>
    </row>
    <row r="4180" spans="1:7" hidden="1" x14ac:dyDescent="0.25">
      <c r="A4180" t="s">
        <v>5590</v>
      </c>
      <c r="B4180" t="s">
        <v>5591</v>
      </c>
      <c r="C4180" t="s">
        <v>6041</v>
      </c>
      <c r="D4180" s="13">
        <v>1</v>
      </c>
      <c r="E4180" t="s">
        <v>9102</v>
      </c>
      <c r="F4180" t="str">
        <f>IF(ISERROR(VLOOKUP(Transaktionen[[#This Row],[Transaktionen]],BTT[Verwendete Transaktion (Pflichtauswahl)],1,FALSE)),"nein","ja")</f>
        <v>nein</v>
      </c>
      <c r="G4180" t="s">
        <v>9067</v>
      </c>
    </row>
    <row r="4181" spans="1:7" hidden="1" x14ac:dyDescent="0.25">
      <c r="A4181" t="s">
        <v>5592</v>
      </c>
      <c r="B4181" t="s">
        <v>5593</v>
      </c>
      <c r="C4181" t="s">
        <v>6041</v>
      </c>
      <c r="D4181" s="13">
        <v>212</v>
      </c>
      <c r="E4181" t="s">
        <v>9102</v>
      </c>
      <c r="F4181" t="str">
        <f>IF(ISERROR(VLOOKUP(Transaktionen[[#This Row],[Transaktionen]],BTT[Verwendete Transaktion (Pflichtauswahl)],1,FALSE)),"nein","ja")</f>
        <v>nein</v>
      </c>
      <c r="G4181" t="s">
        <v>9067</v>
      </c>
    </row>
    <row r="4182" spans="1:7" hidden="1" x14ac:dyDescent="0.25">
      <c r="A4182" t="s">
        <v>5594</v>
      </c>
      <c r="B4182" t="s">
        <v>5595</v>
      </c>
      <c r="C4182" t="s">
        <v>6041</v>
      </c>
      <c r="D4182" s="13">
        <v>29</v>
      </c>
      <c r="E4182" t="s">
        <v>9102</v>
      </c>
      <c r="F4182" t="str">
        <f>IF(ISERROR(VLOOKUP(Transaktionen[[#This Row],[Transaktionen]],BTT[Verwendete Transaktion (Pflichtauswahl)],1,FALSE)),"nein","ja")</f>
        <v>nein</v>
      </c>
      <c r="G4182" t="s">
        <v>9067</v>
      </c>
    </row>
    <row r="4183" spans="1:7" hidden="1" x14ac:dyDescent="0.25">
      <c r="A4183" t="s">
        <v>5596</v>
      </c>
      <c r="B4183" t="s">
        <v>5597</v>
      </c>
      <c r="C4183" t="s">
        <v>6041</v>
      </c>
      <c r="D4183" s="13">
        <v>1</v>
      </c>
      <c r="E4183" t="s">
        <v>9102</v>
      </c>
      <c r="F4183" t="str">
        <f>IF(ISERROR(VLOOKUP(Transaktionen[[#This Row],[Transaktionen]],BTT[Verwendete Transaktion (Pflichtauswahl)],1,FALSE)),"nein","ja")</f>
        <v>nein</v>
      </c>
      <c r="G4183" t="s">
        <v>9067</v>
      </c>
    </row>
    <row r="4184" spans="1:7" hidden="1" x14ac:dyDescent="0.25">
      <c r="A4184" t="s">
        <v>7437</v>
      </c>
      <c r="B4184" t="s">
        <v>8442</v>
      </c>
      <c r="C4184" t="s">
        <v>6041</v>
      </c>
      <c r="D4184" s="13" t="s">
        <v>576</v>
      </c>
      <c r="E4184" t="s">
        <v>576</v>
      </c>
      <c r="F4184" t="str">
        <f>IF(ISERROR(VLOOKUP(Transaktionen[[#This Row],[Transaktionen]],BTT[Verwendete Transaktion (Pflichtauswahl)],1,FALSE)),"nein","ja")</f>
        <v>nein</v>
      </c>
      <c r="G4184" t="s">
        <v>9067</v>
      </c>
    </row>
    <row r="4185" spans="1:7" hidden="1" x14ac:dyDescent="0.25">
      <c r="A4185" t="s">
        <v>5598</v>
      </c>
      <c r="B4185" t="s">
        <v>5599</v>
      </c>
      <c r="C4185" t="s">
        <v>6041</v>
      </c>
      <c r="D4185" s="13">
        <v>256</v>
      </c>
      <c r="E4185" t="s">
        <v>9102</v>
      </c>
      <c r="F4185" s="10" t="str">
        <f>IF(ISERROR(VLOOKUP(Transaktionen[[#This Row],[Transaktionen]],BTT[Verwendete Transaktion (Pflichtauswahl)],1,FALSE)),"nein","ja")</f>
        <v>nein</v>
      </c>
    </row>
    <row r="4186" spans="1:7" hidden="1" x14ac:dyDescent="0.25">
      <c r="A4186" t="s">
        <v>5600</v>
      </c>
      <c r="B4186" t="s">
        <v>5601</v>
      </c>
      <c r="C4186" t="s">
        <v>6041</v>
      </c>
      <c r="D4186" s="13">
        <v>88</v>
      </c>
      <c r="E4186" t="s">
        <v>9102</v>
      </c>
      <c r="F4186" t="str">
        <f>IF(ISERROR(VLOOKUP(Transaktionen[[#This Row],[Transaktionen]],BTT[Verwendete Transaktion (Pflichtauswahl)],1,FALSE)),"nein","ja")</f>
        <v>nein</v>
      </c>
    </row>
    <row r="4187" spans="1:7" hidden="1" x14ac:dyDescent="0.25">
      <c r="A4187" t="s">
        <v>5602</v>
      </c>
      <c r="B4187" t="s">
        <v>5603</v>
      </c>
      <c r="C4187" t="s">
        <v>6041</v>
      </c>
      <c r="D4187" s="13">
        <v>6</v>
      </c>
      <c r="E4187" t="s">
        <v>9102</v>
      </c>
      <c r="F4187" t="str">
        <f>IF(ISERROR(VLOOKUP(Transaktionen[[#This Row],[Transaktionen]],BTT[Verwendete Transaktion (Pflichtauswahl)],1,FALSE)),"nein","ja")</f>
        <v>nein</v>
      </c>
    </row>
    <row r="4188" spans="1:7" hidden="1" x14ac:dyDescent="0.25">
      <c r="A4188" t="s">
        <v>5604</v>
      </c>
      <c r="B4188" t="s">
        <v>5605</v>
      </c>
      <c r="C4188" t="s">
        <v>6041</v>
      </c>
      <c r="D4188" s="13">
        <v>18</v>
      </c>
      <c r="E4188" t="s">
        <v>9102</v>
      </c>
      <c r="F4188" t="str">
        <f>IF(ISERROR(VLOOKUP(Transaktionen[[#This Row],[Transaktionen]],BTT[Verwendete Transaktion (Pflichtauswahl)],1,FALSE)),"nein","ja")</f>
        <v>nein</v>
      </c>
    </row>
    <row r="4189" spans="1:7" hidden="1" x14ac:dyDescent="0.25">
      <c r="A4189" t="s">
        <v>5606</v>
      </c>
      <c r="B4189" t="s">
        <v>5607</v>
      </c>
      <c r="C4189" t="s">
        <v>6041</v>
      </c>
      <c r="D4189" s="13">
        <v>51926</v>
      </c>
      <c r="E4189" t="s">
        <v>9102</v>
      </c>
      <c r="F4189" t="str">
        <f>IF(ISERROR(VLOOKUP(Transaktionen[[#This Row],[Transaktionen]],BTT[Verwendete Transaktion (Pflichtauswahl)],1,FALSE)),"nein","ja")</f>
        <v>nein</v>
      </c>
    </row>
    <row r="4190" spans="1:7" hidden="1" x14ac:dyDescent="0.25">
      <c r="A4190" t="s">
        <v>9</v>
      </c>
      <c r="B4190" t="s">
        <v>5608</v>
      </c>
      <c r="C4190" t="s">
        <v>6041</v>
      </c>
      <c r="D4190" s="13">
        <v>1888</v>
      </c>
      <c r="E4190" t="s">
        <v>9102</v>
      </c>
      <c r="F4190" t="str">
        <f>IF(ISERROR(VLOOKUP(Transaktionen[[#This Row],[Transaktionen]],BTT[Verwendete Transaktion (Pflichtauswahl)],1,FALSE)),"nein","ja")</f>
        <v>nein</v>
      </c>
    </row>
    <row r="4191" spans="1:7" hidden="1" x14ac:dyDescent="0.25">
      <c r="A4191" t="s">
        <v>5609</v>
      </c>
      <c r="B4191" t="s">
        <v>2264</v>
      </c>
      <c r="C4191" t="s">
        <v>6041</v>
      </c>
      <c r="D4191" s="13">
        <v>79569</v>
      </c>
      <c r="E4191" t="s">
        <v>9102</v>
      </c>
      <c r="F4191" t="str">
        <f>IF(ISERROR(VLOOKUP(Transaktionen[[#This Row],[Transaktionen]],BTT[Verwendete Transaktion (Pflichtauswahl)],1,FALSE)),"nein","ja")</f>
        <v>ja</v>
      </c>
    </row>
    <row r="4192" spans="1:7" hidden="1" x14ac:dyDescent="0.25">
      <c r="A4192" t="s">
        <v>5610</v>
      </c>
      <c r="B4192" t="s">
        <v>5611</v>
      </c>
      <c r="C4192" t="s">
        <v>6041</v>
      </c>
      <c r="D4192" s="13">
        <v>78</v>
      </c>
      <c r="E4192" t="s">
        <v>9102</v>
      </c>
      <c r="F4192" t="str">
        <f>IF(ISERROR(VLOOKUP(Transaktionen[[#This Row],[Transaktionen]],BTT[Verwendete Transaktion (Pflichtauswahl)],1,FALSE)),"nein","ja")</f>
        <v>nein</v>
      </c>
    </row>
    <row r="4193" spans="1:6" hidden="1" x14ac:dyDescent="0.25">
      <c r="A4193" t="s">
        <v>5612</v>
      </c>
      <c r="B4193" t="s">
        <v>5613</v>
      </c>
      <c r="C4193" t="s">
        <v>6041</v>
      </c>
      <c r="D4193" s="13">
        <v>470</v>
      </c>
      <c r="E4193" t="s">
        <v>9102</v>
      </c>
      <c r="F4193" t="str">
        <f>IF(ISERROR(VLOOKUP(Transaktionen[[#This Row],[Transaktionen]],BTT[Verwendete Transaktion (Pflichtauswahl)],1,FALSE)),"nein","ja")</f>
        <v>nein</v>
      </c>
    </row>
    <row r="4194" spans="1:6" hidden="1" x14ac:dyDescent="0.25">
      <c r="A4194" t="s">
        <v>5614</v>
      </c>
      <c r="B4194" t="s">
        <v>5615</v>
      </c>
      <c r="C4194" t="s">
        <v>6041</v>
      </c>
      <c r="D4194" s="13">
        <v>44</v>
      </c>
      <c r="E4194" t="s">
        <v>9102</v>
      </c>
      <c r="F4194" t="str">
        <f>IF(ISERROR(VLOOKUP(Transaktionen[[#This Row],[Transaktionen]],BTT[Verwendete Transaktion (Pflichtauswahl)],1,FALSE)),"nein","ja")</f>
        <v>nein</v>
      </c>
    </row>
    <row r="4195" spans="1:6" hidden="1" x14ac:dyDescent="0.25">
      <c r="A4195" t="s">
        <v>5616</v>
      </c>
      <c r="B4195" t="s">
        <v>5617</v>
      </c>
      <c r="C4195" t="s">
        <v>6041</v>
      </c>
      <c r="D4195" s="13">
        <v>636</v>
      </c>
      <c r="E4195" t="s">
        <v>9102</v>
      </c>
      <c r="F4195" t="str">
        <f>IF(ISERROR(VLOOKUP(Transaktionen[[#This Row],[Transaktionen]],BTT[Verwendete Transaktion (Pflichtauswahl)],1,FALSE)),"nein","ja")</f>
        <v>nein</v>
      </c>
    </row>
    <row r="4196" spans="1:6" hidden="1" x14ac:dyDescent="0.25">
      <c r="A4196" t="s">
        <v>5618</v>
      </c>
      <c r="B4196" t="s">
        <v>5619</v>
      </c>
      <c r="C4196" t="s">
        <v>6041</v>
      </c>
      <c r="D4196" s="13">
        <v>54</v>
      </c>
      <c r="E4196" t="s">
        <v>9102</v>
      </c>
      <c r="F4196" t="str">
        <f>IF(ISERROR(VLOOKUP(Transaktionen[[#This Row],[Transaktionen]],BTT[Verwendete Transaktion (Pflichtauswahl)],1,FALSE)),"nein","ja")</f>
        <v>nein</v>
      </c>
    </row>
    <row r="4197" spans="1:6" hidden="1" x14ac:dyDescent="0.25">
      <c r="A4197" t="s">
        <v>5620</v>
      </c>
      <c r="B4197" t="s">
        <v>5621</v>
      </c>
      <c r="C4197" t="s">
        <v>6041</v>
      </c>
      <c r="D4197" s="13">
        <v>11292</v>
      </c>
      <c r="E4197" t="s">
        <v>9103</v>
      </c>
      <c r="F4197" t="str">
        <f>IF(ISERROR(VLOOKUP(Transaktionen[[#This Row],[Transaktionen]],BTT[Verwendete Transaktion (Pflichtauswahl)],1,FALSE)),"nein","ja")</f>
        <v>nein</v>
      </c>
    </row>
    <row r="4198" spans="1:6" hidden="1" x14ac:dyDescent="0.25">
      <c r="A4198" t="s">
        <v>5622</v>
      </c>
      <c r="B4198" t="s">
        <v>5623</v>
      </c>
      <c r="C4198" t="s">
        <v>6041</v>
      </c>
      <c r="D4198" s="13">
        <v>40</v>
      </c>
      <c r="E4198" t="s">
        <v>9102</v>
      </c>
      <c r="F4198" t="str">
        <f>IF(ISERROR(VLOOKUP(Transaktionen[[#This Row],[Transaktionen]],BTT[Verwendete Transaktion (Pflichtauswahl)],1,FALSE)),"nein","ja")</f>
        <v>nein</v>
      </c>
    </row>
    <row r="4199" spans="1:6" hidden="1" x14ac:dyDescent="0.25">
      <c r="A4199" t="s">
        <v>5624</v>
      </c>
      <c r="B4199" t="s">
        <v>5625</v>
      </c>
      <c r="C4199" t="s">
        <v>6041</v>
      </c>
      <c r="D4199" s="13">
        <v>355</v>
      </c>
      <c r="E4199" t="s">
        <v>9102</v>
      </c>
      <c r="F4199" t="str">
        <f>IF(ISERROR(VLOOKUP(Transaktionen[[#This Row],[Transaktionen]],BTT[Verwendete Transaktion (Pflichtauswahl)],1,FALSE)),"nein","ja")</f>
        <v>nein</v>
      </c>
    </row>
    <row r="4200" spans="1:6" hidden="1" x14ac:dyDescent="0.25">
      <c r="A4200" t="s">
        <v>7438</v>
      </c>
      <c r="B4200" t="s">
        <v>8443</v>
      </c>
      <c r="C4200" t="s">
        <v>6041</v>
      </c>
      <c r="D4200" s="13" t="s">
        <v>576</v>
      </c>
      <c r="E4200" t="s">
        <v>576</v>
      </c>
      <c r="F4200" t="str">
        <f>IF(ISERROR(VLOOKUP(Transaktionen[[#This Row],[Transaktionen]],BTT[Verwendete Transaktion (Pflichtauswahl)],1,FALSE)),"nein","ja")</f>
        <v>nein</v>
      </c>
    </row>
    <row r="4201" spans="1:6" hidden="1" x14ac:dyDescent="0.25">
      <c r="A4201" t="s">
        <v>5626</v>
      </c>
      <c r="B4201" t="s">
        <v>5627</v>
      </c>
      <c r="C4201" t="s">
        <v>6041</v>
      </c>
      <c r="D4201" s="13">
        <v>12</v>
      </c>
      <c r="E4201" t="s">
        <v>9102</v>
      </c>
      <c r="F4201" t="str">
        <f>IF(ISERROR(VLOOKUP(Transaktionen[[#This Row],[Transaktionen]],BTT[Verwendete Transaktion (Pflichtauswahl)],1,FALSE)),"nein","ja")</f>
        <v>nein</v>
      </c>
    </row>
    <row r="4202" spans="1:6" hidden="1" x14ac:dyDescent="0.25">
      <c r="A4202" t="s">
        <v>5628</v>
      </c>
      <c r="B4202" t="s">
        <v>5629</v>
      </c>
      <c r="C4202" t="s">
        <v>6041</v>
      </c>
      <c r="D4202" s="13">
        <v>16</v>
      </c>
      <c r="E4202" t="s">
        <v>9102</v>
      </c>
      <c r="F4202" t="str">
        <f>IF(ISERROR(VLOOKUP(Transaktionen[[#This Row],[Transaktionen]],BTT[Verwendete Transaktion (Pflichtauswahl)],1,FALSE)),"nein","ja")</f>
        <v>nein</v>
      </c>
    </row>
    <row r="4203" spans="1:6" hidden="1" x14ac:dyDescent="0.25">
      <c r="A4203" t="s">
        <v>5630</v>
      </c>
      <c r="B4203" t="s">
        <v>5631</v>
      </c>
      <c r="C4203" t="s">
        <v>6041</v>
      </c>
      <c r="D4203" s="13">
        <v>963</v>
      </c>
      <c r="E4203" t="s">
        <v>9102</v>
      </c>
      <c r="F4203" t="str">
        <f>IF(ISERROR(VLOOKUP(Transaktionen[[#This Row],[Transaktionen]],BTT[Verwendete Transaktion (Pflichtauswahl)],1,FALSE)),"nein","ja")</f>
        <v>nein</v>
      </c>
    </row>
    <row r="4204" spans="1:6" hidden="1" x14ac:dyDescent="0.25">
      <c r="A4204" t="s">
        <v>5632</v>
      </c>
      <c r="B4204" t="s">
        <v>5633</v>
      </c>
      <c r="C4204" t="s">
        <v>6041</v>
      </c>
      <c r="D4204" s="13">
        <v>22199</v>
      </c>
      <c r="E4204" t="s">
        <v>9103</v>
      </c>
      <c r="F4204" s="10" t="str">
        <f>IF(ISERROR(VLOOKUP(Transaktionen[[#This Row],[Transaktionen]],BTT[Verwendete Transaktion (Pflichtauswahl)],1,FALSE)),"nein","ja")</f>
        <v>nein</v>
      </c>
    </row>
    <row r="4205" spans="1:6" hidden="1" x14ac:dyDescent="0.25">
      <c r="A4205" t="s">
        <v>5634</v>
      </c>
      <c r="B4205" t="s">
        <v>5635</v>
      </c>
      <c r="C4205" t="s">
        <v>6041</v>
      </c>
      <c r="D4205" s="13">
        <v>1006</v>
      </c>
      <c r="E4205" t="s">
        <v>9103</v>
      </c>
      <c r="F4205" s="10" t="str">
        <f>IF(ISERROR(VLOOKUP(Transaktionen[[#This Row],[Transaktionen]],BTT[Verwendete Transaktion (Pflichtauswahl)],1,FALSE)),"nein","ja")</f>
        <v>nein</v>
      </c>
    </row>
    <row r="4206" spans="1:6" hidden="1" x14ac:dyDescent="0.25">
      <c r="A4206" t="s">
        <v>5636</v>
      </c>
      <c r="B4206" t="s">
        <v>5637</v>
      </c>
      <c r="C4206" t="s">
        <v>6041</v>
      </c>
      <c r="D4206" s="13">
        <v>1586</v>
      </c>
      <c r="E4206" t="s">
        <v>9103</v>
      </c>
      <c r="F4206" s="10" t="str">
        <f>IF(ISERROR(VLOOKUP(Transaktionen[[#This Row],[Transaktionen]],BTT[Verwendete Transaktion (Pflichtauswahl)],1,FALSE)),"nein","ja")</f>
        <v>nein</v>
      </c>
    </row>
    <row r="4207" spans="1:6" hidden="1" x14ac:dyDescent="0.25">
      <c r="A4207" t="s">
        <v>5638</v>
      </c>
      <c r="B4207" t="s">
        <v>5639</v>
      </c>
      <c r="C4207" t="s">
        <v>6041</v>
      </c>
      <c r="D4207" s="13">
        <v>727</v>
      </c>
      <c r="E4207" t="s">
        <v>9102</v>
      </c>
      <c r="F4207" s="10" t="str">
        <f>IF(ISERROR(VLOOKUP(Transaktionen[[#This Row],[Transaktionen]],BTT[Verwendete Transaktion (Pflichtauswahl)],1,FALSE)),"nein","ja")</f>
        <v>nein</v>
      </c>
    </row>
    <row r="4208" spans="1:6" hidden="1" x14ac:dyDescent="0.25">
      <c r="A4208" t="s">
        <v>5640</v>
      </c>
      <c r="B4208" t="s">
        <v>5641</v>
      </c>
      <c r="C4208" t="s">
        <v>6041</v>
      </c>
      <c r="D4208" s="13">
        <v>275</v>
      </c>
      <c r="E4208" t="s">
        <v>9102</v>
      </c>
      <c r="F4208" s="10" t="str">
        <f>IF(ISERROR(VLOOKUP(Transaktionen[[#This Row],[Transaktionen]],BTT[Verwendete Transaktion (Pflichtauswahl)],1,FALSE)),"nein","ja")</f>
        <v>nein</v>
      </c>
    </row>
    <row r="4209" spans="1:6" hidden="1" x14ac:dyDescent="0.25">
      <c r="A4209" t="s">
        <v>5642</v>
      </c>
      <c r="B4209" t="s">
        <v>5643</v>
      </c>
      <c r="C4209" t="s">
        <v>6041</v>
      </c>
      <c r="D4209" s="13">
        <v>16</v>
      </c>
      <c r="E4209" t="s">
        <v>9102</v>
      </c>
      <c r="F4209" s="10" t="str">
        <f>IF(ISERROR(VLOOKUP(Transaktionen[[#This Row],[Transaktionen]],BTT[Verwendete Transaktion (Pflichtauswahl)],1,FALSE)),"nein","ja")</f>
        <v>nein</v>
      </c>
    </row>
    <row r="4210" spans="1:6" hidden="1" x14ac:dyDescent="0.25">
      <c r="A4210" t="s">
        <v>5644</v>
      </c>
      <c r="B4210" t="s">
        <v>5645</v>
      </c>
      <c r="C4210" t="s">
        <v>6041</v>
      </c>
      <c r="D4210" s="13">
        <v>153</v>
      </c>
      <c r="E4210" t="s">
        <v>9102</v>
      </c>
      <c r="F4210" s="10" t="str">
        <f>IF(ISERROR(VLOOKUP(Transaktionen[[#This Row],[Transaktionen]],BTT[Verwendete Transaktion (Pflichtauswahl)],1,FALSE)),"nein","ja")</f>
        <v>nein</v>
      </c>
    </row>
    <row r="4211" spans="1:6" hidden="1" x14ac:dyDescent="0.25">
      <c r="A4211" t="s">
        <v>5646</v>
      </c>
      <c r="B4211" t="s">
        <v>5647</v>
      </c>
      <c r="C4211" t="s">
        <v>6041</v>
      </c>
      <c r="D4211" s="13">
        <v>84</v>
      </c>
      <c r="E4211" t="s">
        <v>9102</v>
      </c>
      <c r="F4211" s="10" t="str">
        <f>IF(ISERROR(VLOOKUP(Transaktionen[[#This Row],[Transaktionen]],BTT[Verwendete Transaktion (Pflichtauswahl)],1,FALSE)),"nein","ja")</f>
        <v>nein</v>
      </c>
    </row>
    <row r="4212" spans="1:6" hidden="1" x14ac:dyDescent="0.25">
      <c r="A4212" t="s">
        <v>5648</v>
      </c>
      <c r="B4212" t="s">
        <v>5649</v>
      </c>
      <c r="C4212" t="s">
        <v>6041</v>
      </c>
      <c r="D4212" s="13">
        <v>7</v>
      </c>
      <c r="E4212" t="s">
        <v>9102</v>
      </c>
      <c r="F4212" s="10" t="str">
        <f>IF(ISERROR(VLOOKUP(Transaktionen[[#This Row],[Transaktionen]],BTT[Verwendete Transaktion (Pflichtauswahl)],1,FALSE)),"nein","ja")</f>
        <v>nein</v>
      </c>
    </row>
    <row r="4213" spans="1:6" hidden="1" x14ac:dyDescent="0.25">
      <c r="A4213" t="s">
        <v>5650</v>
      </c>
      <c r="B4213" t="s">
        <v>5651</v>
      </c>
      <c r="C4213" t="s">
        <v>6041</v>
      </c>
      <c r="D4213" s="13">
        <v>49</v>
      </c>
      <c r="E4213" t="s">
        <v>9102</v>
      </c>
      <c r="F4213" s="10" t="str">
        <f>IF(ISERROR(VLOOKUP(Transaktionen[[#This Row],[Transaktionen]],BTT[Verwendete Transaktion (Pflichtauswahl)],1,FALSE)),"nein","ja")</f>
        <v>nein</v>
      </c>
    </row>
    <row r="4214" spans="1:6" hidden="1" x14ac:dyDescent="0.25">
      <c r="A4214" t="s">
        <v>5652</v>
      </c>
      <c r="B4214" t="s">
        <v>5653</v>
      </c>
      <c r="C4214" t="s">
        <v>6041</v>
      </c>
      <c r="D4214" s="13">
        <v>6</v>
      </c>
      <c r="E4214" t="s">
        <v>9102</v>
      </c>
      <c r="F4214" s="10" t="str">
        <f>IF(ISERROR(VLOOKUP(Transaktionen[[#This Row],[Transaktionen]],BTT[Verwendete Transaktion (Pflichtauswahl)],1,FALSE)),"nein","ja")</f>
        <v>nein</v>
      </c>
    </row>
    <row r="4215" spans="1:6" hidden="1" x14ac:dyDescent="0.25">
      <c r="A4215" t="s">
        <v>5654</v>
      </c>
      <c r="B4215" t="s">
        <v>5655</v>
      </c>
      <c r="C4215" t="s">
        <v>6041</v>
      </c>
      <c r="D4215" s="13">
        <v>1</v>
      </c>
      <c r="E4215" t="s">
        <v>9102</v>
      </c>
      <c r="F4215" s="10" t="str">
        <f>IF(ISERROR(VLOOKUP(Transaktionen[[#This Row],[Transaktionen]],BTT[Verwendete Transaktion (Pflichtauswahl)],1,FALSE)),"nein","ja")</f>
        <v>nein</v>
      </c>
    </row>
    <row r="4216" spans="1:6" hidden="1" x14ac:dyDescent="0.25">
      <c r="A4216" t="s">
        <v>5656</v>
      </c>
      <c r="B4216" t="s">
        <v>5657</v>
      </c>
      <c r="C4216" t="s">
        <v>6041</v>
      </c>
      <c r="D4216" s="13">
        <v>18</v>
      </c>
      <c r="E4216" t="s">
        <v>9102</v>
      </c>
      <c r="F4216" s="10" t="str">
        <f>IF(ISERROR(VLOOKUP(Transaktionen[[#This Row],[Transaktionen]],BTT[Verwendete Transaktion (Pflichtauswahl)],1,FALSE)),"nein","ja")</f>
        <v>nein</v>
      </c>
    </row>
    <row r="4217" spans="1:6" hidden="1" x14ac:dyDescent="0.25">
      <c r="A4217" t="s">
        <v>5658</v>
      </c>
      <c r="B4217" t="s">
        <v>5659</v>
      </c>
      <c r="C4217" t="s">
        <v>6041</v>
      </c>
      <c r="D4217" s="13">
        <v>146</v>
      </c>
      <c r="E4217" t="s">
        <v>9102</v>
      </c>
      <c r="F4217" s="10" t="str">
        <f>IF(ISERROR(VLOOKUP(Transaktionen[[#This Row],[Transaktionen]],BTT[Verwendete Transaktion (Pflichtauswahl)],1,FALSE)),"nein","ja")</f>
        <v>nein</v>
      </c>
    </row>
    <row r="4218" spans="1:6" hidden="1" x14ac:dyDescent="0.25">
      <c r="A4218" t="s">
        <v>5660</v>
      </c>
      <c r="B4218" t="s">
        <v>5661</v>
      </c>
      <c r="C4218" t="s">
        <v>6041</v>
      </c>
      <c r="D4218" s="13">
        <v>28</v>
      </c>
      <c r="E4218" t="s">
        <v>9102</v>
      </c>
      <c r="F4218" s="10" t="str">
        <f>IF(ISERROR(VLOOKUP(Transaktionen[[#This Row],[Transaktionen]],BTT[Verwendete Transaktion (Pflichtauswahl)],1,FALSE)),"nein","ja")</f>
        <v>nein</v>
      </c>
    </row>
    <row r="4219" spans="1:6" hidden="1" x14ac:dyDescent="0.25">
      <c r="A4219" t="s">
        <v>5662</v>
      </c>
      <c r="B4219" t="s">
        <v>5663</v>
      </c>
      <c r="C4219" t="s">
        <v>6041</v>
      </c>
      <c r="D4219" s="13">
        <v>8164</v>
      </c>
      <c r="E4219" t="s">
        <v>9102</v>
      </c>
      <c r="F4219" s="10" t="str">
        <f>IF(ISERROR(VLOOKUP(Transaktionen[[#This Row],[Transaktionen]],BTT[Verwendete Transaktion (Pflichtauswahl)],1,FALSE)),"nein","ja")</f>
        <v>nein</v>
      </c>
    </row>
    <row r="4220" spans="1:6" hidden="1" x14ac:dyDescent="0.25">
      <c r="A4220" t="s">
        <v>5664</v>
      </c>
      <c r="B4220" t="s">
        <v>5665</v>
      </c>
      <c r="C4220" t="s">
        <v>6041</v>
      </c>
      <c r="D4220" s="13">
        <v>32</v>
      </c>
      <c r="E4220" t="s">
        <v>9102</v>
      </c>
      <c r="F4220" s="10" t="str">
        <f>IF(ISERROR(VLOOKUP(Transaktionen[[#This Row],[Transaktionen]],BTT[Verwendete Transaktion (Pflichtauswahl)],1,FALSE)),"nein","ja")</f>
        <v>nein</v>
      </c>
    </row>
    <row r="4221" spans="1:6" hidden="1" x14ac:dyDescent="0.25">
      <c r="A4221" t="s">
        <v>5666</v>
      </c>
      <c r="B4221" t="s">
        <v>5667</v>
      </c>
      <c r="C4221" t="s">
        <v>6041</v>
      </c>
      <c r="D4221" s="13">
        <v>210</v>
      </c>
      <c r="E4221" t="s">
        <v>9102</v>
      </c>
      <c r="F4221" s="10" t="str">
        <f>IF(ISERROR(VLOOKUP(Transaktionen[[#This Row],[Transaktionen]],BTT[Verwendete Transaktion (Pflichtauswahl)],1,FALSE)),"nein","ja")</f>
        <v>nein</v>
      </c>
    </row>
    <row r="4222" spans="1:6" hidden="1" x14ac:dyDescent="0.25">
      <c r="A4222" t="s">
        <v>5668</v>
      </c>
      <c r="B4222" t="s">
        <v>5669</v>
      </c>
      <c r="C4222" t="s">
        <v>6041</v>
      </c>
      <c r="D4222" s="13">
        <v>6</v>
      </c>
      <c r="E4222" t="s">
        <v>9102</v>
      </c>
      <c r="F4222" s="10" t="str">
        <f>IF(ISERROR(VLOOKUP(Transaktionen[[#This Row],[Transaktionen]],BTT[Verwendete Transaktion (Pflichtauswahl)],1,FALSE)),"nein","ja")</f>
        <v>nein</v>
      </c>
    </row>
    <row r="4223" spans="1:6" hidden="1" x14ac:dyDescent="0.25">
      <c r="A4223" t="s">
        <v>5670</v>
      </c>
      <c r="B4223" t="s">
        <v>5671</v>
      </c>
      <c r="C4223" t="s">
        <v>6041</v>
      </c>
      <c r="D4223" s="13">
        <v>17</v>
      </c>
      <c r="E4223" t="s">
        <v>9102</v>
      </c>
      <c r="F4223" s="10" t="str">
        <f>IF(ISERROR(VLOOKUP(Transaktionen[[#This Row],[Transaktionen]],BTT[Verwendete Transaktion (Pflichtauswahl)],1,FALSE)),"nein","ja")</f>
        <v>nein</v>
      </c>
    </row>
    <row r="4224" spans="1:6" hidden="1" x14ac:dyDescent="0.25">
      <c r="A4224" t="s">
        <v>5672</v>
      </c>
      <c r="B4224" t="s">
        <v>5673</v>
      </c>
      <c r="C4224" t="s">
        <v>6041</v>
      </c>
      <c r="D4224" s="13">
        <v>76</v>
      </c>
      <c r="E4224" t="s">
        <v>9102</v>
      </c>
      <c r="F4224" s="10" t="str">
        <f>IF(ISERROR(VLOOKUP(Transaktionen[[#This Row],[Transaktionen]],BTT[Verwendete Transaktion (Pflichtauswahl)],1,FALSE)),"nein","ja")</f>
        <v>nein</v>
      </c>
    </row>
    <row r="4225" spans="1:7" hidden="1" x14ac:dyDescent="0.25">
      <c r="A4225" t="s">
        <v>5674</v>
      </c>
      <c r="B4225" t="s">
        <v>5675</v>
      </c>
      <c r="C4225" t="s">
        <v>6041</v>
      </c>
      <c r="D4225" s="13">
        <v>8</v>
      </c>
      <c r="E4225" t="s">
        <v>9102</v>
      </c>
      <c r="F4225" s="10" t="str">
        <f>IF(ISERROR(VLOOKUP(Transaktionen[[#This Row],[Transaktionen]],BTT[Verwendete Transaktion (Pflichtauswahl)],1,FALSE)),"nein","ja")</f>
        <v>ja</v>
      </c>
    </row>
    <row r="4226" spans="1:7" hidden="1" x14ac:dyDescent="0.25">
      <c r="A4226" t="s">
        <v>5676</v>
      </c>
      <c r="B4226" t="s">
        <v>5677</v>
      </c>
      <c r="C4226" t="s">
        <v>6041</v>
      </c>
      <c r="D4226" s="13">
        <v>16</v>
      </c>
      <c r="E4226" t="s">
        <v>9102</v>
      </c>
      <c r="F4226" s="10" t="str">
        <f>IF(ISERROR(VLOOKUP(Transaktionen[[#This Row],[Transaktionen]],BTT[Verwendete Transaktion (Pflichtauswahl)],1,FALSE)),"nein","ja")</f>
        <v>nein</v>
      </c>
    </row>
    <row r="4227" spans="1:7" hidden="1" x14ac:dyDescent="0.25">
      <c r="A4227" t="s">
        <v>5678</v>
      </c>
      <c r="B4227" t="s">
        <v>5679</v>
      </c>
      <c r="C4227" t="s">
        <v>6041</v>
      </c>
      <c r="D4227" s="13">
        <v>10830</v>
      </c>
      <c r="E4227" t="s">
        <v>9102</v>
      </c>
      <c r="F4227" s="10" t="str">
        <f>IF(ISERROR(VLOOKUP(Transaktionen[[#This Row],[Transaktionen]],BTT[Verwendete Transaktion (Pflichtauswahl)],1,FALSE)),"nein","ja")</f>
        <v>nein</v>
      </c>
    </row>
    <row r="4228" spans="1:7" hidden="1" x14ac:dyDescent="0.25">
      <c r="A4228" t="s">
        <v>5680</v>
      </c>
      <c r="B4228" t="s">
        <v>5681</v>
      </c>
      <c r="C4228" t="s">
        <v>6041</v>
      </c>
      <c r="D4228" s="13">
        <v>2106</v>
      </c>
      <c r="E4228" t="s">
        <v>9102</v>
      </c>
      <c r="F4228" s="10" t="str">
        <f>IF(ISERROR(VLOOKUP(Transaktionen[[#This Row],[Transaktionen]],BTT[Verwendete Transaktion (Pflichtauswahl)],1,FALSE)),"nein","ja")</f>
        <v>nein</v>
      </c>
    </row>
    <row r="4229" spans="1:7" hidden="1" x14ac:dyDescent="0.25">
      <c r="A4229" t="s">
        <v>5682</v>
      </c>
      <c r="B4229" t="s">
        <v>5683</v>
      </c>
      <c r="C4229" t="s">
        <v>6041</v>
      </c>
      <c r="D4229" s="13">
        <v>110</v>
      </c>
      <c r="E4229" t="s">
        <v>9102</v>
      </c>
      <c r="F4229" s="10" t="str">
        <f>IF(ISERROR(VLOOKUP(Transaktionen[[#This Row],[Transaktionen]],BTT[Verwendete Transaktion (Pflichtauswahl)],1,FALSE)),"nein","ja")</f>
        <v>nein</v>
      </c>
    </row>
    <row r="4230" spans="1:7" hidden="1" x14ac:dyDescent="0.25">
      <c r="A4230" t="s">
        <v>5684</v>
      </c>
      <c r="B4230" t="s">
        <v>5685</v>
      </c>
      <c r="C4230" t="s">
        <v>6041</v>
      </c>
      <c r="D4230" s="13">
        <v>34</v>
      </c>
      <c r="E4230" t="s">
        <v>9102</v>
      </c>
      <c r="F4230" s="10" t="str">
        <f>IF(ISERROR(VLOOKUP(Transaktionen[[#This Row],[Transaktionen]],BTT[Verwendete Transaktion (Pflichtauswahl)],1,FALSE)),"nein","ja")</f>
        <v>nein</v>
      </c>
    </row>
    <row r="4231" spans="1:7" hidden="1" x14ac:dyDescent="0.25">
      <c r="A4231" t="s">
        <v>5686</v>
      </c>
      <c r="B4231" t="s">
        <v>5687</v>
      </c>
      <c r="C4231" t="s">
        <v>6041</v>
      </c>
      <c r="D4231" s="13">
        <v>7</v>
      </c>
      <c r="E4231" t="s">
        <v>9102</v>
      </c>
      <c r="F4231" s="10" t="str">
        <f>IF(ISERROR(VLOOKUP(Transaktionen[[#This Row],[Transaktionen]],BTT[Verwendete Transaktion (Pflichtauswahl)],1,FALSE)),"nein","ja")</f>
        <v>nein</v>
      </c>
    </row>
    <row r="4232" spans="1:7" hidden="1" x14ac:dyDescent="0.25">
      <c r="A4232" t="s">
        <v>5688</v>
      </c>
      <c r="B4232" t="s">
        <v>5689</v>
      </c>
      <c r="C4232" t="s">
        <v>6041</v>
      </c>
      <c r="D4232" s="13">
        <v>234</v>
      </c>
      <c r="E4232" t="s">
        <v>9102</v>
      </c>
      <c r="F4232" s="10" t="str">
        <f>IF(ISERROR(VLOOKUP(Transaktionen[[#This Row],[Transaktionen]],BTT[Verwendete Transaktion (Pflichtauswahl)],1,FALSE)),"nein","ja")</f>
        <v>nein</v>
      </c>
    </row>
    <row r="4233" spans="1:7" hidden="1" x14ac:dyDescent="0.25">
      <c r="A4233" t="s">
        <v>5690</v>
      </c>
      <c r="B4233" t="s">
        <v>5691</v>
      </c>
      <c r="C4233" t="s">
        <v>6041</v>
      </c>
      <c r="D4233" s="13">
        <v>20</v>
      </c>
      <c r="E4233" t="s">
        <v>9102</v>
      </c>
      <c r="F4233" s="10" t="str">
        <f>IF(ISERROR(VLOOKUP(Transaktionen[[#This Row],[Transaktionen]],BTT[Verwendete Transaktion (Pflichtauswahl)],1,FALSE)),"nein","ja")</f>
        <v>nein</v>
      </c>
    </row>
    <row r="4234" spans="1:7" hidden="1" x14ac:dyDescent="0.25">
      <c r="A4234" t="s">
        <v>5692</v>
      </c>
      <c r="B4234" t="s">
        <v>5693</v>
      </c>
      <c r="C4234" t="s">
        <v>6041</v>
      </c>
      <c r="D4234" s="13">
        <v>80</v>
      </c>
      <c r="E4234" t="s">
        <v>9102</v>
      </c>
      <c r="F4234" s="10" t="str">
        <f>IF(ISERROR(VLOOKUP(Transaktionen[[#This Row],[Transaktionen]],BTT[Verwendete Transaktion (Pflichtauswahl)],1,FALSE)),"nein","ja")</f>
        <v>nein</v>
      </c>
    </row>
    <row r="4235" spans="1:7" hidden="1" x14ac:dyDescent="0.25">
      <c r="A4235" t="s">
        <v>5694</v>
      </c>
      <c r="B4235" t="s">
        <v>5695</v>
      </c>
      <c r="C4235" t="s">
        <v>6041</v>
      </c>
      <c r="D4235" s="13">
        <v>300</v>
      </c>
      <c r="E4235" t="s">
        <v>9102</v>
      </c>
      <c r="F4235" s="10" t="str">
        <f>IF(ISERROR(VLOOKUP(Transaktionen[[#This Row],[Transaktionen]],BTT[Verwendete Transaktion (Pflichtauswahl)],1,FALSE)),"nein","ja")</f>
        <v>nein</v>
      </c>
    </row>
    <row r="4236" spans="1:7" hidden="1" x14ac:dyDescent="0.25">
      <c r="A4236" t="s">
        <v>5727</v>
      </c>
      <c r="B4236" t="s">
        <v>5728</v>
      </c>
      <c r="C4236" t="s">
        <v>3</v>
      </c>
      <c r="D4236" s="13">
        <v>8255</v>
      </c>
      <c r="E4236" t="s">
        <v>9102</v>
      </c>
      <c r="F4236" s="10" t="str">
        <f>IF(ISERROR(VLOOKUP(Transaktionen[[#This Row],[Transaktionen]],BTT[Verwendete Transaktion (Pflichtauswahl)],1,FALSE)),"nein","ja")</f>
        <v>nein</v>
      </c>
    </row>
    <row r="4237" spans="1:7" hidden="1" x14ac:dyDescent="0.25">
      <c r="A4237" t="s">
        <v>5702</v>
      </c>
      <c r="B4237" t="s">
        <v>5703</v>
      </c>
      <c r="C4237" t="s">
        <v>6042</v>
      </c>
      <c r="D4237" s="13">
        <v>941866</v>
      </c>
      <c r="E4237" t="s">
        <v>9102</v>
      </c>
      <c r="F4237" s="10" t="str">
        <f>IF(ISERROR(VLOOKUP(Transaktionen[[#This Row],[Transaktionen]],BTT[Verwendete Transaktion (Pflichtauswahl)],1,FALSE)),"nein","ja")</f>
        <v>nein</v>
      </c>
    </row>
    <row r="4238" spans="1:7" hidden="1" x14ac:dyDescent="0.25">
      <c r="A4238" t="s">
        <v>5704</v>
      </c>
      <c r="B4238" t="s">
        <v>5705</v>
      </c>
      <c r="C4238" t="s">
        <v>6042</v>
      </c>
      <c r="D4238" s="13">
        <v>2792</v>
      </c>
      <c r="E4238" t="s">
        <v>9102</v>
      </c>
      <c r="F4238" s="10" t="str">
        <f>IF(ISERROR(VLOOKUP(Transaktionen[[#This Row],[Transaktionen]],BTT[Verwendete Transaktion (Pflichtauswahl)],1,FALSE)),"nein","ja")</f>
        <v>nein</v>
      </c>
    </row>
    <row r="4239" spans="1:7" hidden="1" x14ac:dyDescent="0.25">
      <c r="A4239" t="s">
        <v>7440</v>
      </c>
      <c r="B4239" t="s">
        <v>8445</v>
      </c>
      <c r="C4239" t="s">
        <v>6042</v>
      </c>
      <c r="D4239" s="13" t="s">
        <v>576</v>
      </c>
      <c r="E4239" t="s">
        <v>576</v>
      </c>
      <c r="F4239" s="10" t="str">
        <f>IF(ISERROR(VLOOKUP(Transaktionen[[#This Row],[Transaktionen]],BTT[Verwendete Transaktion (Pflichtauswahl)],1,FALSE)),"nein","ja")</f>
        <v>nein</v>
      </c>
      <c r="G4239" t="s">
        <v>9516</v>
      </c>
    </row>
    <row r="4240" spans="1:7" hidden="1" x14ac:dyDescent="0.25">
      <c r="A4240" t="s">
        <v>5706</v>
      </c>
      <c r="B4240" t="s">
        <v>5707</v>
      </c>
      <c r="C4240" t="s">
        <v>6042</v>
      </c>
      <c r="D4240" s="13">
        <v>700</v>
      </c>
      <c r="E4240" t="s">
        <v>9102</v>
      </c>
      <c r="F4240" s="10" t="str">
        <f>IF(ISERROR(VLOOKUP(Transaktionen[[#This Row],[Transaktionen]],BTT[Verwendete Transaktion (Pflichtauswahl)],1,FALSE)),"nein","ja")</f>
        <v>nein</v>
      </c>
    </row>
    <row r="4241" spans="1:6" hidden="1" x14ac:dyDescent="0.25">
      <c r="A4241" t="s">
        <v>5708</v>
      </c>
      <c r="B4241" t="s">
        <v>5709</v>
      </c>
      <c r="C4241" t="s">
        <v>6042</v>
      </c>
      <c r="D4241" s="13">
        <v>5740</v>
      </c>
      <c r="E4241" t="s">
        <v>9102</v>
      </c>
      <c r="F4241" s="10" t="str">
        <f>IF(ISERROR(VLOOKUP(Transaktionen[[#This Row],[Transaktionen]],BTT[Verwendete Transaktion (Pflichtauswahl)],1,FALSE)),"nein","ja")</f>
        <v>nein</v>
      </c>
    </row>
    <row r="4242" spans="1:6" hidden="1" x14ac:dyDescent="0.25">
      <c r="A4242" t="s">
        <v>5710</v>
      </c>
      <c r="B4242" t="s">
        <v>5711</v>
      </c>
      <c r="C4242" t="s">
        <v>6042</v>
      </c>
      <c r="D4242" s="13">
        <v>16417</v>
      </c>
      <c r="E4242" t="s">
        <v>9102</v>
      </c>
      <c r="F4242" s="10" t="str">
        <f>IF(ISERROR(VLOOKUP(Transaktionen[[#This Row],[Transaktionen]],BTT[Verwendete Transaktion (Pflichtauswahl)],1,FALSE)),"nein","ja")</f>
        <v>nein</v>
      </c>
    </row>
    <row r="4243" spans="1:6" hidden="1" x14ac:dyDescent="0.25">
      <c r="A4243" t="s">
        <v>5712</v>
      </c>
      <c r="B4243" t="s">
        <v>5713</v>
      </c>
      <c r="C4243" t="s">
        <v>6042</v>
      </c>
      <c r="D4243" s="13">
        <v>15</v>
      </c>
      <c r="E4243" t="s">
        <v>9102</v>
      </c>
      <c r="F4243" s="10" t="str">
        <f>IF(ISERROR(VLOOKUP(Transaktionen[[#This Row],[Transaktionen]],BTT[Verwendete Transaktion (Pflichtauswahl)],1,FALSE)),"nein","ja")</f>
        <v>nein</v>
      </c>
    </row>
    <row r="4244" spans="1:6" hidden="1" x14ac:dyDescent="0.25">
      <c r="A4244" t="s">
        <v>5714</v>
      </c>
      <c r="B4244" t="s">
        <v>5715</v>
      </c>
      <c r="C4244" t="s">
        <v>6042</v>
      </c>
      <c r="D4244" s="13">
        <v>185</v>
      </c>
      <c r="E4244" t="s">
        <v>9102</v>
      </c>
      <c r="F4244" s="10" t="str">
        <f>IF(ISERROR(VLOOKUP(Transaktionen[[#This Row],[Transaktionen]],BTT[Verwendete Transaktion (Pflichtauswahl)],1,FALSE)),"nein","ja")</f>
        <v>nein</v>
      </c>
    </row>
    <row r="4245" spans="1:6" hidden="1" x14ac:dyDescent="0.25">
      <c r="A4245" t="s">
        <v>5716</v>
      </c>
      <c r="B4245" t="s">
        <v>5717</v>
      </c>
      <c r="C4245" t="s">
        <v>6042</v>
      </c>
      <c r="D4245" s="13">
        <v>8</v>
      </c>
      <c r="E4245" t="s">
        <v>576</v>
      </c>
      <c r="F4245" s="10" t="str">
        <f>IF(ISERROR(VLOOKUP(Transaktionen[[#This Row],[Transaktionen]],BTT[Verwendete Transaktion (Pflichtauswahl)],1,FALSE)),"nein","ja")</f>
        <v>nein</v>
      </c>
    </row>
    <row r="4246" spans="1:6" hidden="1" x14ac:dyDescent="0.25">
      <c r="A4246" t="s">
        <v>5718</v>
      </c>
      <c r="B4246" t="s">
        <v>4474</v>
      </c>
      <c r="C4246" t="s">
        <v>6042</v>
      </c>
      <c r="D4246" s="13">
        <v>6910</v>
      </c>
      <c r="E4246" t="s">
        <v>9102</v>
      </c>
      <c r="F4246" s="10" t="str">
        <f>IF(ISERROR(VLOOKUP(Transaktionen[[#This Row],[Transaktionen]],BTT[Verwendete Transaktion (Pflichtauswahl)],1,FALSE)),"nein","ja")</f>
        <v>nein</v>
      </c>
    </row>
    <row r="4247" spans="1:6" hidden="1" x14ac:dyDescent="0.25">
      <c r="A4247" t="s">
        <v>5719</v>
      </c>
      <c r="B4247" t="s">
        <v>5720</v>
      </c>
      <c r="C4247" t="s">
        <v>3</v>
      </c>
      <c r="D4247" s="13">
        <v>536</v>
      </c>
      <c r="E4247" t="s">
        <v>9102</v>
      </c>
      <c r="F4247" s="10" t="str">
        <f>IF(ISERROR(VLOOKUP(Transaktionen[[#This Row],[Transaktionen]],BTT[Verwendete Transaktion (Pflichtauswahl)],1,FALSE)),"nein","ja")</f>
        <v>nein</v>
      </c>
    </row>
    <row r="4248" spans="1:6" hidden="1" x14ac:dyDescent="0.25">
      <c r="A4248" t="s">
        <v>5721</v>
      </c>
      <c r="B4248" t="s">
        <v>5722</v>
      </c>
      <c r="C4248" t="s">
        <v>3</v>
      </c>
      <c r="D4248" s="13">
        <v>142</v>
      </c>
      <c r="E4248" t="s">
        <v>9102</v>
      </c>
      <c r="F4248" s="10" t="str">
        <f>IF(ISERROR(VLOOKUP(Transaktionen[[#This Row],[Transaktionen]],BTT[Verwendete Transaktion (Pflichtauswahl)],1,FALSE)),"nein","ja")</f>
        <v>nein</v>
      </c>
    </row>
    <row r="4249" spans="1:6" hidden="1" x14ac:dyDescent="0.25">
      <c r="A4249" t="s">
        <v>5723</v>
      </c>
      <c r="B4249" t="s">
        <v>5724</v>
      </c>
      <c r="C4249" t="s">
        <v>6042</v>
      </c>
      <c r="D4249" s="13">
        <v>1763</v>
      </c>
      <c r="E4249" t="s">
        <v>9102</v>
      </c>
      <c r="F4249" s="10" t="str">
        <f>IF(ISERROR(VLOOKUP(Transaktionen[[#This Row],[Transaktionen]],BTT[Verwendete Transaktion (Pflichtauswahl)],1,FALSE)),"nein","ja")</f>
        <v>nein</v>
      </c>
    </row>
    <row r="4250" spans="1:6" hidden="1" x14ac:dyDescent="0.25">
      <c r="A4250" t="s">
        <v>5725</v>
      </c>
      <c r="B4250" t="s">
        <v>5726</v>
      </c>
      <c r="C4250" t="s">
        <v>6042</v>
      </c>
      <c r="D4250" s="13">
        <v>3128</v>
      </c>
      <c r="E4250" t="s">
        <v>9102</v>
      </c>
      <c r="F4250" s="10" t="str">
        <f>IF(ISERROR(VLOOKUP(Transaktionen[[#This Row],[Transaktionen]],BTT[Verwendete Transaktion (Pflichtauswahl)],1,FALSE)),"nein","ja")</f>
        <v>nein</v>
      </c>
    </row>
    <row r="4251" spans="1:6" hidden="1" x14ac:dyDescent="0.25">
      <c r="A4251" t="s">
        <v>5729</v>
      </c>
      <c r="B4251" t="s">
        <v>5730</v>
      </c>
      <c r="C4251" t="s">
        <v>6090</v>
      </c>
      <c r="D4251" s="13">
        <v>7038</v>
      </c>
      <c r="E4251" t="s">
        <v>9102</v>
      </c>
      <c r="F4251" s="10" t="str">
        <f>IF(ISERROR(VLOOKUP(Transaktionen[[#This Row],[Transaktionen]],BTT[Verwendete Transaktion (Pflichtauswahl)],1,FALSE)),"nein","ja")</f>
        <v>ja</v>
      </c>
    </row>
    <row r="4252" spans="1:6" hidden="1" x14ac:dyDescent="0.25">
      <c r="A4252" t="s">
        <v>5731</v>
      </c>
      <c r="B4252" t="s">
        <v>5732</v>
      </c>
      <c r="C4252" t="s">
        <v>6086</v>
      </c>
      <c r="D4252" s="13">
        <v>18331</v>
      </c>
      <c r="E4252" t="s">
        <v>9102</v>
      </c>
      <c r="F4252" s="10" t="str">
        <f>IF(ISERROR(VLOOKUP(Transaktionen[[#This Row],[Transaktionen]],BTT[Verwendete Transaktion (Pflichtauswahl)],1,FALSE)),"nein","ja")</f>
        <v>nein</v>
      </c>
    </row>
    <row r="4253" spans="1:6" hidden="1" x14ac:dyDescent="0.25">
      <c r="A4253" t="s">
        <v>5733</v>
      </c>
      <c r="B4253" t="s">
        <v>5734</v>
      </c>
      <c r="C4253" t="s">
        <v>6086</v>
      </c>
      <c r="D4253" s="13">
        <v>1284</v>
      </c>
      <c r="E4253" t="s">
        <v>9102</v>
      </c>
      <c r="F4253" s="10" t="str">
        <f>IF(ISERROR(VLOOKUP(Transaktionen[[#This Row],[Transaktionen]],BTT[Verwendete Transaktion (Pflichtauswahl)],1,FALSE)),"nein","ja")</f>
        <v>nein</v>
      </c>
    </row>
    <row r="4254" spans="1:6" hidden="1" x14ac:dyDescent="0.25">
      <c r="A4254" t="s">
        <v>5735</v>
      </c>
      <c r="B4254" t="s">
        <v>5736</v>
      </c>
      <c r="C4254" t="s">
        <v>6086</v>
      </c>
      <c r="D4254" s="13">
        <v>22</v>
      </c>
      <c r="E4254" t="s">
        <v>9102</v>
      </c>
      <c r="F4254" s="10" t="str">
        <f>IF(ISERROR(VLOOKUP(Transaktionen[[#This Row],[Transaktionen]],BTT[Verwendete Transaktion (Pflichtauswahl)],1,FALSE)),"nein","ja")</f>
        <v>nein</v>
      </c>
    </row>
    <row r="4255" spans="1:6" hidden="1" x14ac:dyDescent="0.25">
      <c r="A4255" t="s">
        <v>7441</v>
      </c>
      <c r="B4255" t="s">
        <v>8446</v>
      </c>
      <c r="C4255" t="s">
        <v>6085</v>
      </c>
      <c r="D4255" s="13">
        <v>6</v>
      </c>
      <c r="E4255" t="s">
        <v>576</v>
      </c>
      <c r="F4255" s="10" t="str">
        <f>IF(ISERROR(VLOOKUP(Transaktionen[[#This Row],[Transaktionen]],BTT[Verwendete Transaktion (Pflichtauswahl)],1,FALSE)),"nein","ja")</f>
        <v>nein</v>
      </c>
    </row>
    <row r="4256" spans="1:6" hidden="1" x14ac:dyDescent="0.25">
      <c r="A4256" t="s">
        <v>5737</v>
      </c>
      <c r="B4256" t="s">
        <v>5738</v>
      </c>
      <c r="C4256" t="s">
        <v>6085</v>
      </c>
      <c r="D4256" s="13">
        <v>80645</v>
      </c>
      <c r="E4256" t="s">
        <v>9103</v>
      </c>
      <c r="F4256" s="10" t="str">
        <f>IF(ISERROR(VLOOKUP(Transaktionen[[#This Row],[Transaktionen]],BTT[Verwendete Transaktion (Pflichtauswahl)],1,FALSE)),"nein","ja")</f>
        <v>nein</v>
      </c>
    </row>
    <row r="4257" spans="1:7" hidden="1" x14ac:dyDescent="0.25">
      <c r="A4257" t="s">
        <v>5739</v>
      </c>
      <c r="B4257" t="s">
        <v>5740</v>
      </c>
      <c r="C4257" t="s">
        <v>6085</v>
      </c>
      <c r="D4257" s="13">
        <v>1074</v>
      </c>
      <c r="E4257" t="s">
        <v>9102</v>
      </c>
      <c r="F4257" s="10" t="str">
        <f>IF(ISERROR(VLOOKUP(Transaktionen[[#This Row],[Transaktionen]],BTT[Verwendete Transaktion (Pflichtauswahl)],1,FALSE)),"nein","ja")</f>
        <v>nein</v>
      </c>
    </row>
    <row r="4258" spans="1:7" hidden="1" x14ac:dyDescent="0.25">
      <c r="A4258" t="s">
        <v>5755</v>
      </c>
      <c r="B4258" t="s">
        <v>4437</v>
      </c>
      <c r="C4258" t="s">
        <v>6036</v>
      </c>
      <c r="D4258" s="13" t="s">
        <v>576</v>
      </c>
      <c r="E4258" t="s">
        <v>576</v>
      </c>
      <c r="F4258" s="10" t="str">
        <f>IF(ISERROR(VLOOKUP(Transaktionen[[#This Row],[Transaktionen]],BTT[Verwendete Transaktion (Pflichtauswahl)],1,FALSE)),"nein","ja")</f>
        <v>nein</v>
      </c>
      <c r="G4258" t="s">
        <v>9516</v>
      </c>
    </row>
    <row r="4259" spans="1:7" hidden="1" x14ac:dyDescent="0.25">
      <c r="A4259" t="s">
        <v>9337</v>
      </c>
      <c r="B4259" t="s">
        <v>9338</v>
      </c>
      <c r="C4259" t="s">
        <v>6039</v>
      </c>
      <c r="D4259" s="13">
        <v>3</v>
      </c>
      <c r="E4259" t="s">
        <v>9102</v>
      </c>
      <c r="F4259" s="10" t="str">
        <f>IF(ISERROR(VLOOKUP(Transaktionen[[#This Row],[Transaktionen]],BTT[Verwendete Transaktion (Pflichtauswahl)],1,FALSE)),"nein","ja")</f>
        <v>nein</v>
      </c>
    </row>
    <row r="4260" spans="1:7" hidden="1" x14ac:dyDescent="0.25">
      <c r="A4260" t="s">
        <v>5741</v>
      </c>
      <c r="B4260" t="s">
        <v>5742</v>
      </c>
      <c r="C4260" t="s">
        <v>6039</v>
      </c>
      <c r="D4260" s="13">
        <v>24</v>
      </c>
      <c r="E4260" t="s">
        <v>9102</v>
      </c>
      <c r="F4260" s="10" t="str">
        <f>IF(ISERROR(VLOOKUP(Transaktionen[[#This Row],[Transaktionen]],BTT[Verwendete Transaktion (Pflichtauswahl)],1,FALSE)),"nein","ja")</f>
        <v>nein</v>
      </c>
    </row>
    <row r="4261" spans="1:7" hidden="1" x14ac:dyDescent="0.25">
      <c r="A4261" t="s">
        <v>5743</v>
      </c>
      <c r="B4261" t="s">
        <v>5744</v>
      </c>
      <c r="C4261" t="s">
        <v>6039</v>
      </c>
      <c r="D4261" s="13">
        <v>64092</v>
      </c>
      <c r="E4261" t="s">
        <v>9102</v>
      </c>
      <c r="F4261" s="10" t="str">
        <f>IF(ISERROR(VLOOKUP(Transaktionen[[#This Row],[Transaktionen]],BTT[Verwendete Transaktion (Pflichtauswahl)],1,FALSE)),"nein","ja")</f>
        <v>nein</v>
      </c>
    </row>
    <row r="4262" spans="1:7" hidden="1" x14ac:dyDescent="0.25">
      <c r="A4262" t="s">
        <v>5745</v>
      </c>
      <c r="B4262" t="s">
        <v>5746</v>
      </c>
      <c r="C4262" t="s">
        <v>6039</v>
      </c>
      <c r="D4262" s="13">
        <v>10343</v>
      </c>
      <c r="E4262" t="s">
        <v>9102</v>
      </c>
      <c r="F4262" s="10" t="str">
        <f>IF(ISERROR(VLOOKUP(Transaktionen[[#This Row],[Transaktionen]],BTT[Verwendete Transaktion (Pflichtauswahl)],1,FALSE)),"nein","ja")</f>
        <v>nein</v>
      </c>
    </row>
    <row r="4263" spans="1:7" hidden="1" x14ac:dyDescent="0.25">
      <c r="A4263" t="s">
        <v>5747</v>
      </c>
      <c r="B4263" t="s">
        <v>5748</v>
      </c>
      <c r="C4263" t="s">
        <v>6039</v>
      </c>
      <c r="D4263" s="13">
        <v>592</v>
      </c>
      <c r="E4263" t="s">
        <v>9102</v>
      </c>
      <c r="F4263" s="10" t="str">
        <f>IF(ISERROR(VLOOKUP(Transaktionen[[#This Row],[Transaktionen]],BTT[Verwendete Transaktion (Pflichtauswahl)],1,FALSE)),"nein","ja")</f>
        <v>nein</v>
      </c>
    </row>
    <row r="4264" spans="1:7" hidden="1" x14ac:dyDescent="0.25">
      <c r="A4264" t="s">
        <v>7442</v>
      </c>
      <c r="B4264" t="s">
        <v>8447</v>
      </c>
      <c r="C4264" t="s">
        <v>6039</v>
      </c>
      <c r="D4264" s="13">
        <v>2</v>
      </c>
      <c r="E4264" t="s">
        <v>9102</v>
      </c>
      <c r="F4264" s="10" t="str">
        <f>IF(ISERROR(VLOOKUP(Transaktionen[[#This Row],[Transaktionen]],BTT[Verwendete Transaktion (Pflichtauswahl)],1,FALSE)),"nein","ja")</f>
        <v>nein</v>
      </c>
    </row>
    <row r="4265" spans="1:7" hidden="1" x14ac:dyDescent="0.25">
      <c r="A4265" t="s">
        <v>7443</v>
      </c>
      <c r="B4265" t="s">
        <v>8448</v>
      </c>
      <c r="C4265" t="s">
        <v>6039</v>
      </c>
      <c r="D4265" s="13">
        <v>24</v>
      </c>
      <c r="E4265" t="s">
        <v>576</v>
      </c>
      <c r="F4265" s="10" t="str">
        <f>IF(ISERROR(VLOOKUP(Transaktionen[[#This Row],[Transaktionen]],BTT[Verwendete Transaktion (Pflichtauswahl)],1,FALSE)),"nein","ja")</f>
        <v>nein</v>
      </c>
    </row>
    <row r="4266" spans="1:7" hidden="1" x14ac:dyDescent="0.25">
      <c r="A4266" t="s">
        <v>5749</v>
      </c>
      <c r="B4266" t="s">
        <v>5750</v>
      </c>
      <c r="C4266" t="s">
        <v>6039</v>
      </c>
      <c r="D4266" s="13">
        <v>1054</v>
      </c>
      <c r="E4266" t="s">
        <v>9102</v>
      </c>
      <c r="F4266" s="10" t="str">
        <f>IF(ISERROR(VLOOKUP(Transaktionen[[#This Row],[Transaktionen]],BTT[Verwendete Transaktion (Pflichtauswahl)],1,FALSE)),"nein","ja")</f>
        <v>nein</v>
      </c>
    </row>
    <row r="4267" spans="1:7" hidden="1" x14ac:dyDescent="0.25">
      <c r="A4267" t="s">
        <v>7444</v>
      </c>
      <c r="B4267" t="s">
        <v>8449</v>
      </c>
      <c r="C4267" t="s">
        <v>6039</v>
      </c>
      <c r="D4267" s="13" t="s">
        <v>576</v>
      </c>
      <c r="E4267" t="s">
        <v>576</v>
      </c>
      <c r="F4267" s="10" t="str">
        <f>IF(ISERROR(VLOOKUP(Transaktionen[[#This Row],[Transaktionen]],BTT[Verwendete Transaktion (Pflichtauswahl)],1,FALSE)),"nein","ja")</f>
        <v>nein</v>
      </c>
      <c r="G4267" t="s">
        <v>9516</v>
      </c>
    </row>
    <row r="4268" spans="1:7" hidden="1" x14ac:dyDescent="0.25">
      <c r="A4268" t="s">
        <v>5751</v>
      </c>
      <c r="B4268" t="s">
        <v>5752</v>
      </c>
      <c r="C4268" t="s">
        <v>6039</v>
      </c>
      <c r="D4268" s="13">
        <v>1482</v>
      </c>
      <c r="E4268" t="s">
        <v>576</v>
      </c>
      <c r="F4268" s="10" t="str">
        <f>IF(ISERROR(VLOOKUP(Transaktionen[[#This Row],[Transaktionen]],BTT[Verwendete Transaktion (Pflichtauswahl)],1,FALSE)),"nein","ja")</f>
        <v>nein</v>
      </c>
    </row>
    <row r="4269" spans="1:7" hidden="1" x14ac:dyDescent="0.25">
      <c r="A4269" t="s">
        <v>5753</v>
      </c>
      <c r="B4269" t="s">
        <v>5754</v>
      </c>
      <c r="C4269" t="s">
        <v>6039</v>
      </c>
      <c r="D4269" s="13">
        <v>6</v>
      </c>
      <c r="E4269" t="s">
        <v>576</v>
      </c>
      <c r="F4269" s="10" t="str">
        <f>IF(ISERROR(VLOOKUP(Transaktionen[[#This Row],[Transaktionen]],BTT[Verwendete Transaktion (Pflichtauswahl)],1,FALSE)),"nein","ja")</f>
        <v>nein</v>
      </c>
    </row>
    <row r="4270" spans="1:7" hidden="1" x14ac:dyDescent="0.25">
      <c r="A4270" t="s">
        <v>5763</v>
      </c>
      <c r="B4270" t="s">
        <v>5764</v>
      </c>
      <c r="C4270" t="s">
        <v>6041</v>
      </c>
      <c r="D4270" s="13">
        <v>4</v>
      </c>
      <c r="E4270" t="s">
        <v>9102</v>
      </c>
      <c r="F4270" s="10" t="str">
        <f>IF(ISERROR(VLOOKUP(Transaktionen[[#This Row],[Transaktionen]],BTT[Verwendete Transaktion (Pflichtauswahl)],1,FALSE)),"nein","ja")</f>
        <v>nein</v>
      </c>
    </row>
    <row r="4271" spans="1:7" hidden="1" x14ac:dyDescent="0.25">
      <c r="A4271" t="s">
        <v>5756</v>
      </c>
      <c r="B4271" t="s">
        <v>5757</v>
      </c>
      <c r="C4271" t="s">
        <v>6041</v>
      </c>
      <c r="D4271" s="13">
        <v>19626</v>
      </c>
      <c r="E4271" t="s">
        <v>9102</v>
      </c>
      <c r="F4271" s="10" t="str">
        <f>IF(ISERROR(VLOOKUP(Transaktionen[[#This Row],[Transaktionen]],BTT[Verwendete Transaktion (Pflichtauswahl)],1,FALSE)),"nein","ja")</f>
        <v>ja</v>
      </c>
    </row>
    <row r="4272" spans="1:7" hidden="1" x14ac:dyDescent="0.25">
      <c r="A4272" t="s">
        <v>5758</v>
      </c>
      <c r="B4272" t="s">
        <v>5759</v>
      </c>
      <c r="C4272" t="s">
        <v>6041</v>
      </c>
      <c r="D4272" s="13">
        <v>3213</v>
      </c>
      <c r="E4272" t="s">
        <v>9103</v>
      </c>
      <c r="F4272" s="10" t="str">
        <f>IF(ISERROR(VLOOKUP(Transaktionen[[#This Row],[Transaktionen]],BTT[Verwendete Transaktion (Pflichtauswahl)],1,FALSE)),"nein","ja")</f>
        <v>ja</v>
      </c>
    </row>
    <row r="4273" spans="1:7" hidden="1" x14ac:dyDescent="0.25">
      <c r="A4273" t="s">
        <v>7445</v>
      </c>
      <c r="B4273" t="s">
        <v>8450</v>
      </c>
      <c r="C4273" t="s">
        <v>6041</v>
      </c>
      <c r="D4273" s="13" t="s">
        <v>576</v>
      </c>
      <c r="E4273" t="s">
        <v>576</v>
      </c>
      <c r="F4273" s="10" t="str">
        <f>IF(ISERROR(VLOOKUP(Transaktionen[[#This Row],[Transaktionen]],BTT[Verwendete Transaktion (Pflichtauswahl)],1,FALSE)),"nein","ja")</f>
        <v>ja</v>
      </c>
    </row>
    <row r="4274" spans="1:7" hidden="1" x14ac:dyDescent="0.25">
      <c r="A4274" t="s">
        <v>5760</v>
      </c>
      <c r="B4274" t="s">
        <v>5757</v>
      </c>
      <c r="C4274" t="s">
        <v>6041</v>
      </c>
      <c r="D4274" s="13">
        <v>245</v>
      </c>
      <c r="E4274" t="s">
        <v>9102</v>
      </c>
      <c r="F4274" s="10" t="str">
        <f>IF(ISERROR(VLOOKUP(Transaktionen[[#This Row],[Transaktionen]],BTT[Verwendete Transaktion (Pflichtauswahl)],1,FALSE)),"nein","ja")</f>
        <v>ja</v>
      </c>
    </row>
    <row r="4275" spans="1:7" hidden="1" x14ac:dyDescent="0.25">
      <c r="A4275" t="s">
        <v>5761</v>
      </c>
      <c r="B4275" t="s">
        <v>5762</v>
      </c>
      <c r="C4275" t="s">
        <v>6041</v>
      </c>
      <c r="D4275" s="13">
        <v>1450313</v>
      </c>
      <c r="E4275" t="s">
        <v>9102</v>
      </c>
      <c r="F4275" s="10" t="str">
        <f>IF(ISERROR(VLOOKUP(Transaktionen[[#This Row],[Transaktionen]],BTT[Verwendete Transaktion (Pflichtauswahl)],1,FALSE)),"nein","ja")</f>
        <v>nein</v>
      </c>
    </row>
    <row r="4276" spans="1:7" hidden="1" x14ac:dyDescent="0.25">
      <c r="A4276" t="s">
        <v>7446</v>
      </c>
      <c r="B4276" t="s">
        <v>8451</v>
      </c>
      <c r="C4276" t="s">
        <v>6087</v>
      </c>
      <c r="D4276" s="13" t="s">
        <v>576</v>
      </c>
      <c r="E4276" t="s">
        <v>576</v>
      </c>
      <c r="F4276" s="10" t="str">
        <f>IF(ISERROR(VLOOKUP(Transaktionen[[#This Row],[Transaktionen]],BTT[Verwendete Transaktion (Pflichtauswahl)],1,FALSE)),"nein","ja")</f>
        <v>nein</v>
      </c>
      <c r="G4276" t="s">
        <v>9516</v>
      </c>
    </row>
    <row r="4277" spans="1:7" hidden="1" x14ac:dyDescent="0.25">
      <c r="A4277" t="s">
        <v>5765</v>
      </c>
      <c r="B4277" t="s">
        <v>5766</v>
      </c>
      <c r="C4277" t="s">
        <v>6041</v>
      </c>
      <c r="D4277" s="13">
        <v>445741</v>
      </c>
      <c r="E4277" t="s">
        <v>9102</v>
      </c>
      <c r="F4277" s="10" t="str">
        <f>IF(ISERROR(VLOOKUP(Transaktionen[[#This Row],[Transaktionen]],BTT[Verwendete Transaktion (Pflichtauswahl)],1,FALSE)),"nein","ja")</f>
        <v>nein</v>
      </c>
      <c r="G4277" t="s">
        <v>9350</v>
      </c>
    </row>
    <row r="4278" spans="1:7" hidden="1" x14ac:dyDescent="0.25">
      <c r="A4278" t="s">
        <v>9622</v>
      </c>
      <c r="B4278" t="s">
        <v>9623</v>
      </c>
      <c r="C4278" t="s">
        <v>6087</v>
      </c>
      <c r="D4278" s="13"/>
      <c r="F4278" s="10" t="str">
        <f>IF(ISERROR(VLOOKUP(Transaktionen[[#This Row],[Transaktionen]],BTT[Verwendete Transaktion (Pflichtauswahl)],1,FALSE)),"nein","ja")</f>
        <v>nein</v>
      </c>
    </row>
  </sheetData>
  <dataValidations count="1">
    <dataValidation type="list" allowBlank="1" showInputMessage="1" showErrorMessage="1" sqref="C2:C4278">
      <formula1>Modul</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opLeftCell="A15" workbookViewId="0">
      <selection activeCell="B41" sqref="B41"/>
    </sheetView>
  </sheetViews>
  <sheetFormatPr baseColWidth="10" defaultRowHeight="15" x14ac:dyDescent="0.25"/>
  <cols>
    <col min="1" max="1" width="22.42578125" bestFit="1" customWidth="1"/>
    <col min="2" max="2" width="24" bestFit="1" customWidth="1"/>
  </cols>
  <sheetData>
    <row r="1" spans="1:2" x14ac:dyDescent="0.25">
      <c r="A1" s="11" t="s">
        <v>64</v>
      </c>
      <c r="B1" t="s">
        <v>6052</v>
      </c>
    </row>
    <row r="2" spans="1:2" x14ac:dyDescent="0.25">
      <c r="A2" s="11" t="s">
        <v>9059</v>
      </c>
      <c r="B2" t="s">
        <v>9098</v>
      </c>
    </row>
    <row r="4" spans="1:2" x14ac:dyDescent="0.25">
      <c r="A4" s="11" t="s">
        <v>9096</v>
      </c>
      <c r="B4" t="s">
        <v>9095</v>
      </c>
    </row>
    <row r="5" spans="1:2" x14ac:dyDescent="0.25">
      <c r="A5" s="12" t="s">
        <v>6323</v>
      </c>
      <c r="B5" s="10">
        <v>15</v>
      </c>
    </row>
    <row r="6" spans="1:2" x14ac:dyDescent="0.25">
      <c r="A6" s="12" t="s">
        <v>8454</v>
      </c>
      <c r="B6" s="10">
        <v>498</v>
      </c>
    </row>
    <row r="7" spans="1:2" x14ac:dyDescent="0.25">
      <c r="A7" s="12" t="s">
        <v>8581</v>
      </c>
      <c r="B7" s="10">
        <v>1</v>
      </c>
    </row>
    <row r="8" spans="1:2" x14ac:dyDescent="0.25">
      <c r="A8" s="12" t="s">
        <v>6322</v>
      </c>
      <c r="B8" s="10">
        <v>66</v>
      </c>
    </row>
    <row r="9" spans="1:2" x14ac:dyDescent="0.25">
      <c r="A9" s="12" t="s">
        <v>6036</v>
      </c>
      <c r="B9" s="10">
        <v>59</v>
      </c>
    </row>
    <row r="10" spans="1:2" x14ac:dyDescent="0.25">
      <c r="A10" s="12" t="s">
        <v>8457</v>
      </c>
      <c r="B10" s="10">
        <v>87</v>
      </c>
    </row>
    <row r="11" spans="1:2" x14ac:dyDescent="0.25">
      <c r="A11" s="12" t="s">
        <v>6088</v>
      </c>
      <c r="B11" s="10">
        <v>37</v>
      </c>
    </row>
    <row r="12" spans="1:2" x14ac:dyDescent="0.25">
      <c r="A12" s="12" t="s">
        <v>6095</v>
      </c>
      <c r="B12" s="10">
        <v>27</v>
      </c>
    </row>
    <row r="13" spans="1:2" x14ac:dyDescent="0.25">
      <c r="A13" s="12" t="s">
        <v>6040</v>
      </c>
      <c r="B13" s="10">
        <v>11</v>
      </c>
    </row>
    <row r="14" spans="1:2" x14ac:dyDescent="0.25">
      <c r="A14" s="12" t="s">
        <v>6094</v>
      </c>
      <c r="B14" s="10">
        <v>49</v>
      </c>
    </row>
    <row r="15" spans="1:2" x14ac:dyDescent="0.25">
      <c r="A15" s="12" t="s">
        <v>8578</v>
      </c>
      <c r="B15" s="10">
        <v>1</v>
      </c>
    </row>
    <row r="16" spans="1:2" x14ac:dyDescent="0.25">
      <c r="A16" s="12" t="s">
        <v>3</v>
      </c>
      <c r="B16" s="10">
        <v>721</v>
      </c>
    </row>
    <row r="17" spans="1:2" x14ac:dyDescent="0.25">
      <c r="A17" s="12" t="s">
        <v>6037</v>
      </c>
      <c r="B17" s="10">
        <v>120</v>
      </c>
    </row>
    <row r="18" spans="1:2" x14ac:dyDescent="0.25">
      <c r="A18" s="12" t="s">
        <v>6101</v>
      </c>
      <c r="B18" s="10">
        <v>5</v>
      </c>
    </row>
    <row r="19" spans="1:2" x14ac:dyDescent="0.25">
      <c r="A19" s="12" t="s">
        <v>6089</v>
      </c>
      <c r="B19" s="10">
        <v>49</v>
      </c>
    </row>
    <row r="20" spans="1:2" x14ac:dyDescent="0.25">
      <c r="A20" s="12" t="s">
        <v>8458</v>
      </c>
      <c r="B20" s="10">
        <v>5</v>
      </c>
    </row>
    <row r="21" spans="1:2" x14ac:dyDescent="0.25">
      <c r="A21" s="12" t="s">
        <v>6084</v>
      </c>
      <c r="B21" s="10">
        <v>69</v>
      </c>
    </row>
    <row r="22" spans="1:2" x14ac:dyDescent="0.25">
      <c r="A22" s="12" t="s">
        <v>8456</v>
      </c>
      <c r="B22" s="10">
        <v>6</v>
      </c>
    </row>
    <row r="23" spans="1:2" x14ac:dyDescent="0.25">
      <c r="A23" s="12" t="s">
        <v>6102</v>
      </c>
      <c r="B23" s="10">
        <v>21</v>
      </c>
    </row>
    <row r="24" spans="1:2" x14ac:dyDescent="0.25">
      <c r="A24" s="12" t="s">
        <v>8459</v>
      </c>
      <c r="B24" s="10">
        <v>4</v>
      </c>
    </row>
    <row r="25" spans="1:2" x14ac:dyDescent="0.25">
      <c r="A25" s="12" t="s">
        <v>8462</v>
      </c>
      <c r="B25" s="10">
        <v>19</v>
      </c>
    </row>
    <row r="26" spans="1:2" x14ac:dyDescent="0.25">
      <c r="A26" s="12" t="s">
        <v>8460</v>
      </c>
      <c r="B26" s="10">
        <v>2</v>
      </c>
    </row>
    <row r="27" spans="1:2" x14ac:dyDescent="0.25">
      <c r="A27" s="12" t="s">
        <v>8579</v>
      </c>
      <c r="B27" s="10">
        <v>1</v>
      </c>
    </row>
    <row r="28" spans="1:2" x14ac:dyDescent="0.25">
      <c r="A28" s="12" t="s">
        <v>6043</v>
      </c>
      <c r="B28" s="10">
        <v>31</v>
      </c>
    </row>
    <row r="29" spans="1:2" x14ac:dyDescent="0.25">
      <c r="A29" s="12" t="s">
        <v>6087</v>
      </c>
      <c r="B29" s="10">
        <v>202</v>
      </c>
    </row>
    <row r="30" spans="1:2" x14ac:dyDescent="0.25">
      <c r="A30" s="12" t="s">
        <v>6092</v>
      </c>
      <c r="B30" s="10">
        <v>2</v>
      </c>
    </row>
    <row r="31" spans="1:2" x14ac:dyDescent="0.25">
      <c r="A31" s="12" t="s">
        <v>6038</v>
      </c>
      <c r="B31" s="10">
        <v>8</v>
      </c>
    </row>
    <row r="32" spans="1:2" x14ac:dyDescent="0.25">
      <c r="A32" s="12" t="s">
        <v>9073</v>
      </c>
      <c r="B32" s="10">
        <v>3</v>
      </c>
    </row>
    <row r="33" spans="1:2" x14ac:dyDescent="0.25">
      <c r="A33" s="12" t="s">
        <v>8485</v>
      </c>
      <c r="B33" s="10">
        <v>1</v>
      </c>
    </row>
    <row r="34" spans="1:2" x14ac:dyDescent="0.25">
      <c r="A34" s="12" t="s">
        <v>8453</v>
      </c>
      <c r="B34" s="10">
        <v>4</v>
      </c>
    </row>
    <row r="35" spans="1:2" x14ac:dyDescent="0.25">
      <c r="A35" s="12" t="s">
        <v>6098</v>
      </c>
      <c r="B35" s="10">
        <v>1</v>
      </c>
    </row>
    <row r="36" spans="1:2" x14ac:dyDescent="0.25">
      <c r="A36" s="12" t="s">
        <v>8463</v>
      </c>
      <c r="B36" s="10">
        <v>3</v>
      </c>
    </row>
    <row r="37" spans="1:2" x14ac:dyDescent="0.25">
      <c r="A37" s="12" t="s">
        <v>6041</v>
      </c>
      <c r="B37" s="10">
        <v>232</v>
      </c>
    </row>
    <row r="38" spans="1:2" x14ac:dyDescent="0.25">
      <c r="A38" s="12" t="s">
        <v>6096</v>
      </c>
      <c r="B38" s="10">
        <v>34</v>
      </c>
    </row>
    <row r="39" spans="1:2" x14ac:dyDescent="0.25">
      <c r="A39" s="12" t="s">
        <v>6042</v>
      </c>
      <c r="B39" s="10">
        <v>56</v>
      </c>
    </row>
    <row r="40" spans="1:2" x14ac:dyDescent="0.25">
      <c r="A40" s="12" t="s">
        <v>6090</v>
      </c>
      <c r="B40" s="10">
        <v>1</v>
      </c>
    </row>
    <row r="41" spans="1:2" x14ac:dyDescent="0.25">
      <c r="A41" s="12" t="s">
        <v>6085</v>
      </c>
      <c r="B41" s="10">
        <v>38</v>
      </c>
    </row>
    <row r="42" spans="1:2" x14ac:dyDescent="0.25">
      <c r="A42" s="12" t="s">
        <v>6086</v>
      </c>
      <c r="B42" s="10">
        <v>3</v>
      </c>
    </row>
    <row r="43" spans="1:2" x14ac:dyDescent="0.25">
      <c r="A43" s="12" t="s">
        <v>6100</v>
      </c>
      <c r="B43" s="10">
        <v>2</v>
      </c>
    </row>
    <row r="44" spans="1:2" x14ac:dyDescent="0.25">
      <c r="A44" s="12" t="s">
        <v>6039</v>
      </c>
      <c r="B44" s="10">
        <v>55</v>
      </c>
    </row>
    <row r="45" spans="1:2" x14ac:dyDescent="0.25">
      <c r="A45" s="12" t="s">
        <v>8464</v>
      </c>
      <c r="B45" s="10">
        <v>1</v>
      </c>
    </row>
    <row r="46" spans="1:2" x14ac:dyDescent="0.25">
      <c r="A46" s="12" t="s">
        <v>8455</v>
      </c>
      <c r="B46" s="10">
        <v>2</v>
      </c>
    </row>
    <row r="47" spans="1:2" x14ac:dyDescent="0.25">
      <c r="A47" s="12" t="s">
        <v>9098</v>
      </c>
      <c r="B47" s="10">
        <v>1</v>
      </c>
    </row>
    <row r="48" spans="1:2" x14ac:dyDescent="0.25">
      <c r="A48" s="12" t="s">
        <v>9097</v>
      </c>
      <c r="B48" s="10">
        <v>2553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C201"/>
  <sheetViews>
    <sheetView workbookViewId="0">
      <selection activeCell="C47" sqref="C47"/>
    </sheetView>
  </sheetViews>
  <sheetFormatPr baseColWidth="10" defaultRowHeight="15" x14ac:dyDescent="0.25"/>
  <cols>
    <col min="1" max="1" width="56.140625" bestFit="1" customWidth="1"/>
    <col min="2" max="2" width="33.28515625" bestFit="1" customWidth="1"/>
    <col min="3" max="3" width="17.5703125" bestFit="1" customWidth="1"/>
  </cols>
  <sheetData>
    <row r="1" spans="1:3" x14ac:dyDescent="0.25">
      <c r="A1" t="s">
        <v>8885</v>
      </c>
      <c r="B1" t="s">
        <v>8884</v>
      </c>
      <c r="C1" t="s">
        <v>64</v>
      </c>
    </row>
    <row r="2" spans="1:3" hidden="1" x14ac:dyDescent="0.25">
      <c r="A2" t="s">
        <v>8605</v>
      </c>
      <c r="B2" t="s">
        <v>8606</v>
      </c>
      <c r="C2" t="str">
        <f>IF(ISERROR(VLOOKUP(Formulare[[#This Row],[Formularbezeichnung]],BTT[Verwendetes Formular
(Auswahl falls relevant)],1,FALSE)),"nein","ja")</f>
        <v>nein</v>
      </c>
    </row>
    <row r="3" spans="1:3" hidden="1" x14ac:dyDescent="0.25">
      <c r="A3" t="s">
        <v>8605</v>
      </c>
      <c r="B3" t="s">
        <v>8607</v>
      </c>
      <c r="C3" t="str">
        <f>IF(ISERROR(VLOOKUP(Formulare[[#This Row],[Formularbezeichnung]],BTT[Verwendetes Formular
(Auswahl falls relevant)],1,FALSE)),"nein","ja")</f>
        <v>nein</v>
      </c>
    </row>
    <row r="4" spans="1:3" hidden="1" x14ac:dyDescent="0.25">
      <c r="A4" t="s">
        <v>8608</v>
      </c>
      <c r="B4" t="s">
        <v>8609</v>
      </c>
      <c r="C4" t="str">
        <f>IF(ISERROR(VLOOKUP(Formulare[[#This Row],[Formularbezeichnung]],BTT[Verwendetes Formular
(Auswahl falls relevant)],1,FALSE)),"nein","ja")</f>
        <v>nein</v>
      </c>
    </row>
    <row r="5" spans="1:3" hidden="1" x14ac:dyDescent="0.25">
      <c r="A5" t="s">
        <v>8610</v>
      </c>
      <c r="B5" t="s">
        <v>8611</v>
      </c>
      <c r="C5" t="str">
        <f>IF(ISERROR(VLOOKUP(Formulare[[#This Row],[Formularbezeichnung]],BTT[Verwendetes Formular
(Auswahl falls relevant)],1,FALSE)),"nein","ja")</f>
        <v>nein</v>
      </c>
    </row>
    <row r="6" spans="1:3" hidden="1" x14ac:dyDescent="0.25">
      <c r="A6" t="s">
        <v>8612</v>
      </c>
      <c r="B6" t="s">
        <v>8613</v>
      </c>
      <c r="C6" t="str">
        <f>IF(ISERROR(VLOOKUP(Formulare[[#This Row],[Formularbezeichnung]],BTT[Verwendetes Formular
(Auswahl falls relevant)],1,FALSE)),"nein","ja")</f>
        <v>nein</v>
      </c>
    </row>
    <row r="7" spans="1:3" hidden="1" x14ac:dyDescent="0.25">
      <c r="A7" t="s">
        <v>8610</v>
      </c>
      <c r="B7" t="s">
        <v>8614</v>
      </c>
      <c r="C7" t="str">
        <f>IF(ISERROR(VLOOKUP(Formulare[[#This Row],[Formularbezeichnung]],BTT[Verwendetes Formular
(Auswahl falls relevant)],1,FALSE)),"nein","ja")</f>
        <v>nein</v>
      </c>
    </row>
    <row r="8" spans="1:3" hidden="1" x14ac:dyDescent="0.25">
      <c r="A8" t="s">
        <v>8615</v>
      </c>
      <c r="B8" t="s">
        <v>8616</v>
      </c>
      <c r="C8" t="str">
        <f>IF(ISERROR(VLOOKUP(Formulare[[#This Row],[Formularbezeichnung]],BTT[Verwendetes Formular
(Auswahl falls relevant)],1,FALSE)),"nein","ja")</f>
        <v>nein</v>
      </c>
    </row>
    <row r="9" spans="1:3" hidden="1" x14ac:dyDescent="0.25">
      <c r="A9" t="s">
        <v>8617</v>
      </c>
      <c r="B9" t="s">
        <v>8618</v>
      </c>
      <c r="C9" t="str">
        <f>IF(ISERROR(VLOOKUP(Formulare[[#This Row],[Formularbezeichnung]],BTT[Verwendetes Formular
(Auswahl falls relevant)],1,FALSE)),"nein","ja")</f>
        <v>nein</v>
      </c>
    </row>
    <row r="10" spans="1:3" hidden="1" x14ac:dyDescent="0.25">
      <c r="A10" t="s">
        <v>8619</v>
      </c>
      <c r="B10" t="s">
        <v>8620</v>
      </c>
      <c r="C10" t="str">
        <f>IF(ISERROR(VLOOKUP(Formulare[[#This Row],[Formularbezeichnung]],BTT[Verwendetes Formular
(Auswahl falls relevant)],1,FALSE)),"nein","ja")</f>
        <v>nein</v>
      </c>
    </row>
    <row r="11" spans="1:3" hidden="1" x14ac:dyDescent="0.25">
      <c r="A11" t="s">
        <v>8621</v>
      </c>
      <c r="B11" t="s">
        <v>8622</v>
      </c>
      <c r="C11" t="str">
        <f>IF(ISERROR(VLOOKUP(Formulare[[#This Row],[Formularbezeichnung]],BTT[Verwendetes Formular
(Auswahl falls relevant)],1,FALSE)),"nein","ja")</f>
        <v>nein</v>
      </c>
    </row>
    <row r="12" spans="1:3" hidden="1" x14ac:dyDescent="0.25">
      <c r="A12" t="s">
        <v>8623</v>
      </c>
      <c r="B12" t="s">
        <v>8624</v>
      </c>
      <c r="C12" t="str">
        <f>IF(ISERROR(VLOOKUP(Formulare[[#This Row],[Formularbezeichnung]],BTT[Verwendetes Formular
(Auswahl falls relevant)],1,FALSE)),"nein","ja")</f>
        <v>nein</v>
      </c>
    </row>
    <row r="13" spans="1:3" hidden="1" x14ac:dyDescent="0.25">
      <c r="A13" t="s">
        <v>8625</v>
      </c>
      <c r="B13" t="s">
        <v>8626</v>
      </c>
      <c r="C13" t="str">
        <f>IF(ISERROR(VLOOKUP(Formulare[[#This Row],[Formularbezeichnung]],BTT[Verwendetes Formular
(Auswahl falls relevant)],1,FALSE)),"nein","ja")</f>
        <v>nein</v>
      </c>
    </row>
    <row r="14" spans="1:3" hidden="1" x14ac:dyDescent="0.25">
      <c r="A14" t="s">
        <v>8627</v>
      </c>
      <c r="B14" t="s">
        <v>8628</v>
      </c>
      <c r="C14" t="str">
        <f>IF(ISERROR(VLOOKUP(Formulare[[#This Row],[Formularbezeichnung]],BTT[Verwendetes Formular
(Auswahl falls relevant)],1,FALSE)),"nein","ja")</f>
        <v>nein</v>
      </c>
    </row>
    <row r="15" spans="1:3" hidden="1" x14ac:dyDescent="0.25">
      <c r="A15" t="s">
        <v>8625</v>
      </c>
      <c r="B15" t="s">
        <v>8629</v>
      </c>
      <c r="C15" t="str">
        <f>IF(ISERROR(VLOOKUP(Formulare[[#This Row],[Formularbezeichnung]],BTT[Verwendetes Formular
(Auswahl falls relevant)],1,FALSE)),"nein","ja")</f>
        <v>nein</v>
      </c>
    </row>
    <row r="16" spans="1:3" hidden="1" x14ac:dyDescent="0.25">
      <c r="A16" t="s">
        <v>8630</v>
      </c>
      <c r="B16" t="s">
        <v>8631</v>
      </c>
      <c r="C16" t="str">
        <f>IF(ISERROR(VLOOKUP(Formulare[[#This Row],[Formularbezeichnung]],BTT[Verwendetes Formular
(Auswahl falls relevant)],1,FALSE)),"nein","ja")</f>
        <v>nein</v>
      </c>
    </row>
    <row r="17" spans="1:3" hidden="1" x14ac:dyDescent="0.25">
      <c r="A17" t="s">
        <v>8632</v>
      </c>
      <c r="B17" t="s">
        <v>8633</v>
      </c>
      <c r="C17" t="str">
        <f>IF(ISERROR(VLOOKUP(Formulare[[#This Row],[Formularbezeichnung]],BTT[Verwendetes Formular
(Auswahl falls relevant)],1,FALSE)),"nein","ja")</f>
        <v>nein</v>
      </c>
    </row>
    <row r="18" spans="1:3" hidden="1" x14ac:dyDescent="0.25">
      <c r="A18" t="s">
        <v>8634</v>
      </c>
      <c r="B18" t="s">
        <v>8635</v>
      </c>
      <c r="C18" t="str">
        <f>IF(ISERROR(VLOOKUP(Formulare[[#This Row],[Formularbezeichnung]],BTT[Verwendetes Formular
(Auswahl falls relevant)],1,FALSE)),"nein","ja")</f>
        <v>nein</v>
      </c>
    </row>
    <row r="19" spans="1:3" hidden="1" x14ac:dyDescent="0.25">
      <c r="A19" t="s">
        <v>8636</v>
      </c>
      <c r="B19" t="s">
        <v>8637</v>
      </c>
      <c r="C19" t="str">
        <f>IF(ISERROR(VLOOKUP(Formulare[[#This Row],[Formularbezeichnung]],BTT[Verwendetes Formular
(Auswahl falls relevant)],1,FALSE)),"nein","ja")</f>
        <v>nein</v>
      </c>
    </row>
    <row r="20" spans="1:3" hidden="1" x14ac:dyDescent="0.25">
      <c r="A20" t="s">
        <v>8638</v>
      </c>
      <c r="B20" t="s">
        <v>8639</v>
      </c>
      <c r="C20" t="str">
        <f>IF(ISERROR(VLOOKUP(Formulare[[#This Row],[Formularbezeichnung]],BTT[Verwendetes Formular
(Auswahl falls relevant)],1,FALSE)),"nein","ja")</f>
        <v>nein</v>
      </c>
    </row>
    <row r="21" spans="1:3" hidden="1" x14ac:dyDescent="0.25">
      <c r="A21" t="s">
        <v>8640</v>
      </c>
      <c r="B21" t="s">
        <v>8641</v>
      </c>
      <c r="C21" t="str">
        <f>IF(ISERROR(VLOOKUP(Formulare[[#This Row],[Formularbezeichnung]],BTT[Verwendetes Formular
(Auswahl falls relevant)],1,FALSE)),"nein","ja")</f>
        <v>nein</v>
      </c>
    </row>
    <row r="22" spans="1:3" hidden="1" x14ac:dyDescent="0.25">
      <c r="A22" t="s">
        <v>8642</v>
      </c>
      <c r="B22" t="s">
        <v>8643</v>
      </c>
      <c r="C22" t="str">
        <f>IF(ISERROR(VLOOKUP(Formulare[[#This Row],[Formularbezeichnung]],BTT[Verwendetes Formular
(Auswahl falls relevant)],1,FALSE)),"nein","ja")</f>
        <v>nein</v>
      </c>
    </row>
    <row r="23" spans="1:3" hidden="1" x14ac:dyDescent="0.25">
      <c r="A23" t="s">
        <v>8644</v>
      </c>
      <c r="B23" t="s">
        <v>8645</v>
      </c>
      <c r="C23" t="str">
        <f>IF(ISERROR(VLOOKUP(Formulare[[#This Row],[Formularbezeichnung]],BTT[Verwendetes Formular
(Auswahl falls relevant)],1,FALSE)),"nein","ja")</f>
        <v>nein</v>
      </c>
    </row>
    <row r="24" spans="1:3" hidden="1" x14ac:dyDescent="0.25">
      <c r="A24" t="s">
        <v>8646</v>
      </c>
      <c r="B24" t="s">
        <v>8647</v>
      </c>
      <c r="C24" t="str">
        <f>IF(ISERROR(VLOOKUP(Formulare[[#This Row],[Formularbezeichnung]],BTT[Verwendetes Formular
(Auswahl falls relevant)],1,FALSE)),"nein","ja")</f>
        <v>nein</v>
      </c>
    </row>
    <row r="25" spans="1:3" hidden="1" x14ac:dyDescent="0.25">
      <c r="A25" t="s">
        <v>4307</v>
      </c>
      <c r="B25" t="s">
        <v>8648</v>
      </c>
      <c r="C25" t="str">
        <f>IF(ISERROR(VLOOKUP(Formulare[[#This Row],[Formularbezeichnung]],BTT[Verwendetes Formular
(Auswahl falls relevant)],1,FALSE)),"nein","ja")</f>
        <v>nein</v>
      </c>
    </row>
    <row r="26" spans="1:3" hidden="1" x14ac:dyDescent="0.25">
      <c r="A26" t="s">
        <v>8649</v>
      </c>
      <c r="B26" t="s">
        <v>8650</v>
      </c>
      <c r="C26" t="str">
        <f>IF(ISERROR(VLOOKUP(Formulare[[#This Row],[Formularbezeichnung]],BTT[Verwendetes Formular
(Auswahl falls relevant)],1,FALSE)),"nein","ja")</f>
        <v>nein</v>
      </c>
    </row>
    <row r="27" spans="1:3" hidden="1" x14ac:dyDescent="0.25">
      <c r="A27" t="s">
        <v>8651</v>
      </c>
      <c r="B27" t="s">
        <v>8652</v>
      </c>
      <c r="C27" t="str">
        <f>IF(ISERROR(VLOOKUP(Formulare[[#This Row],[Formularbezeichnung]],BTT[Verwendetes Formular
(Auswahl falls relevant)],1,FALSE)),"nein","ja")</f>
        <v>nein</v>
      </c>
    </row>
    <row r="28" spans="1:3" hidden="1" x14ac:dyDescent="0.25">
      <c r="A28" t="s">
        <v>8653</v>
      </c>
      <c r="B28" t="s">
        <v>8654</v>
      </c>
      <c r="C28" t="str">
        <f>IF(ISERROR(VLOOKUP(Formulare[[#This Row],[Formularbezeichnung]],BTT[Verwendetes Formular
(Auswahl falls relevant)],1,FALSE)),"nein","ja")</f>
        <v>nein</v>
      </c>
    </row>
    <row r="29" spans="1:3" hidden="1" x14ac:dyDescent="0.25">
      <c r="A29" t="s">
        <v>8655</v>
      </c>
      <c r="B29" t="s">
        <v>8656</v>
      </c>
      <c r="C29" t="str">
        <f>IF(ISERROR(VLOOKUP(Formulare[[#This Row],[Formularbezeichnung]],BTT[Verwendetes Formular
(Auswahl falls relevant)],1,FALSE)),"nein","ja")</f>
        <v>nein</v>
      </c>
    </row>
    <row r="30" spans="1:3" hidden="1" x14ac:dyDescent="0.25">
      <c r="A30" t="s">
        <v>8657</v>
      </c>
      <c r="B30" t="s">
        <v>8658</v>
      </c>
      <c r="C30" t="str">
        <f>IF(ISERROR(VLOOKUP(Formulare[[#This Row],[Formularbezeichnung]],BTT[Verwendetes Formular
(Auswahl falls relevant)],1,FALSE)),"nein","ja")</f>
        <v>nein</v>
      </c>
    </row>
    <row r="31" spans="1:3" hidden="1" x14ac:dyDescent="0.25">
      <c r="A31" t="s">
        <v>8659</v>
      </c>
      <c r="B31" t="s">
        <v>8660</v>
      </c>
      <c r="C31" t="str">
        <f>IF(ISERROR(VLOOKUP(Formulare[[#This Row],[Formularbezeichnung]],BTT[Verwendetes Formular
(Auswahl falls relevant)],1,FALSE)),"nein","ja")</f>
        <v>nein</v>
      </c>
    </row>
    <row r="32" spans="1:3" hidden="1" x14ac:dyDescent="0.25">
      <c r="A32" t="s">
        <v>8661</v>
      </c>
      <c r="B32" t="s">
        <v>8662</v>
      </c>
      <c r="C32" t="str">
        <f>IF(ISERROR(VLOOKUP(Formulare[[#This Row],[Formularbezeichnung]],BTT[Verwendetes Formular
(Auswahl falls relevant)],1,FALSE)),"nein","ja")</f>
        <v>nein</v>
      </c>
    </row>
    <row r="33" spans="1:3" hidden="1" x14ac:dyDescent="0.25">
      <c r="A33" t="s">
        <v>8663</v>
      </c>
      <c r="B33" t="s">
        <v>8664</v>
      </c>
      <c r="C33" t="str">
        <f>IF(ISERROR(VLOOKUP(Formulare[[#This Row],[Formularbezeichnung]],BTT[Verwendetes Formular
(Auswahl falls relevant)],1,FALSE)),"nein","ja")</f>
        <v>nein</v>
      </c>
    </row>
    <row r="34" spans="1:3" hidden="1" x14ac:dyDescent="0.25">
      <c r="A34" t="s">
        <v>8665</v>
      </c>
      <c r="B34" t="s">
        <v>8666</v>
      </c>
      <c r="C34" t="str">
        <f>IF(ISERROR(VLOOKUP(Formulare[[#This Row],[Formularbezeichnung]],BTT[Verwendetes Formular
(Auswahl falls relevant)],1,FALSE)),"nein","ja")</f>
        <v>nein</v>
      </c>
    </row>
    <row r="35" spans="1:3" hidden="1" x14ac:dyDescent="0.25">
      <c r="A35" t="s">
        <v>8667</v>
      </c>
      <c r="B35" t="s">
        <v>8668</v>
      </c>
      <c r="C35" t="str">
        <f>IF(ISERROR(VLOOKUP(Formulare[[#This Row],[Formularbezeichnung]],BTT[Verwendetes Formular
(Auswahl falls relevant)],1,FALSE)),"nein","ja")</f>
        <v>nein</v>
      </c>
    </row>
    <row r="36" spans="1:3" hidden="1" x14ac:dyDescent="0.25">
      <c r="A36" t="s">
        <v>8669</v>
      </c>
      <c r="B36" t="s">
        <v>8670</v>
      </c>
      <c r="C36" t="str">
        <f>IF(ISERROR(VLOOKUP(Formulare[[#This Row],[Formularbezeichnung]],BTT[Verwendetes Formular
(Auswahl falls relevant)],1,FALSE)),"nein","ja")</f>
        <v>nein</v>
      </c>
    </row>
    <row r="37" spans="1:3" hidden="1" x14ac:dyDescent="0.25">
      <c r="A37" t="s">
        <v>8671</v>
      </c>
      <c r="B37" t="s">
        <v>8672</v>
      </c>
      <c r="C37" t="str">
        <f>IF(ISERROR(VLOOKUP(Formulare[[#This Row],[Formularbezeichnung]],BTT[Verwendetes Formular
(Auswahl falls relevant)],1,FALSE)),"nein","ja")</f>
        <v>nein</v>
      </c>
    </row>
    <row r="38" spans="1:3" hidden="1" x14ac:dyDescent="0.25">
      <c r="A38" t="s">
        <v>8667</v>
      </c>
      <c r="B38" t="s">
        <v>8673</v>
      </c>
      <c r="C38" t="str">
        <f>IF(ISERROR(VLOOKUP(Formulare[[#This Row],[Formularbezeichnung]],BTT[Verwendetes Formular
(Auswahl falls relevant)],1,FALSE)),"nein","ja")</f>
        <v>nein</v>
      </c>
    </row>
    <row r="39" spans="1:3" hidden="1" x14ac:dyDescent="0.25">
      <c r="A39" t="s">
        <v>8674</v>
      </c>
      <c r="B39" t="s">
        <v>8675</v>
      </c>
      <c r="C39" t="str">
        <f>IF(ISERROR(VLOOKUP(Formulare[[#This Row],[Formularbezeichnung]],BTT[Verwendetes Formular
(Auswahl falls relevant)],1,FALSE)),"nein","ja")</f>
        <v>nein</v>
      </c>
    </row>
    <row r="40" spans="1:3" hidden="1" x14ac:dyDescent="0.25">
      <c r="A40" t="s">
        <v>8667</v>
      </c>
      <c r="B40" t="s">
        <v>8676</v>
      </c>
      <c r="C40" t="str">
        <f>IF(ISERROR(VLOOKUP(Formulare[[#This Row],[Formularbezeichnung]],BTT[Verwendetes Formular
(Auswahl falls relevant)],1,FALSE)),"nein","ja")</f>
        <v>nein</v>
      </c>
    </row>
    <row r="41" spans="1:3" hidden="1" x14ac:dyDescent="0.25">
      <c r="A41" t="s">
        <v>8677</v>
      </c>
      <c r="B41" t="s">
        <v>8678</v>
      </c>
      <c r="C41" t="str">
        <f>IF(ISERROR(VLOOKUP(Formulare[[#This Row],[Formularbezeichnung]],BTT[Verwendetes Formular
(Auswahl falls relevant)],1,FALSE)),"nein","ja")</f>
        <v>nein</v>
      </c>
    </row>
    <row r="42" spans="1:3" hidden="1" x14ac:dyDescent="0.25">
      <c r="A42" t="s">
        <v>8679</v>
      </c>
      <c r="B42" t="s">
        <v>8680</v>
      </c>
      <c r="C42" t="str">
        <f>IF(ISERROR(VLOOKUP(Formulare[[#This Row],[Formularbezeichnung]],BTT[Verwendetes Formular
(Auswahl falls relevant)],1,FALSE)),"nein","ja")</f>
        <v>nein</v>
      </c>
    </row>
    <row r="43" spans="1:3" hidden="1" x14ac:dyDescent="0.25">
      <c r="A43" t="s">
        <v>8681</v>
      </c>
      <c r="B43" t="s">
        <v>8682</v>
      </c>
      <c r="C43" t="str">
        <f>IF(ISERROR(VLOOKUP(Formulare[[#This Row],[Formularbezeichnung]],BTT[Verwendetes Formular
(Auswahl falls relevant)],1,FALSE)),"nein","ja")</f>
        <v>nein</v>
      </c>
    </row>
    <row r="44" spans="1:3" hidden="1" x14ac:dyDescent="0.25">
      <c r="A44" t="s">
        <v>8683</v>
      </c>
      <c r="B44" t="s">
        <v>8684</v>
      </c>
      <c r="C44" t="str">
        <f>IF(ISERROR(VLOOKUP(Formulare[[#This Row],[Formularbezeichnung]],BTT[Verwendetes Formular
(Auswahl falls relevant)],1,FALSE)),"nein","ja")</f>
        <v>nein</v>
      </c>
    </row>
    <row r="45" spans="1:3" hidden="1" x14ac:dyDescent="0.25">
      <c r="A45" t="s">
        <v>8685</v>
      </c>
      <c r="B45" t="s">
        <v>8686</v>
      </c>
      <c r="C45" t="str">
        <f>IF(ISERROR(VLOOKUP(Formulare[[#This Row],[Formularbezeichnung]],BTT[Verwendetes Formular
(Auswahl falls relevant)],1,FALSE)),"nein","ja")</f>
        <v>nein</v>
      </c>
    </row>
    <row r="46" spans="1:3" hidden="1" x14ac:dyDescent="0.25">
      <c r="A46" t="s">
        <v>8687</v>
      </c>
      <c r="B46" t="s">
        <v>8688</v>
      </c>
      <c r="C46" t="str">
        <f>IF(ISERROR(VLOOKUP(Formulare[[#This Row],[Formularbezeichnung]],BTT[Verwendetes Formular
(Auswahl falls relevant)],1,FALSE)),"nein","ja")</f>
        <v>nein</v>
      </c>
    </row>
    <row r="47" spans="1:3" hidden="1" x14ac:dyDescent="0.25">
      <c r="A47" t="s">
        <v>8689</v>
      </c>
      <c r="B47" t="s">
        <v>8690</v>
      </c>
      <c r="C47" t="str">
        <f>IF(ISERROR(VLOOKUP(Formulare[[#This Row],[Formularbezeichnung]],BTT[Verwendetes Formular
(Auswahl falls relevant)],1,FALSE)),"nein","ja")</f>
        <v>nein</v>
      </c>
    </row>
    <row r="48" spans="1:3" hidden="1" x14ac:dyDescent="0.25">
      <c r="A48" t="s">
        <v>8691</v>
      </c>
      <c r="B48" t="s">
        <v>8692</v>
      </c>
      <c r="C48" t="str">
        <f>IF(ISERROR(VLOOKUP(Formulare[[#This Row],[Formularbezeichnung]],BTT[Verwendetes Formular
(Auswahl falls relevant)],1,FALSE)),"nein","ja")</f>
        <v>nein</v>
      </c>
    </row>
    <row r="49" spans="1:3" hidden="1" x14ac:dyDescent="0.25">
      <c r="A49" t="s">
        <v>8693</v>
      </c>
      <c r="B49" t="s">
        <v>8694</v>
      </c>
      <c r="C49" t="str">
        <f>IF(ISERROR(VLOOKUP(Formulare[[#This Row],[Formularbezeichnung]],BTT[Verwendetes Formular
(Auswahl falls relevant)],1,FALSE)),"nein","ja")</f>
        <v>nein</v>
      </c>
    </row>
    <row r="50" spans="1:3" hidden="1" x14ac:dyDescent="0.25">
      <c r="A50" t="s">
        <v>8693</v>
      </c>
      <c r="B50" t="s">
        <v>8695</v>
      </c>
      <c r="C50" t="str">
        <f>IF(ISERROR(VLOOKUP(Formulare[[#This Row],[Formularbezeichnung]],BTT[Verwendetes Formular
(Auswahl falls relevant)],1,FALSE)),"nein","ja")</f>
        <v>nein</v>
      </c>
    </row>
    <row r="51" spans="1:3" hidden="1" x14ac:dyDescent="0.25">
      <c r="A51" t="s">
        <v>8693</v>
      </c>
      <c r="B51" t="s">
        <v>8696</v>
      </c>
      <c r="C51" t="str">
        <f>IF(ISERROR(VLOOKUP(Formulare[[#This Row],[Formularbezeichnung]],BTT[Verwendetes Formular
(Auswahl falls relevant)],1,FALSE)),"nein","ja")</f>
        <v>nein</v>
      </c>
    </row>
    <row r="52" spans="1:3" hidden="1" x14ac:dyDescent="0.25">
      <c r="A52" t="s">
        <v>8693</v>
      </c>
      <c r="B52" t="s">
        <v>8697</v>
      </c>
      <c r="C52" t="str">
        <f>IF(ISERROR(VLOOKUP(Formulare[[#This Row],[Formularbezeichnung]],BTT[Verwendetes Formular
(Auswahl falls relevant)],1,FALSE)),"nein","ja")</f>
        <v>nein</v>
      </c>
    </row>
    <row r="53" spans="1:3" hidden="1" x14ac:dyDescent="0.25">
      <c r="A53" t="s">
        <v>8693</v>
      </c>
      <c r="B53" t="s">
        <v>8698</v>
      </c>
      <c r="C53" t="str">
        <f>IF(ISERROR(VLOOKUP(Formulare[[#This Row],[Formularbezeichnung]],BTT[Verwendetes Formular
(Auswahl falls relevant)],1,FALSE)),"nein","ja")</f>
        <v>nein</v>
      </c>
    </row>
    <row r="54" spans="1:3" hidden="1" x14ac:dyDescent="0.25">
      <c r="A54" t="s">
        <v>8699</v>
      </c>
      <c r="B54" t="s">
        <v>8700</v>
      </c>
      <c r="C54" t="str">
        <f>IF(ISERROR(VLOOKUP(Formulare[[#This Row],[Formularbezeichnung]],BTT[Verwendetes Formular
(Auswahl falls relevant)],1,FALSE)),"nein","ja")</f>
        <v>nein</v>
      </c>
    </row>
    <row r="55" spans="1:3" hidden="1" x14ac:dyDescent="0.25">
      <c r="A55" t="s">
        <v>8701</v>
      </c>
      <c r="B55" t="s">
        <v>8702</v>
      </c>
      <c r="C55" t="str">
        <f>IF(ISERROR(VLOOKUP(Formulare[[#This Row],[Formularbezeichnung]],BTT[Verwendetes Formular
(Auswahl falls relevant)],1,FALSE)),"nein","ja")</f>
        <v>nein</v>
      </c>
    </row>
    <row r="56" spans="1:3" hidden="1" x14ac:dyDescent="0.25">
      <c r="A56" t="s">
        <v>8665</v>
      </c>
      <c r="B56" t="s">
        <v>8703</v>
      </c>
      <c r="C56" t="str">
        <f>IF(ISERROR(VLOOKUP(Formulare[[#This Row],[Formularbezeichnung]],BTT[Verwendetes Formular
(Auswahl falls relevant)],1,FALSE)),"nein","ja")</f>
        <v>nein</v>
      </c>
    </row>
    <row r="57" spans="1:3" hidden="1" x14ac:dyDescent="0.25">
      <c r="A57" t="s">
        <v>8704</v>
      </c>
      <c r="B57" t="s">
        <v>8705</v>
      </c>
      <c r="C57" t="str">
        <f>IF(ISERROR(VLOOKUP(Formulare[[#This Row],[Formularbezeichnung]],BTT[Verwendetes Formular
(Auswahl falls relevant)],1,FALSE)),"nein","ja")</f>
        <v>nein</v>
      </c>
    </row>
    <row r="58" spans="1:3" hidden="1" x14ac:dyDescent="0.25">
      <c r="A58" t="s">
        <v>8706</v>
      </c>
      <c r="B58" t="s">
        <v>8707</v>
      </c>
      <c r="C58" t="str">
        <f>IF(ISERROR(VLOOKUP(Formulare[[#This Row],[Formularbezeichnung]],BTT[Verwendetes Formular
(Auswahl falls relevant)],1,FALSE)),"nein","ja")</f>
        <v>nein</v>
      </c>
    </row>
    <row r="59" spans="1:3" hidden="1" x14ac:dyDescent="0.25">
      <c r="A59" t="s">
        <v>8708</v>
      </c>
      <c r="B59" t="s">
        <v>8709</v>
      </c>
      <c r="C59" t="str">
        <f>IF(ISERROR(VLOOKUP(Formulare[[#This Row],[Formularbezeichnung]],BTT[Verwendetes Formular
(Auswahl falls relevant)],1,FALSE)),"nein","ja")</f>
        <v>nein</v>
      </c>
    </row>
    <row r="60" spans="1:3" hidden="1" x14ac:dyDescent="0.25">
      <c r="A60" t="s">
        <v>8710</v>
      </c>
      <c r="B60" t="s">
        <v>8711</v>
      </c>
      <c r="C60" t="str">
        <f>IF(ISERROR(VLOOKUP(Formulare[[#This Row],[Formularbezeichnung]],BTT[Verwendetes Formular
(Auswahl falls relevant)],1,FALSE)),"nein","ja")</f>
        <v>nein</v>
      </c>
    </row>
    <row r="61" spans="1:3" hidden="1" x14ac:dyDescent="0.25">
      <c r="A61" t="s">
        <v>8712</v>
      </c>
      <c r="B61" t="s">
        <v>8713</v>
      </c>
      <c r="C61" t="str">
        <f>IF(ISERROR(VLOOKUP(Formulare[[#This Row],[Formularbezeichnung]],BTT[Verwendetes Formular
(Auswahl falls relevant)],1,FALSE)),"nein","ja")</f>
        <v>nein</v>
      </c>
    </row>
    <row r="62" spans="1:3" hidden="1" x14ac:dyDescent="0.25">
      <c r="A62" t="s">
        <v>8714</v>
      </c>
      <c r="B62" t="s">
        <v>8715</v>
      </c>
      <c r="C62" t="str">
        <f>IF(ISERROR(VLOOKUP(Formulare[[#This Row],[Formularbezeichnung]],BTT[Verwendetes Formular
(Auswahl falls relevant)],1,FALSE)),"nein","ja")</f>
        <v>nein</v>
      </c>
    </row>
    <row r="63" spans="1:3" hidden="1" x14ac:dyDescent="0.25">
      <c r="A63" t="s">
        <v>8716</v>
      </c>
      <c r="B63" t="s">
        <v>8717</v>
      </c>
      <c r="C63" t="str">
        <f>IF(ISERROR(VLOOKUP(Formulare[[#This Row],[Formularbezeichnung]],BTT[Verwendetes Formular
(Auswahl falls relevant)],1,FALSE)),"nein","ja")</f>
        <v>nein</v>
      </c>
    </row>
    <row r="64" spans="1:3" hidden="1" x14ac:dyDescent="0.25">
      <c r="A64" t="s">
        <v>8667</v>
      </c>
      <c r="B64" t="s">
        <v>8718</v>
      </c>
      <c r="C64" t="str">
        <f>IF(ISERROR(VLOOKUP(Formulare[[#This Row],[Formularbezeichnung]],BTT[Verwendetes Formular
(Auswahl falls relevant)],1,FALSE)),"nein","ja")</f>
        <v>nein</v>
      </c>
    </row>
    <row r="65" spans="1:3" hidden="1" x14ac:dyDescent="0.25">
      <c r="A65" t="s">
        <v>8719</v>
      </c>
      <c r="B65" t="s">
        <v>8720</v>
      </c>
      <c r="C65" t="str">
        <f>IF(ISERROR(VLOOKUP(Formulare[[#This Row],[Formularbezeichnung]],BTT[Verwendetes Formular
(Auswahl falls relevant)],1,FALSE)),"nein","ja")</f>
        <v>nein</v>
      </c>
    </row>
    <row r="66" spans="1:3" hidden="1" x14ac:dyDescent="0.25">
      <c r="A66" t="s">
        <v>8721</v>
      </c>
      <c r="B66" t="s">
        <v>8722</v>
      </c>
      <c r="C66" t="str">
        <f>IF(ISERROR(VLOOKUP(Formulare[[#This Row],[Formularbezeichnung]],BTT[Verwendetes Formular
(Auswahl falls relevant)],1,FALSE)),"nein","ja")</f>
        <v>nein</v>
      </c>
    </row>
    <row r="67" spans="1:3" hidden="1" x14ac:dyDescent="0.25">
      <c r="A67" t="s">
        <v>8723</v>
      </c>
      <c r="B67" t="s">
        <v>8724</v>
      </c>
      <c r="C67" t="str">
        <f>IF(ISERROR(VLOOKUP(Formulare[[#This Row],[Formularbezeichnung]],BTT[Verwendetes Formular
(Auswahl falls relevant)],1,FALSE)),"nein","ja")</f>
        <v>nein</v>
      </c>
    </row>
    <row r="68" spans="1:3" hidden="1" x14ac:dyDescent="0.25">
      <c r="A68" t="s">
        <v>8573</v>
      </c>
      <c r="B68" t="s">
        <v>8725</v>
      </c>
      <c r="C68" t="str">
        <f>IF(ISERROR(VLOOKUP(Formulare[[#This Row],[Formularbezeichnung]],BTT[Verwendetes Formular
(Auswahl falls relevant)],1,FALSE)),"nein","ja")</f>
        <v>nein</v>
      </c>
    </row>
    <row r="69" spans="1:3" hidden="1" x14ac:dyDescent="0.25">
      <c r="A69" t="s">
        <v>8726</v>
      </c>
      <c r="B69" t="s">
        <v>8727</v>
      </c>
      <c r="C69" t="str">
        <f>IF(ISERROR(VLOOKUP(Formulare[[#This Row],[Formularbezeichnung]],BTT[Verwendetes Formular
(Auswahl falls relevant)],1,FALSE)),"nein","ja")</f>
        <v>nein</v>
      </c>
    </row>
    <row r="70" spans="1:3" x14ac:dyDescent="0.25">
      <c r="A70" t="s">
        <v>8728</v>
      </c>
      <c r="B70" t="s">
        <v>8729</v>
      </c>
      <c r="C70" t="str">
        <f>IF(ISERROR(VLOOKUP(Formulare[[#This Row],[Formularbezeichnung]],BTT[Verwendetes Formular
(Auswahl falls relevant)],1,FALSE)),"nein","ja")</f>
        <v>ja</v>
      </c>
    </row>
    <row r="71" spans="1:3" x14ac:dyDescent="0.25">
      <c r="A71" t="s">
        <v>8574</v>
      </c>
      <c r="B71" t="s">
        <v>8730</v>
      </c>
      <c r="C71" t="str">
        <f>IF(ISERROR(VLOOKUP(Formulare[[#This Row],[Formularbezeichnung]],BTT[Verwendetes Formular
(Auswahl falls relevant)],1,FALSE)),"nein","ja")</f>
        <v>nein</v>
      </c>
    </row>
    <row r="72" spans="1:3" x14ac:dyDescent="0.25">
      <c r="A72" t="s">
        <v>8731</v>
      </c>
      <c r="B72" t="s">
        <v>8732</v>
      </c>
      <c r="C72" t="str">
        <f>IF(ISERROR(VLOOKUP(Formulare[[#This Row],[Formularbezeichnung]],BTT[Verwendetes Formular
(Auswahl falls relevant)],1,FALSE)),"nein","ja")</f>
        <v>nein</v>
      </c>
    </row>
    <row r="73" spans="1:3" x14ac:dyDescent="0.25">
      <c r="A73" t="s">
        <v>8733</v>
      </c>
      <c r="B73" t="s">
        <v>8734</v>
      </c>
      <c r="C73" t="str">
        <f>IF(ISERROR(VLOOKUP(Formulare[[#This Row],[Formularbezeichnung]],BTT[Verwendetes Formular
(Auswahl falls relevant)],1,FALSE)),"nein","ja")</f>
        <v>nein</v>
      </c>
    </row>
    <row r="74" spans="1:3" x14ac:dyDescent="0.25">
      <c r="A74" t="s">
        <v>8735</v>
      </c>
      <c r="B74" t="s">
        <v>8736</v>
      </c>
      <c r="C74" t="str">
        <f>IF(ISERROR(VLOOKUP(Formulare[[#This Row],[Formularbezeichnung]],BTT[Verwendetes Formular
(Auswahl falls relevant)],1,FALSE)),"nein","ja")</f>
        <v>nein</v>
      </c>
    </row>
    <row r="75" spans="1:3" hidden="1" x14ac:dyDescent="0.25">
      <c r="A75" t="s">
        <v>8737</v>
      </c>
      <c r="B75" t="s">
        <v>8738</v>
      </c>
      <c r="C75" t="str">
        <f>IF(ISERROR(VLOOKUP(Formulare[[#This Row],[Formularbezeichnung]],BTT[Verwendetes Formular
(Auswahl falls relevant)],1,FALSE)),"nein","ja")</f>
        <v>nein</v>
      </c>
    </row>
    <row r="76" spans="1:3" hidden="1" x14ac:dyDescent="0.25">
      <c r="A76" t="s">
        <v>8739</v>
      </c>
      <c r="B76" t="s">
        <v>8740</v>
      </c>
      <c r="C76" t="str">
        <f>IF(ISERROR(VLOOKUP(Formulare[[#This Row],[Formularbezeichnung]],BTT[Verwendetes Formular
(Auswahl falls relevant)],1,FALSE)),"nein","ja")</f>
        <v>nein</v>
      </c>
    </row>
    <row r="77" spans="1:3" hidden="1" x14ac:dyDescent="0.25">
      <c r="A77" t="s">
        <v>8689</v>
      </c>
      <c r="B77" t="s">
        <v>8741</v>
      </c>
      <c r="C77" t="str">
        <f>IF(ISERROR(VLOOKUP(Formulare[[#This Row],[Formularbezeichnung]],BTT[Verwendetes Formular
(Auswahl falls relevant)],1,FALSE)),"nein","ja")</f>
        <v>nein</v>
      </c>
    </row>
    <row r="78" spans="1:3" hidden="1" x14ac:dyDescent="0.25">
      <c r="A78" t="s">
        <v>8742</v>
      </c>
      <c r="B78" t="s">
        <v>8743</v>
      </c>
      <c r="C78" t="str">
        <f>IF(ISERROR(VLOOKUP(Formulare[[#This Row],[Formularbezeichnung]],BTT[Verwendetes Formular
(Auswahl falls relevant)],1,FALSE)),"nein","ja")</f>
        <v>nein</v>
      </c>
    </row>
    <row r="79" spans="1:3" hidden="1" x14ac:dyDescent="0.25">
      <c r="A79" t="s">
        <v>8744</v>
      </c>
      <c r="B79" t="s">
        <v>8743</v>
      </c>
      <c r="C79" t="str">
        <f>IF(ISERROR(VLOOKUP(Formulare[[#This Row],[Formularbezeichnung]],BTT[Verwendetes Formular
(Auswahl falls relevant)],1,FALSE)),"nein","ja")</f>
        <v>nein</v>
      </c>
    </row>
    <row r="80" spans="1:3" hidden="1" x14ac:dyDescent="0.25">
      <c r="A80" t="s">
        <v>8745</v>
      </c>
      <c r="B80" t="s">
        <v>8746</v>
      </c>
      <c r="C80" t="str">
        <f>IF(ISERROR(VLOOKUP(Formulare[[#This Row],[Formularbezeichnung]],BTT[Verwendetes Formular
(Auswahl falls relevant)],1,FALSE)),"nein","ja")</f>
        <v>nein</v>
      </c>
    </row>
    <row r="81" spans="1:3" hidden="1" x14ac:dyDescent="0.25">
      <c r="A81" t="s">
        <v>8747</v>
      </c>
      <c r="B81" t="s">
        <v>8746</v>
      </c>
      <c r="C81" t="str">
        <f>IF(ISERROR(VLOOKUP(Formulare[[#This Row],[Formularbezeichnung]],BTT[Verwendetes Formular
(Auswahl falls relevant)],1,FALSE)),"nein","ja")</f>
        <v>nein</v>
      </c>
    </row>
    <row r="82" spans="1:3" hidden="1" x14ac:dyDescent="0.25">
      <c r="A82" t="s">
        <v>8748</v>
      </c>
      <c r="B82" t="s">
        <v>8749</v>
      </c>
      <c r="C82" t="str">
        <f>IF(ISERROR(VLOOKUP(Formulare[[#This Row],[Formularbezeichnung]],BTT[Verwendetes Formular
(Auswahl falls relevant)],1,FALSE)),"nein","ja")</f>
        <v>nein</v>
      </c>
    </row>
    <row r="83" spans="1:3" hidden="1" x14ac:dyDescent="0.25">
      <c r="A83" t="s">
        <v>8750</v>
      </c>
      <c r="B83" t="s">
        <v>8749</v>
      </c>
      <c r="C83" t="str">
        <f>IF(ISERROR(VLOOKUP(Formulare[[#This Row],[Formularbezeichnung]],BTT[Verwendetes Formular
(Auswahl falls relevant)],1,FALSE)),"nein","ja")</f>
        <v>nein</v>
      </c>
    </row>
    <row r="84" spans="1:3" hidden="1" x14ac:dyDescent="0.25">
      <c r="A84" t="s">
        <v>8751</v>
      </c>
      <c r="B84" t="s">
        <v>8752</v>
      </c>
      <c r="C84" t="str">
        <f>IF(ISERROR(VLOOKUP(Formulare[[#This Row],[Formularbezeichnung]],BTT[Verwendetes Formular
(Auswahl falls relevant)],1,FALSE)),"nein","ja")</f>
        <v>nein</v>
      </c>
    </row>
    <row r="85" spans="1:3" hidden="1" x14ac:dyDescent="0.25">
      <c r="A85" t="s">
        <v>8753</v>
      </c>
      <c r="B85" t="s">
        <v>8754</v>
      </c>
      <c r="C85" t="str">
        <f>IF(ISERROR(VLOOKUP(Formulare[[#This Row],[Formularbezeichnung]],BTT[Verwendetes Formular
(Auswahl falls relevant)],1,FALSE)),"nein","ja")</f>
        <v>nein</v>
      </c>
    </row>
    <row r="86" spans="1:3" hidden="1" x14ac:dyDescent="0.25">
      <c r="A86" t="s">
        <v>8755</v>
      </c>
      <c r="B86" t="s">
        <v>8756</v>
      </c>
      <c r="C86" t="str">
        <f>IF(ISERROR(VLOOKUP(Formulare[[#This Row],[Formularbezeichnung]],BTT[Verwendetes Formular
(Auswahl falls relevant)],1,FALSE)),"nein","ja")</f>
        <v>nein</v>
      </c>
    </row>
    <row r="87" spans="1:3" hidden="1" x14ac:dyDescent="0.25">
      <c r="A87" t="s">
        <v>8757</v>
      </c>
      <c r="B87" t="s">
        <v>8758</v>
      </c>
      <c r="C87" t="str">
        <f>IF(ISERROR(VLOOKUP(Formulare[[#This Row],[Formularbezeichnung]],BTT[Verwendetes Formular
(Auswahl falls relevant)],1,FALSE)),"nein","ja")</f>
        <v>nein</v>
      </c>
    </row>
    <row r="88" spans="1:3" hidden="1" x14ac:dyDescent="0.25">
      <c r="A88" t="s">
        <v>8759</v>
      </c>
      <c r="B88" t="s">
        <v>8760</v>
      </c>
      <c r="C88" t="str">
        <f>IF(ISERROR(VLOOKUP(Formulare[[#This Row],[Formularbezeichnung]],BTT[Verwendetes Formular
(Auswahl falls relevant)],1,FALSE)),"nein","ja")</f>
        <v>nein</v>
      </c>
    </row>
    <row r="89" spans="1:3" hidden="1" x14ac:dyDescent="0.25">
      <c r="A89" t="s">
        <v>8761</v>
      </c>
      <c r="B89" t="s">
        <v>8762</v>
      </c>
      <c r="C89" t="str">
        <f>IF(ISERROR(VLOOKUP(Formulare[[#This Row],[Formularbezeichnung]],BTT[Verwendetes Formular
(Auswahl falls relevant)],1,FALSE)),"nein","ja")</f>
        <v>nein</v>
      </c>
    </row>
    <row r="90" spans="1:3" hidden="1" x14ac:dyDescent="0.25">
      <c r="A90" t="s">
        <v>8763</v>
      </c>
      <c r="B90" t="s">
        <v>8762</v>
      </c>
      <c r="C90" t="str">
        <f>IF(ISERROR(VLOOKUP(Formulare[[#This Row],[Formularbezeichnung]],BTT[Verwendetes Formular
(Auswahl falls relevant)],1,FALSE)),"nein","ja")</f>
        <v>nein</v>
      </c>
    </row>
    <row r="91" spans="1:3" hidden="1" x14ac:dyDescent="0.25">
      <c r="A91" t="s">
        <v>8764</v>
      </c>
      <c r="B91" t="s">
        <v>8765</v>
      </c>
      <c r="C91" t="str">
        <f>IF(ISERROR(VLOOKUP(Formulare[[#This Row],[Formularbezeichnung]],BTT[Verwendetes Formular
(Auswahl falls relevant)],1,FALSE)),"nein","ja")</f>
        <v>nein</v>
      </c>
    </row>
    <row r="92" spans="1:3" hidden="1" x14ac:dyDescent="0.25">
      <c r="A92" t="s">
        <v>8766</v>
      </c>
      <c r="B92" t="s">
        <v>8767</v>
      </c>
      <c r="C92" t="str">
        <f>IF(ISERROR(VLOOKUP(Formulare[[#This Row],[Formularbezeichnung]],BTT[Verwendetes Formular
(Auswahl falls relevant)],1,FALSE)),"nein","ja")</f>
        <v>nein</v>
      </c>
    </row>
    <row r="93" spans="1:3" hidden="1" x14ac:dyDescent="0.25">
      <c r="A93" t="s">
        <v>8768</v>
      </c>
      <c r="B93" t="s">
        <v>8767</v>
      </c>
      <c r="C93" t="str">
        <f>IF(ISERROR(VLOOKUP(Formulare[[#This Row],[Formularbezeichnung]],BTT[Verwendetes Formular
(Auswahl falls relevant)],1,FALSE)),"nein","ja")</f>
        <v>nein</v>
      </c>
    </row>
    <row r="94" spans="1:3" hidden="1" x14ac:dyDescent="0.25">
      <c r="A94" t="s">
        <v>8745</v>
      </c>
      <c r="B94" t="s">
        <v>8769</v>
      </c>
      <c r="C94" t="str">
        <f>IF(ISERROR(VLOOKUP(Formulare[[#This Row],[Formularbezeichnung]],BTT[Verwendetes Formular
(Auswahl falls relevant)],1,FALSE)),"nein","ja")</f>
        <v>nein</v>
      </c>
    </row>
    <row r="95" spans="1:3" hidden="1" x14ac:dyDescent="0.25">
      <c r="A95" t="s">
        <v>8770</v>
      </c>
      <c r="B95" t="s">
        <v>8771</v>
      </c>
      <c r="C95" t="str">
        <f>IF(ISERROR(VLOOKUP(Formulare[[#This Row],[Formularbezeichnung]],BTT[Verwendetes Formular
(Auswahl falls relevant)],1,FALSE)),"nein","ja")</f>
        <v>nein</v>
      </c>
    </row>
    <row r="96" spans="1:3" hidden="1" x14ac:dyDescent="0.25">
      <c r="A96" t="s">
        <v>8772</v>
      </c>
      <c r="B96" t="s">
        <v>8773</v>
      </c>
      <c r="C96" t="str">
        <f>IF(ISERROR(VLOOKUP(Formulare[[#This Row],[Formularbezeichnung]],BTT[Verwendetes Formular
(Auswahl falls relevant)],1,FALSE)),"nein","ja")</f>
        <v>nein</v>
      </c>
    </row>
    <row r="97" spans="1:3" hidden="1" x14ac:dyDescent="0.25">
      <c r="A97" t="s">
        <v>8774</v>
      </c>
      <c r="B97" t="s">
        <v>8775</v>
      </c>
      <c r="C97" t="str">
        <f>IF(ISERROR(VLOOKUP(Formulare[[#This Row],[Formularbezeichnung]],BTT[Verwendetes Formular
(Auswahl falls relevant)],1,FALSE)),"nein","ja")</f>
        <v>nein</v>
      </c>
    </row>
    <row r="98" spans="1:3" hidden="1" x14ac:dyDescent="0.25">
      <c r="A98" t="s">
        <v>8623</v>
      </c>
      <c r="B98" t="s">
        <v>8776</v>
      </c>
      <c r="C98" t="str">
        <f>IF(ISERROR(VLOOKUP(Formulare[[#This Row],[Formularbezeichnung]],BTT[Verwendetes Formular
(Auswahl falls relevant)],1,FALSE)),"nein","ja")</f>
        <v>nein</v>
      </c>
    </row>
    <row r="99" spans="1:3" hidden="1" x14ac:dyDescent="0.25">
      <c r="A99" t="s">
        <v>8623</v>
      </c>
      <c r="B99" t="s">
        <v>8777</v>
      </c>
      <c r="C99" t="str">
        <f>IF(ISERROR(VLOOKUP(Formulare[[#This Row],[Formularbezeichnung]],BTT[Verwendetes Formular
(Auswahl falls relevant)],1,FALSE)),"nein","ja")</f>
        <v>nein</v>
      </c>
    </row>
    <row r="100" spans="1:3" hidden="1" x14ac:dyDescent="0.25">
      <c r="A100" t="s">
        <v>8610</v>
      </c>
      <c r="B100" t="s">
        <v>8778</v>
      </c>
      <c r="C100" t="str">
        <f>IF(ISERROR(VLOOKUP(Formulare[[#This Row],[Formularbezeichnung]],BTT[Verwendetes Formular
(Auswahl falls relevant)],1,FALSE)),"nein","ja")</f>
        <v>nein</v>
      </c>
    </row>
    <row r="101" spans="1:3" hidden="1" x14ac:dyDescent="0.25">
      <c r="A101" t="s">
        <v>8779</v>
      </c>
      <c r="B101" t="s">
        <v>8780</v>
      </c>
      <c r="C101" t="str">
        <f>IF(ISERROR(VLOOKUP(Formulare[[#This Row],[Formularbezeichnung]],BTT[Verwendetes Formular
(Auswahl falls relevant)],1,FALSE)),"nein","ja")</f>
        <v>nein</v>
      </c>
    </row>
    <row r="102" spans="1:3" hidden="1" x14ac:dyDescent="0.25">
      <c r="A102" t="s">
        <v>8781</v>
      </c>
      <c r="B102" t="s">
        <v>8782</v>
      </c>
      <c r="C102" t="str">
        <f>IF(ISERROR(VLOOKUP(Formulare[[#This Row],[Formularbezeichnung]],BTT[Verwendetes Formular
(Auswahl falls relevant)],1,FALSE)),"nein","ja")</f>
        <v>nein</v>
      </c>
    </row>
    <row r="103" spans="1:3" hidden="1" x14ac:dyDescent="0.25">
      <c r="A103" t="s">
        <v>8783</v>
      </c>
      <c r="B103" t="s">
        <v>8784</v>
      </c>
      <c r="C103" t="str">
        <f>IF(ISERROR(VLOOKUP(Formulare[[#This Row],[Formularbezeichnung]],BTT[Verwendetes Formular
(Auswahl falls relevant)],1,FALSE)),"nein","ja")</f>
        <v>nein</v>
      </c>
    </row>
    <row r="104" spans="1:3" hidden="1" x14ac:dyDescent="0.25">
      <c r="A104" t="s">
        <v>8785</v>
      </c>
      <c r="B104" t="s">
        <v>8786</v>
      </c>
      <c r="C104" t="str">
        <f>IF(ISERROR(VLOOKUP(Formulare[[#This Row],[Formularbezeichnung]],BTT[Verwendetes Formular
(Auswahl falls relevant)],1,FALSE)),"nein","ja")</f>
        <v>nein</v>
      </c>
    </row>
    <row r="105" spans="1:3" hidden="1" x14ac:dyDescent="0.25">
      <c r="A105" t="s">
        <v>8787</v>
      </c>
      <c r="B105" t="s">
        <v>8788</v>
      </c>
      <c r="C105" t="str">
        <f>IF(ISERROR(VLOOKUP(Formulare[[#This Row],[Formularbezeichnung]],BTT[Verwendetes Formular
(Auswahl falls relevant)],1,FALSE)),"nein","ja")</f>
        <v>nein</v>
      </c>
    </row>
    <row r="106" spans="1:3" hidden="1" x14ac:dyDescent="0.25">
      <c r="A106" t="s">
        <v>8789</v>
      </c>
      <c r="B106" t="s">
        <v>8790</v>
      </c>
      <c r="C106" t="str">
        <f>IF(ISERROR(VLOOKUP(Formulare[[#This Row],[Formularbezeichnung]],BTT[Verwendetes Formular
(Auswahl falls relevant)],1,FALSE)),"nein","ja")</f>
        <v>nein</v>
      </c>
    </row>
    <row r="107" spans="1:3" hidden="1" x14ac:dyDescent="0.25">
      <c r="A107" t="s">
        <v>8791</v>
      </c>
      <c r="B107" t="s">
        <v>8792</v>
      </c>
      <c r="C107" t="str">
        <f>IF(ISERROR(VLOOKUP(Formulare[[#This Row],[Formularbezeichnung]],BTT[Verwendetes Formular
(Auswahl falls relevant)],1,FALSE)),"nein","ja")</f>
        <v>nein</v>
      </c>
    </row>
    <row r="108" spans="1:3" hidden="1" x14ac:dyDescent="0.25">
      <c r="A108" t="s">
        <v>8793</v>
      </c>
      <c r="B108" t="s">
        <v>8794</v>
      </c>
      <c r="C108" t="str">
        <f>IF(ISERROR(VLOOKUP(Formulare[[#This Row],[Formularbezeichnung]],BTT[Verwendetes Formular
(Auswahl falls relevant)],1,FALSE)),"nein","ja")</f>
        <v>nein</v>
      </c>
    </row>
    <row r="109" spans="1:3" hidden="1" x14ac:dyDescent="0.25">
      <c r="A109" t="s">
        <v>8795</v>
      </c>
      <c r="B109" t="s">
        <v>5820</v>
      </c>
      <c r="C109" t="str">
        <f>IF(ISERROR(VLOOKUP(Formulare[[#This Row],[Formularbezeichnung]],BTT[Verwendetes Formular
(Auswahl falls relevant)],1,FALSE)),"nein","ja")</f>
        <v>nein</v>
      </c>
    </row>
    <row r="110" spans="1:3" hidden="1" x14ac:dyDescent="0.25">
      <c r="A110" t="s">
        <v>5823</v>
      </c>
      <c r="B110" t="s">
        <v>5822</v>
      </c>
      <c r="C110" t="str">
        <f>IF(ISERROR(VLOOKUP(Formulare[[#This Row],[Formularbezeichnung]],BTT[Verwendetes Formular
(Auswahl falls relevant)],1,FALSE)),"nein","ja")</f>
        <v>nein</v>
      </c>
    </row>
    <row r="111" spans="1:3" hidden="1" x14ac:dyDescent="0.25">
      <c r="A111" t="s">
        <v>5825</v>
      </c>
      <c r="B111" t="s">
        <v>5824</v>
      </c>
      <c r="C111" t="str">
        <f>IF(ISERROR(VLOOKUP(Formulare[[#This Row],[Formularbezeichnung]],BTT[Verwendetes Formular
(Auswahl falls relevant)],1,FALSE)),"nein","ja")</f>
        <v>nein</v>
      </c>
    </row>
    <row r="112" spans="1:3" hidden="1" x14ac:dyDescent="0.25">
      <c r="A112" t="s">
        <v>8796</v>
      </c>
      <c r="B112" t="s">
        <v>5826</v>
      </c>
      <c r="C112" t="str">
        <f>IF(ISERROR(VLOOKUP(Formulare[[#This Row],[Formularbezeichnung]],BTT[Verwendetes Formular
(Auswahl falls relevant)],1,FALSE)),"nein","ja")</f>
        <v>nein</v>
      </c>
    </row>
    <row r="113" spans="1:3" hidden="1" x14ac:dyDescent="0.25">
      <c r="A113" t="s">
        <v>5828</v>
      </c>
      <c r="B113" t="s">
        <v>5827</v>
      </c>
      <c r="C113" t="str">
        <f>IF(ISERROR(VLOOKUP(Formulare[[#This Row],[Formularbezeichnung]],BTT[Verwendetes Formular
(Auswahl falls relevant)],1,FALSE)),"nein","ja")</f>
        <v>nein</v>
      </c>
    </row>
    <row r="114" spans="1:3" hidden="1" x14ac:dyDescent="0.25">
      <c r="A114" t="s">
        <v>5830</v>
      </c>
      <c r="B114" t="s">
        <v>5829</v>
      </c>
      <c r="C114" t="str">
        <f>IF(ISERROR(VLOOKUP(Formulare[[#This Row],[Formularbezeichnung]],BTT[Verwendetes Formular
(Auswahl falls relevant)],1,FALSE)),"nein","ja")</f>
        <v>nein</v>
      </c>
    </row>
    <row r="115" spans="1:3" hidden="1" x14ac:dyDescent="0.25">
      <c r="A115" t="s">
        <v>5832</v>
      </c>
      <c r="B115" t="s">
        <v>5831</v>
      </c>
      <c r="C115" t="str">
        <f>IF(ISERROR(VLOOKUP(Formulare[[#This Row],[Formularbezeichnung]],BTT[Verwendetes Formular
(Auswahl falls relevant)],1,FALSE)),"nein","ja")</f>
        <v>nein</v>
      </c>
    </row>
    <row r="116" spans="1:3" hidden="1" x14ac:dyDescent="0.25">
      <c r="A116" t="s">
        <v>5834</v>
      </c>
      <c r="B116" t="s">
        <v>5833</v>
      </c>
      <c r="C116" t="str">
        <f>IF(ISERROR(VLOOKUP(Formulare[[#This Row],[Formularbezeichnung]],BTT[Verwendetes Formular
(Auswahl falls relevant)],1,FALSE)),"nein","ja")</f>
        <v>nein</v>
      </c>
    </row>
    <row r="117" spans="1:3" hidden="1" x14ac:dyDescent="0.25">
      <c r="A117" t="s">
        <v>5836</v>
      </c>
      <c r="B117" t="s">
        <v>5835</v>
      </c>
      <c r="C117" t="str">
        <f>IF(ISERROR(VLOOKUP(Formulare[[#This Row],[Formularbezeichnung]],BTT[Verwendetes Formular
(Auswahl falls relevant)],1,FALSE)),"nein","ja")</f>
        <v>nein</v>
      </c>
    </row>
    <row r="118" spans="1:3" hidden="1" x14ac:dyDescent="0.25">
      <c r="A118" t="s">
        <v>5838</v>
      </c>
      <c r="B118" t="s">
        <v>5837</v>
      </c>
      <c r="C118" t="str">
        <f>IF(ISERROR(VLOOKUP(Formulare[[#This Row],[Formularbezeichnung]],BTT[Verwendetes Formular
(Auswahl falls relevant)],1,FALSE)),"nein","ja")</f>
        <v>nein</v>
      </c>
    </row>
    <row r="119" spans="1:3" hidden="1" x14ac:dyDescent="0.25">
      <c r="A119" t="s">
        <v>5840</v>
      </c>
      <c r="B119" t="s">
        <v>5839</v>
      </c>
      <c r="C119" t="str">
        <f>IF(ISERROR(VLOOKUP(Formulare[[#This Row],[Formularbezeichnung]],BTT[Verwendetes Formular
(Auswahl falls relevant)],1,FALSE)),"nein","ja")</f>
        <v>nein</v>
      </c>
    </row>
    <row r="120" spans="1:3" hidden="1" x14ac:dyDescent="0.25">
      <c r="A120" t="s">
        <v>5842</v>
      </c>
      <c r="B120" t="s">
        <v>5841</v>
      </c>
      <c r="C120" t="str">
        <f>IF(ISERROR(VLOOKUP(Formulare[[#This Row],[Formularbezeichnung]],BTT[Verwendetes Formular
(Auswahl falls relevant)],1,FALSE)),"nein","ja")</f>
        <v>nein</v>
      </c>
    </row>
    <row r="121" spans="1:3" hidden="1" x14ac:dyDescent="0.25">
      <c r="A121" t="s">
        <v>5844</v>
      </c>
      <c r="B121" t="s">
        <v>5843</v>
      </c>
      <c r="C121" t="str">
        <f>IF(ISERROR(VLOOKUP(Formulare[[#This Row],[Formularbezeichnung]],BTT[Verwendetes Formular
(Auswahl falls relevant)],1,FALSE)),"nein","ja")</f>
        <v>nein</v>
      </c>
    </row>
    <row r="122" spans="1:3" hidden="1" x14ac:dyDescent="0.25">
      <c r="A122" t="s">
        <v>5846</v>
      </c>
      <c r="B122" t="s">
        <v>5845</v>
      </c>
      <c r="C122" t="str">
        <f>IF(ISERROR(VLOOKUP(Formulare[[#This Row],[Formularbezeichnung]],BTT[Verwendetes Formular
(Auswahl falls relevant)],1,FALSE)),"nein","ja")</f>
        <v>nein</v>
      </c>
    </row>
    <row r="123" spans="1:3" hidden="1" x14ac:dyDescent="0.25">
      <c r="A123" t="s">
        <v>5848</v>
      </c>
      <c r="B123" t="s">
        <v>5847</v>
      </c>
      <c r="C123" t="str">
        <f>IF(ISERROR(VLOOKUP(Formulare[[#This Row],[Formularbezeichnung]],BTT[Verwendetes Formular
(Auswahl falls relevant)],1,FALSE)),"nein","ja")</f>
        <v>nein</v>
      </c>
    </row>
    <row r="124" spans="1:3" hidden="1" x14ac:dyDescent="0.25">
      <c r="A124" t="s">
        <v>5850</v>
      </c>
      <c r="B124" t="s">
        <v>5849</v>
      </c>
      <c r="C124" t="str">
        <f>IF(ISERROR(VLOOKUP(Formulare[[#This Row],[Formularbezeichnung]],BTT[Verwendetes Formular
(Auswahl falls relevant)],1,FALSE)),"nein","ja")</f>
        <v>nein</v>
      </c>
    </row>
    <row r="125" spans="1:3" hidden="1" x14ac:dyDescent="0.25">
      <c r="A125" t="s">
        <v>8797</v>
      </c>
      <c r="B125" t="s">
        <v>5851</v>
      </c>
      <c r="C125" t="str">
        <f>IF(ISERROR(VLOOKUP(Formulare[[#This Row],[Formularbezeichnung]],BTT[Verwendetes Formular
(Auswahl falls relevant)],1,FALSE)),"nein","ja")</f>
        <v>nein</v>
      </c>
    </row>
    <row r="126" spans="1:3" hidden="1" x14ac:dyDescent="0.25">
      <c r="A126" t="s">
        <v>8798</v>
      </c>
      <c r="B126" t="s">
        <v>5851</v>
      </c>
      <c r="C126" t="str">
        <f>IF(ISERROR(VLOOKUP(Formulare[[#This Row],[Formularbezeichnung]],BTT[Verwendetes Formular
(Auswahl falls relevant)],1,FALSE)),"nein","ja")</f>
        <v>nein</v>
      </c>
    </row>
    <row r="127" spans="1:3" hidden="1" x14ac:dyDescent="0.25">
      <c r="A127" t="s">
        <v>5853</v>
      </c>
      <c r="B127" t="s">
        <v>5852</v>
      </c>
      <c r="C127" t="str">
        <f>IF(ISERROR(VLOOKUP(Formulare[[#This Row],[Formularbezeichnung]],BTT[Verwendetes Formular
(Auswahl falls relevant)],1,FALSE)),"nein","ja")</f>
        <v>nein</v>
      </c>
    </row>
    <row r="128" spans="1:3" hidden="1" x14ac:dyDescent="0.25">
      <c r="A128" t="s">
        <v>8683</v>
      </c>
      <c r="B128" t="s">
        <v>8799</v>
      </c>
      <c r="C128" t="str">
        <f>IF(ISERROR(VLOOKUP(Formulare[[#This Row],[Formularbezeichnung]],BTT[Verwendetes Formular
(Auswahl falls relevant)],1,FALSE)),"nein","ja")</f>
        <v>nein</v>
      </c>
    </row>
    <row r="129" spans="1:3" hidden="1" x14ac:dyDescent="0.25">
      <c r="A129" t="s">
        <v>8683</v>
      </c>
      <c r="B129" t="s">
        <v>8800</v>
      </c>
      <c r="C129" t="str">
        <f>IF(ISERROR(VLOOKUP(Formulare[[#This Row],[Formularbezeichnung]],BTT[Verwendetes Formular
(Auswahl falls relevant)],1,FALSE)),"nein","ja")</f>
        <v>nein</v>
      </c>
    </row>
    <row r="130" spans="1:3" hidden="1" x14ac:dyDescent="0.25">
      <c r="A130" t="s">
        <v>8689</v>
      </c>
      <c r="B130" t="s">
        <v>8801</v>
      </c>
      <c r="C130" t="str">
        <f>IF(ISERROR(VLOOKUP(Formulare[[#This Row],[Formularbezeichnung]],BTT[Verwendetes Formular
(Auswahl falls relevant)],1,FALSE)),"nein","ja")</f>
        <v>nein</v>
      </c>
    </row>
    <row r="131" spans="1:3" hidden="1" x14ac:dyDescent="0.25">
      <c r="A131" t="s">
        <v>8802</v>
      </c>
      <c r="B131" t="s">
        <v>8803</v>
      </c>
      <c r="C131" t="str">
        <f>IF(ISERROR(VLOOKUP(Formulare[[#This Row],[Formularbezeichnung]],BTT[Verwendetes Formular
(Auswahl falls relevant)],1,FALSE)),"nein","ja")</f>
        <v>nein</v>
      </c>
    </row>
    <row r="132" spans="1:3" hidden="1" x14ac:dyDescent="0.25">
      <c r="A132" t="s">
        <v>8804</v>
      </c>
      <c r="B132" t="s">
        <v>8805</v>
      </c>
      <c r="C132" t="str">
        <f>IF(ISERROR(VLOOKUP(Formulare[[#This Row],[Formularbezeichnung]],BTT[Verwendetes Formular
(Auswahl falls relevant)],1,FALSE)),"nein","ja")</f>
        <v>nein</v>
      </c>
    </row>
    <row r="133" spans="1:3" hidden="1" x14ac:dyDescent="0.25">
      <c r="A133" t="s">
        <v>8806</v>
      </c>
      <c r="B133" t="s">
        <v>8807</v>
      </c>
      <c r="C133" t="str">
        <f>IF(ISERROR(VLOOKUP(Formulare[[#This Row],[Formularbezeichnung]],BTT[Verwendetes Formular
(Auswahl falls relevant)],1,FALSE)),"nein","ja")</f>
        <v>ja</v>
      </c>
    </row>
    <row r="134" spans="1:3" hidden="1" x14ac:dyDescent="0.25">
      <c r="A134" t="s">
        <v>8572</v>
      </c>
      <c r="B134" t="s">
        <v>8808</v>
      </c>
      <c r="C134" t="str">
        <f>IF(ISERROR(VLOOKUP(Formulare[[#This Row],[Formularbezeichnung]],BTT[Verwendetes Formular
(Auswahl falls relevant)],1,FALSE)),"nein","ja")</f>
        <v>nein</v>
      </c>
    </row>
    <row r="135" spans="1:3" hidden="1" x14ac:dyDescent="0.25">
      <c r="A135" t="s">
        <v>8809</v>
      </c>
      <c r="B135" t="s">
        <v>8810</v>
      </c>
      <c r="C135" t="str">
        <f>IF(ISERROR(VLOOKUP(Formulare[[#This Row],[Formularbezeichnung]],BTT[Verwendetes Formular
(Auswahl falls relevant)],1,FALSE)),"nein","ja")</f>
        <v>nein</v>
      </c>
    </row>
    <row r="136" spans="1:3" hidden="1" x14ac:dyDescent="0.25">
      <c r="A136" t="s">
        <v>8811</v>
      </c>
      <c r="B136" t="s">
        <v>8812</v>
      </c>
      <c r="C136" t="str">
        <f>IF(ISERROR(VLOOKUP(Formulare[[#This Row],[Formularbezeichnung]],BTT[Verwendetes Formular
(Auswahl falls relevant)],1,FALSE)),"nein","ja")</f>
        <v>nein</v>
      </c>
    </row>
    <row r="137" spans="1:3" hidden="1" x14ac:dyDescent="0.25">
      <c r="A137" t="s">
        <v>8813</v>
      </c>
      <c r="B137" t="s">
        <v>5788</v>
      </c>
      <c r="C137" t="str">
        <f>IF(ISERROR(VLOOKUP(Formulare[[#This Row],[Formularbezeichnung]],BTT[Verwendetes Formular
(Auswahl falls relevant)],1,FALSE)),"nein","ja")</f>
        <v>nein</v>
      </c>
    </row>
    <row r="138" spans="1:3" hidden="1" x14ac:dyDescent="0.25">
      <c r="A138" t="s">
        <v>8814</v>
      </c>
      <c r="B138" t="s">
        <v>8815</v>
      </c>
      <c r="C138" t="str">
        <f>IF(ISERROR(VLOOKUP(Formulare[[#This Row],[Formularbezeichnung]],BTT[Verwendetes Formular
(Auswahl falls relevant)],1,FALSE)),"nein","ja")</f>
        <v>nein</v>
      </c>
    </row>
    <row r="139" spans="1:3" hidden="1" x14ac:dyDescent="0.25">
      <c r="A139" t="s">
        <v>8816</v>
      </c>
      <c r="B139" t="s">
        <v>8817</v>
      </c>
      <c r="C139" t="str">
        <f>IF(ISERROR(VLOOKUP(Formulare[[#This Row],[Formularbezeichnung]],BTT[Verwendetes Formular
(Auswahl falls relevant)],1,FALSE)),"nein","ja")</f>
        <v>nein</v>
      </c>
    </row>
    <row r="140" spans="1:3" hidden="1" x14ac:dyDescent="0.25">
      <c r="A140" t="s">
        <v>8818</v>
      </c>
      <c r="B140" t="s">
        <v>8819</v>
      </c>
      <c r="C140" t="str">
        <f>IF(ISERROR(VLOOKUP(Formulare[[#This Row],[Formularbezeichnung]],BTT[Verwendetes Formular
(Auswahl falls relevant)],1,FALSE)),"nein","ja")</f>
        <v>nein</v>
      </c>
    </row>
    <row r="141" spans="1:3" hidden="1" x14ac:dyDescent="0.25">
      <c r="A141" t="s">
        <v>8571</v>
      </c>
      <c r="B141" t="s">
        <v>8820</v>
      </c>
      <c r="C141" t="str">
        <f>IF(ISERROR(VLOOKUP(Formulare[[#This Row],[Formularbezeichnung]],BTT[Verwendetes Formular
(Auswahl falls relevant)],1,FALSE)),"nein","ja")</f>
        <v>nein</v>
      </c>
    </row>
    <row r="142" spans="1:3" hidden="1" x14ac:dyDescent="0.25">
      <c r="A142" t="s">
        <v>8821</v>
      </c>
      <c r="B142" t="s">
        <v>8822</v>
      </c>
      <c r="C142" t="str">
        <f>IF(ISERROR(VLOOKUP(Formulare[[#This Row],[Formularbezeichnung]],BTT[Verwendetes Formular
(Auswahl falls relevant)],1,FALSE)),"nein","ja")</f>
        <v>nein</v>
      </c>
    </row>
    <row r="143" spans="1:3" hidden="1" x14ac:dyDescent="0.25">
      <c r="A143" t="s">
        <v>8823</v>
      </c>
      <c r="B143" t="s">
        <v>8824</v>
      </c>
      <c r="C143" t="str">
        <f>IF(ISERROR(VLOOKUP(Formulare[[#This Row],[Formularbezeichnung]],BTT[Verwendetes Formular
(Auswahl falls relevant)],1,FALSE)),"nein","ja")</f>
        <v>nein</v>
      </c>
    </row>
    <row r="144" spans="1:3" hidden="1" x14ac:dyDescent="0.25">
      <c r="A144" t="s">
        <v>8825</v>
      </c>
      <c r="B144" t="s">
        <v>8826</v>
      </c>
      <c r="C144" t="str">
        <f>IF(ISERROR(VLOOKUP(Formulare[[#This Row],[Formularbezeichnung]],BTT[Verwendetes Formular
(Auswahl falls relevant)],1,FALSE)),"nein","ja")</f>
        <v>nein</v>
      </c>
    </row>
    <row r="145" spans="1:3" hidden="1" x14ac:dyDescent="0.25">
      <c r="A145" t="s">
        <v>8827</v>
      </c>
      <c r="B145" t="s">
        <v>8828</v>
      </c>
      <c r="C145" t="str">
        <f>IF(ISERROR(VLOOKUP(Formulare[[#This Row],[Formularbezeichnung]],BTT[Verwendetes Formular
(Auswahl falls relevant)],1,FALSE)),"nein","ja")</f>
        <v>nein</v>
      </c>
    </row>
    <row r="146" spans="1:3" hidden="1" x14ac:dyDescent="0.25">
      <c r="A146" t="s">
        <v>8829</v>
      </c>
      <c r="B146" t="s">
        <v>8830</v>
      </c>
      <c r="C146" t="str">
        <f>IF(ISERROR(VLOOKUP(Formulare[[#This Row],[Formularbezeichnung]],BTT[Verwendetes Formular
(Auswahl falls relevant)],1,FALSE)),"nein","ja")</f>
        <v>nein</v>
      </c>
    </row>
    <row r="147" spans="1:3" hidden="1" x14ac:dyDescent="0.25">
      <c r="A147" t="s">
        <v>8831</v>
      </c>
      <c r="B147" t="s">
        <v>8832</v>
      </c>
      <c r="C147" t="str">
        <f>IF(ISERROR(VLOOKUP(Formulare[[#This Row],[Formularbezeichnung]],BTT[Verwendetes Formular
(Auswahl falls relevant)],1,FALSE)),"nein","ja")</f>
        <v>nein</v>
      </c>
    </row>
    <row r="148" spans="1:3" hidden="1" x14ac:dyDescent="0.25">
      <c r="A148" t="s">
        <v>8833</v>
      </c>
      <c r="B148" t="s">
        <v>8834</v>
      </c>
      <c r="C148" t="str">
        <f>IF(ISERROR(VLOOKUP(Formulare[[#This Row],[Formularbezeichnung]],BTT[Verwendetes Formular
(Auswahl falls relevant)],1,FALSE)),"nein","ja")</f>
        <v>nein</v>
      </c>
    </row>
    <row r="149" spans="1:3" hidden="1" x14ac:dyDescent="0.25">
      <c r="A149" t="s">
        <v>8835</v>
      </c>
      <c r="B149" t="s">
        <v>8834</v>
      </c>
      <c r="C149" t="str">
        <f>IF(ISERROR(VLOOKUP(Formulare[[#This Row],[Formularbezeichnung]],BTT[Verwendetes Formular
(Auswahl falls relevant)],1,FALSE)),"nein","ja")</f>
        <v>nein</v>
      </c>
    </row>
    <row r="150" spans="1:3" hidden="1" x14ac:dyDescent="0.25">
      <c r="A150" t="s">
        <v>8833</v>
      </c>
      <c r="B150" t="s">
        <v>8836</v>
      </c>
      <c r="C150" t="str">
        <f>IF(ISERROR(VLOOKUP(Formulare[[#This Row],[Formularbezeichnung]],BTT[Verwendetes Formular
(Auswahl falls relevant)],1,FALSE)),"nein","ja")</f>
        <v>nein</v>
      </c>
    </row>
    <row r="151" spans="1:3" hidden="1" x14ac:dyDescent="0.25">
      <c r="A151" t="s">
        <v>8570</v>
      </c>
      <c r="B151" t="s">
        <v>8837</v>
      </c>
      <c r="C151" t="str">
        <f>IF(ISERROR(VLOOKUP(Formulare[[#This Row],[Formularbezeichnung]],BTT[Verwendetes Formular
(Auswahl falls relevant)],1,FALSE)),"nein","ja")</f>
        <v>nein</v>
      </c>
    </row>
    <row r="152" spans="1:3" hidden="1" x14ac:dyDescent="0.25">
      <c r="A152" t="s">
        <v>8838</v>
      </c>
      <c r="B152" t="s">
        <v>8839</v>
      </c>
      <c r="C152" t="str">
        <f>IF(ISERROR(VLOOKUP(Formulare[[#This Row],[Formularbezeichnung]],BTT[Verwendetes Formular
(Auswahl falls relevant)],1,FALSE)),"nein","ja")</f>
        <v>nein</v>
      </c>
    </row>
    <row r="153" spans="1:3" hidden="1" x14ac:dyDescent="0.25">
      <c r="A153" t="s">
        <v>8840</v>
      </c>
      <c r="B153" t="s">
        <v>8841</v>
      </c>
      <c r="C153" t="str">
        <f>IF(ISERROR(VLOOKUP(Formulare[[#This Row],[Formularbezeichnung]],BTT[Verwendetes Formular
(Auswahl falls relevant)],1,FALSE)),"nein","ja")</f>
        <v>nein</v>
      </c>
    </row>
    <row r="154" spans="1:3" hidden="1" x14ac:dyDescent="0.25">
      <c r="A154" t="s">
        <v>8842</v>
      </c>
      <c r="B154" t="s">
        <v>8841</v>
      </c>
      <c r="C154" t="str">
        <f>IF(ISERROR(VLOOKUP(Formulare[[#This Row],[Formularbezeichnung]],BTT[Verwendetes Formular
(Auswahl falls relevant)],1,FALSE)),"nein","ja")</f>
        <v>nein</v>
      </c>
    </row>
    <row r="155" spans="1:3" hidden="1" x14ac:dyDescent="0.25">
      <c r="A155" t="s">
        <v>8843</v>
      </c>
      <c r="B155" t="s">
        <v>8841</v>
      </c>
      <c r="C155" t="str">
        <f>IF(ISERROR(VLOOKUP(Formulare[[#This Row],[Formularbezeichnung]],BTT[Verwendetes Formular
(Auswahl falls relevant)],1,FALSE)),"nein","ja")</f>
        <v>nein</v>
      </c>
    </row>
    <row r="156" spans="1:3" hidden="1" x14ac:dyDescent="0.25">
      <c r="A156" t="s">
        <v>8572</v>
      </c>
      <c r="B156" t="s">
        <v>8844</v>
      </c>
      <c r="C156" t="str">
        <f>IF(ISERROR(VLOOKUP(Formulare[[#This Row],[Formularbezeichnung]],BTT[Verwendetes Formular
(Auswahl falls relevant)],1,FALSE)),"nein","ja")</f>
        <v>nein</v>
      </c>
    </row>
    <row r="157" spans="1:3" hidden="1" x14ac:dyDescent="0.25">
      <c r="A157" t="s">
        <v>8845</v>
      </c>
      <c r="B157" t="s">
        <v>8846</v>
      </c>
      <c r="C157" t="str">
        <f>IF(ISERROR(VLOOKUP(Formulare[[#This Row],[Formularbezeichnung]],BTT[Verwendetes Formular
(Auswahl falls relevant)],1,FALSE)),"nein","ja")</f>
        <v>nein</v>
      </c>
    </row>
    <row r="158" spans="1:3" hidden="1" x14ac:dyDescent="0.25">
      <c r="A158" t="s">
        <v>8573</v>
      </c>
      <c r="B158" t="s">
        <v>8847</v>
      </c>
      <c r="C158" t="str">
        <f>IF(ISERROR(VLOOKUP(Formulare[[#This Row],[Formularbezeichnung]],BTT[Verwendetes Formular
(Auswahl falls relevant)],1,FALSE)),"nein","ja")</f>
        <v>nein</v>
      </c>
    </row>
    <row r="159" spans="1:3" hidden="1" x14ac:dyDescent="0.25">
      <c r="A159" t="s">
        <v>8848</v>
      </c>
      <c r="B159" t="s">
        <v>8849</v>
      </c>
      <c r="C159" t="str">
        <f>IF(ISERROR(VLOOKUP(Formulare[[#This Row],[Formularbezeichnung]],BTT[Verwendetes Formular
(Auswahl falls relevant)],1,FALSE)),"nein","ja")</f>
        <v>nein</v>
      </c>
    </row>
    <row r="160" spans="1:3" hidden="1" x14ac:dyDescent="0.25">
      <c r="A160" t="s">
        <v>8850</v>
      </c>
      <c r="B160" t="s">
        <v>8851</v>
      </c>
      <c r="C160" t="str">
        <f>IF(ISERROR(VLOOKUP(Formulare[[#This Row],[Formularbezeichnung]],BTT[Verwendetes Formular
(Auswahl falls relevant)],1,FALSE)),"nein","ja")</f>
        <v>nein</v>
      </c>
    </row>
    <row r="161" spans="1:3" hidden="1" x14ac:dyDescent="0.25">
      <c r="A161" t="s">
        <v>8852</v>
      </c>
      <c r="B161" t="s">
        <v>8853</v>
      </c>
      <c r="C161" t="str">
        <f>IF(ISERROR(VLOOKUP(Formulare[[#This Row],[Formularbezeichnung]],BTT[Verwendetes Formular
(Auswahl falls relevant)],1,FALSE)),"nein","ja")</f>
        <v>nein</v>
      </c>
    </row>
    <row r="162" spans="1:3" hidden="1" x14ac:dyDescent="0.25">
      <c r="A162" t="s">
        <v>8854</v>
      </c>
      <c r="B162" t="s">
        <v>8855</v>
      </c>
      <c r="C162" t="str">
        <f>IF(ISERROR(VLOOKUP(Formulare[[#This Row],[Formularbezeichnung]],BTT[Verwendetes Formular
(Auswahl falls relevant)],1,FALSE)),"nein","ja")</f>
        <v>nein</v>
      </c>
    </row>
    <row r="163" spans="1:3" hidden="1" x14ac:dyDescent="0.25">
      <c r="A163" t="s">
        <v>8856</v>
      </c>
      <c r="B163" t="s">
        <v>8857</v>
      </c>
      <c r="C163" t="str">
        <f>IF(ISERROR(VLOOKUP(Formulare[[#This Row],[Formularbezeichnung]],BTT[Verwendetes Formular
(Auswahl falls relevant)],1,FALSE)),"nein","ja")</f>
        <v>nein</v>
      </c>
    </row>
    <row r="164" spans="1:3" hidden="1" x14ac:dyDescent="0.25">
      <c r="A164" t="s">
        <v>8858</v>
      </c>
      <c r="B164" t="s">
        <v>5798</v>
      </c>
      <c r="C164" t="str">
        <f>IF(ISERROR(VLOOKUP(Formulare[[#This Row],[Formularbezeichnung]],BTT[Verwendetes Formular
(Auswahl falls relevant)],1,FALSE)),"nein","ja")</f>
        <v>nein</v>
      </c>
    </row>
    <row r="165" spans="1:3" hidden="1" x14ac:dyDescent="0.25">
      <c r="A165" t="s">
        <v>8858</v>
      </c>
      <c r="B165" t="s">
        <v>5799</v>
      </c>
      <c r="C165" t="str">
        <f>IF(ISERROR(VLOOKUP(Formulare[[#This Row],[Formularbezeichnung]],BTT[Verwendetes Formular
(Auswahl falls relevant)],1,FALSE)),"nein","ja")</f>
        <v>nein</v>
      </c>
    </row>
    <row r="166" spans="1:3" hidden="1" x14ac:dyDescent="0.25">
      <c r="A166" t="s">
        <v>8859</v>
      </c>
      <c r="B166" t="s">
        <v>8860</v>
      </c>
      <c r="C166" t="str">
        <f>IF(ISERROR(VLOOKUP(Formulare[[#This Row],[Formularbezeichnung]],BTT[Verwendetes Formular
(Auswahl falls relevant)],1,FALSE)),"nein","ja")</f>
        <v>nein</v>
      </c>
    </row>
    <row r="167" spans="1:3" hidden="1" x14ac:dyDescent="0.25">
      <c r="A167" t="s">
        <v>8861</v>
      </c>
      <c r="B167" t="s">
        <v>8862</v>
      </c>
      <c r="C167" t="str">
        <f>IF(ISERROR(VLOOKUP(Formulare[[#This Row],[Formularbezeichnung]],BTT[Verwendetes Formular
(Auswahl falls relevant)],1,FALSE)),"nein","ja")</f>
        <v>nein</v>
      </c>
    </row>
    <row r="168" spans="1:3" hidden="1" x14ac:dyDescent="0.25">
      <c r="A168" t="s">
        <v>8863</v>
      </c>
      <c r="B168" t="s">
        <v>8864</v>
      </c>
      <c r="C168" t="str">
        <f>IF(ISERROR(VLOOKUP(Formulare[[#This Row],[Formularbezeichnung]],BTT[Verwendetes Formular
(Auswahl falls relevant)],1,FALSE)),"nein","ja")</f>
        <v>nein</v>
      </c>
    </row>
    <row r="169" spans="1:3" hidden="1" x14ac:dyDescent="0.25">
      <c r="A169" t="s">
        <v>8865</v>
      </c>
      <c r="B169" t="s">
        <v>8866</v>
      </c>
      <c r="C169" t="str">
        <f>IF(ISERROR(VLOOKUP(Formulare[[#This Row],[Formularbezeichnung]],BTT[Verwendetes Formular
(Auswahl falls relevant)],1,FALSE)),"nein","ja")</f>
        <v>nein</v>
      </c>
    </row>
    <row r="170" spans="1:3" hidden="1" x14ac:dyDescent="0.25">
      <c r="A170" t="s">
        <v>8865</v>
      </c>
      <c r="B170" t="s">
        <v>8867</v>
      </c>
      <c r="C170" t="str">
        <f>IF(ISERROR(VLOOKUP(Formulare[[#This Row],[Formularbezeichnung]],BTT[Verwendetes Formular
(Auswahl falls relevant)],1,FALSE)),"nein","ja")</f>
        <v>nein</v>
      </c>
    </row>
    <row r="171" spans="1:3" hidden="1" x14ac:dyDescent="0.25">
      <c r="A171" t="s">
        <v>8868</v>
      </c>
      <c r="B171" t="s">
        <v>8869</v>
      </c>
      <c r="C171" t="str">
        <f>IF(ISERROR(VLOOKUP(Formulare[[#This Row],[Formularbezeichnung]],BTT[Verwendetes Formular
(Auswahl falls relevant)],1,FALSE)),"nein","ja")</f>
        <v>nein</v>
      </c>
    </row>
    <row r="172" spans="1:3" hidden="1" x14ac:dyDescent="0.25">
      <c r="A172" t="s">
        <v>8865</v>
      </c>
      <c r="B172" t="s">
        <v>8870</v>
      </c>
      <c r="C172" t="str">
        <f>IF(ISERROR(VLOOKUP(Formulare[[#This Row],[Formularbezeichnung]],BTT[Verwendetes Formular
(Auswahl falls relevant)],1,FALSE)),"nein","ja")</f>
        <v>nein</v>
      </c>
    </row>
    <row r="173" spans="1:3" hidden="1" x14ac:dyDescent="0.25">
      <c r="A173" t="s">
        <v>8865</v>
      </c>
      <c r="B173" t="s">
        <v>8871</v>
      </c>
      <c r="C173" t="str">
        <f>IF(ISERROR(VLOOKUP(Formulare[[#This Row],[Formularbezeichnung]],BTT[Verwendetes Formular
(Auswahl falls relevant)],1,FALSE)),"nein","ja")</f>
        <v>nein</v>
      </c>
    </row>
    <row r="174" spans="1:3" hidden="1" x14ac:dyDescent="0.25">
      <c r="A174" t="s">
        <v>8865</v>
      </c>
      <c r="B174" t="s">
        <v>8872</v>
      </c>
      <c r="C174" t="str">
        <f>IF(ISERROR(VLOOKUP(Formulare[[#This Row],[Formularbezeichnung]],BTT[Verwendetes Formular
(Auswahl falls relevant)],1,FALSE)),"nein","ja")</f>
        <v>nein</v>
      </c>
    </row>
    <row r="175" spans="1:3" hidden="1" x14ac:dyDescent="0.25">
      <c r="A175" t="s">
        <v>8873</v>
      </c>
      <c r="B175" t="s">
        <v>8874</v>
      </c>
      <c r="C175" t="str">
        <f>IF(ISERROR(VLOOKUP(Formulare[[#This Row],[Formularbezeichnung]],BTT[Verwendetes Formular
(Auswahl falls relevant)],1,FALSE)),"nein","ja")</f>
        <v>nein</v>
      </c>
    </row>
    <row r="176" spans="1:3" hidden="1" x14ac:dyDescent="0.25">
      <c r="A176" t="s">
        <v>8865</v>
      </c>
      <c r="B176" t="s">
        <v>8875</v>
      </c>
      <c r="C176" t="str">
        <f>IF(ISERROR(VLOOKUP(Formulare[[#This Row],[Formularbezeichnung]],BTT[Verwendetes Formular
(Auswahl falls relevant)],1,FALSE)),"nein","ja")</f>
        <v>nein</v>
      </c>
    </row>
    <row r="177" spans="1:3" hidden="1" x14ac:dyDescent="0.25">
      <c r="A177" t="s">
        <v>8865</v>
      </c>
      <c r="B177" t="s">
        <v>8876</v>
      </c>
      <c r="C177" t="str">
        <f>IF(ISERROR(VLOOKUP(Formulare[[#This Row],[Formularbezeichnung]],BTT[Verwendetes Formular
(Auswahl falls relevant)],1,FALSE)),"nein","ja")</f>
        <v>nein</v>
      </c>
    </row>
    <row r="178" spans="1:3" hidden="1" x14ac:dyDescent="0.25">
      <c r="A178" t="s">
        <v>8865</v>
      </c>
      <c r="B178" t="s">
        <v>8877</v>
      </c>
      <c r="C178" t="str">
        <f>IF(ISERROR(VLOOKUP(Formulare[[#This Row],[Formularbezeichnung]],BTT[Verwendetes Formular
(Auswahl falls relevant)],1,FALSE)),"nein","ja")</f>
        <v>nein</v>
      </c>
    </row>
    <row r="179" spans="1:3" hidden="1" x14ac:dyDescent="0.25">
      <c r="A179" t="s">
        <v>8878</v>
      </c>
      <c r="B179" t="s">
        <v>8879</v>
      </c>
      <c r="C179" t="str">
        <f>IF(ISERROR(VLOOKUP(Formulare[[#This Row],[Formularbezeichnung]],BTT[Verwendetes Formular
(Auswahl falls relevant)],1,FALSE)),"nein","ja")</f>
        <v>nein</v>
      </c>
    </row>
    <row r="180" spans="1:3" hidden="1" x14ac:dyDescent="0.25">
      <c r="A180" t="s">
        <v>8880</v>
      </c>
      <c r="B180" t="s">
        <v>8881</v>
      </c>
      <c r="C180" t="str">
        <f>IF(ISERROR(VLOOKUP(Formulare[[#This Row],[Formularbezeichnung]],BTT[Verwendetes Formular
(Auswahl falls relevant)],1,FALSE)),"nein","ja")</f>
        <v>nein</v>
      </c>
    </row>
    <row r="181" spans="1:3" hidden="1" x14ac:dyDescent="0.25">
      <c r="A181" t="s">
        <v>5786</v>
      </c>
      <c r="B181" t="s">
        <v>5785</v>
      </c>
      <c r="C181" t="str">
        <f>IF(ISERROR(VLOOKUP(Formulare[[#This Row],[Formularbezeichnung]],BTT[Verwendetes Formular
(Auswahl falls relevant)],1,FALSE)),"nein","ja")</f>
        <v>nein</v>
      </c>
    </row>
    <row r="182" spans="1:3" hidden="1" x14ac:dyDescent="0.25">
      <c r="A182" t="s">
        <v>5789</v>
      </c>
      <c r="B182" t="s">
        <v>5787</v>
      </c>
      <c r="C182" t="str">
        <f>IF(ISERROR(VLOOKUP(Formulare[[#This Row],[Formularbezeichnung]],BTT[Verwendetes Formular
(Auswahl falls relevant)],1,FALSE)),"nein","ja")</f>
        <v>nein</v>
      </c>
    </row>
    <row r="183" spans="1:3" hidden="1" x14ac:dyDescent="0.25">
      <c r="A183" t="s">
        <v>5791</v>
      </c>
      <c r="B183" t="s">
        <v>5790</v>
      </c>
      <c r="C183" t="str">
        <f>IF(ISERROR(VLOOKUP(Formulare[[#This Row],[Formularbezeichnung]],BTT[Verwendetes Formular
(Auswahl falls relevant)],1,FALSE)),"nein","ja")</f>
        <v>nein</v>
      </c>
    </row>
    <row r="184" spans="1:3" hidden="1" x14ac:dyDescent="0.25">
      <c r="A184" t="s">
        <v>5793</v>
      </c>
      <c r="B184" t="s">
        <v>5792</v>
      </c>
      <c r="C184" t="str">
        <f>IF(ISERROR(VLOOKUP(Formulare[[#This Row],[Formularbezeichnung]],BTT[Verwendetes Formular
(Auswahl falls relevant)],1,FALSE)),"nein","ja")</f>
        <v>nein</v>
      </c>
    </row>
    <row r="185" spans="1:3" hidden="1" x14ac:dyDescent="0.25">
      <c r="A185" t="s">
        <v>5795</v>
      </c>
      <c r="B185" t="s">
        <v>5794</v>
      </c>
      <c r="C185" t="str">
        <f>IF(ISERROR(VLOOKUP(Formulare[[#This Row],[Formularbezeichnung]],BTT[Verwendetes Formular
(Auswahl falls relevant)],1,FALSE)),"nein","ja")</f>
        <v>nein</v>
      </c>
    </row>
    <row r="186" spans="1:3" hidden="1" x14ac:dyDescent="0.25">
      <c r="A186" t="s">
        <v>5797</v>
      </c>
      <c r="B186" t="s">
        <v>5796</v>
      </c>
      <c r="C186" t="str">
        <f>IF(ISERROR(VLOOKUP(Formulare[[#This Row],[Formularbezeichnung]],BTT[Verwendetes Formular
(Auswahl falls relevant)],1,FALSE)),"nein","ja")</f>
        <v>nein</v>
      </c>
    </row>
    <row r="187" spans="1:3" hidden="1" x14ac:dyDescent="0.25">
      <c r="A187" t="s">
        <v>5801</v>
      </c>
      <c r="B187" t="s">
        <v>5800</v>
      </c>
      <c r="C187" t="str">
        <f>IF(ISERROR(VLOOKUP(Formulare[[#This Row],[Formularbezeichnung]],BTT[Verwendetes Formular
(Auswahl falls relevant)],1,FALSE)),"nein","ja")</f>
        <v>nein</v>
      </c>
    </row>
    <row r="188" spans="1:3" hidden="1" x14ac:dyDescent="0.25">
      <c r="A188" t="s">
        <v>5803</v>
      </c>
      <c r="B188" t="s">
        <v>5802</v>
      </c>
      <c r="C188" t="str">
        <f>IF(ISERROR(VLOOKUP(Formulare[[#This Row],[Formularbezeichnung]],BTT[Verwendetes Formular
(Auswahl falls relevant)],1,FALSE)),"nein","ja")</f>
        <v>nein</v>
      </c>
    </row>
    <row r="189" spans="1:3" hidden="1" x14ac:dyDescent="0.25">
      <c r="A189" t="s">
        <v>5805</v>
      </c>
      <c r="B189" t="s">
        <v>5804</v>
      </c>
      <c r="C189" t="str">
        <f>IF(ISERROR(VLOOKUP(Formulare[[#This Row],[Formularbezeichnung]],BTT[Verwendetes Formular
(Auswahl falls relevant)],1,FALSE)),"nein","ja")</f>
        <v>nein</v>
      </c>
    </row>
    <row r="190" spans="1:3" hidden="1" x14ac:dyDescent="0.25">
      <c r="A190" t="s">
        <v>5806</v>
      </c>
      <c r="B190" t="s">
        <v>5804</v>
      </c>
      <c r="C190" t="str">
        <f>IF(ISERROR(VLOOKUP(Formulare[[#This Row],[Formularbezeichnung]],BTT[Verwendetes Formular
(Auswahl falls relevant)],1,FALSE)),"nein","ja")</f>
        <v>nein</v>
      </c>
    </row>
    <row r="191" spans="1:3" hidden="1" x14ac:dyDescent="0.25">
      <c r="A191" t="s">
        <v>5807</v>
      </c>
      <c r="B191" t="s">
        <v>5804</v>
      </c>
      <c r="C191" t="str">
        <f>IF(ISERROR(VLOOKUP(Formulare[[#This Row],[Formularbezeichnung]],BTT[Verwendetes Formular
(Auswahl falls relevant)],1,FALSE)),"nein","ja")</f>
        <v>nein</v>
      </c>
    </row>
    <row r="192" spans="1:3" hidden="1" x14ac:dyDescent="0.25">
      <c r="A192" t="s">
        <v>5808</v>
      </c>
      <c r="B192" t="s">
        <v>5804</v>
      </c>
      <c r="C192" t="str">
        <f>IF(ISERROR(VLOOKUP(Formulare[[#This Row],[Formularbezeichnung]],BTT[Verwendetes Formular
(Auswahl falls relevant)],1,FALSE)),"nein","ja")</f>
        <v>nein</v>
      </c>
    </row>
    <row r="193" spans="1:3" hidden="1" x14ac:dyDescent="0.25">
      <c r="A193" t="s">
        <v>5809</v>
      </c>
      <c r="B193" t="s">
        <v>5804</v>
      </c>
      <c r="C193" t="str">
        <f>IF(ISERROR(VLOOKUP(Formulare[[#This Row],[Formularbezeichnung]],BTT[Verwendetes Formular
(Auswahl falls relevant)],1,FALSE)),"nein","ja")</f>
        <v>nein</v>
      </c>
    </row>
    <row r="194" spans="1:3" hidden="1" x14ac:dyDescent="0.25">
      <c r="A194" t="s">
        <v>5810</v>
      </c>
      <c r="B194" t="s">
        <v>5804</v>
      </c>
      <c r="C194" t="str">
        <f>IF(ISERROR(VLOOKUP(Formulare[[#This Row],[Formularbezeichnung]],BTT[Verwendetes Formular
(Auswahl falls relevant)],1,FALSE)),"nein","ja")</f>
        <v>nein</v>
      </c>
    </row>
    <row r="195" spans="1:3" hidden="1" x14ac:dyDescent="0.25">
      <c r="A195" t="s">
        <v>5811</v>
      </c>
      <c r="B195" t="s">
        <v>5804</v>
      </c>
      <c r="C195" t="str">
        <f>IF(ISERROR(VLOOKUP(Formulare[[#This Row],[Formularbezeichnung]],BTT[Verwendetes Formular
(Auswahl falls relevant)],1,FALSE)),"nein","ja")</f>
        <v>nein</v>
      </c>
    </row>
    <row r="196" spans="1:3" hidden="1" x14ac:dyDescent="0.25">
      <c r="A196" t="s">
        <v>5812</v>
      </c>
      <c r="B196" t="s">
        <v>5804</v>
      </c>
      <c r="C196" t="str">
        <f>IF(ISERROR(VLOOKUP(Formulare[[#This Row],[Formularbezeichnung]],BTT[Verwendetes Formular
(Auswahl falls relevant)],1,FALSE)),"nein","ja")</f>
        <v>nein</v>
      </c>
    </row>
    <row r="197" spans="1:3" hidden="1" x14ac:dyDescent="0.25">
      <c r="A197" t="s">
        <v>5813</v>
      </c>
      <c r="B197" t="s">
        <v>5804</v>
      </c>
      <c r="C197" t="str">
        <f>IF(ISERROR(VLOOKUP(Formulare[[#This Row],[Formularbezeichnung]],BTT[Verwendetes Formular
(Auswahl falls relevant)],1,FALSE)),"nein","ja")</f>
        <v>nein</v>
      </c>
    </row>
    <row r="198" spans="1:3" hidden="1" x14ac:dyDescent="0.25">
      <c r="A198" t="s">
        <v>5815</v>
      </c>
      <c r="B198" t="s">
        <v>5814</v>
      </c>
      <c r="C198" t="str">
        <f>IF(ISERROR(VLOOKUP(Formulare[[#This Row],[Formularbezeichnung]],BTT[Verwendetes Formular
(Auswahl falls relevant)],1,FALSE)),"nein","ja")</f>
        <v>nein</v>
      </c>
    </row>
    <row r="199" spans="1:3" hidden="1" x14ac:dyDescent="0.25">
      <c r="A199" t="s">
        <v>5817</v>
      </c>
      <c r="B199" t="s">
        <v>5816</v>
      </c>
      <c r="C199" t="str">
        <f>IF(ISERROR(VLOOKUP(Formulare[[#This Row],[Formularbezeichnung]],BTT[Verwendetes Formular
(Auswahl falls relevant)],1,FALSE)),"nein","ja")</f>
        <v>nein</v>
      </c>
    </row>
    <row r="200" spans="1:3" hidden="1" x14ac:dyDescent="0.25">
      <c r="A200" t="s">
        <v>5818</v>
      </c>
      <c r="B200" t="s">
        <v>5819</v>
      </c>
      <c r="C200" t="str">
        <f>IF(ISERROR(VLOOKUP(Formulare[[#This Row],[Formularbezeichnung]],BTT[Verwendetes Formular
(Auswahl falls relevant)],1,FALSE)),"nein","ja")</f>
        <v>nein</v>
      </c>
    </row>
    <row r="201" spans="1:3" hidden="1" x14ac:dyDescent="0.25">
      <c r="A201" t="s">
        <v>8882</v>
      </c>
      <c r="B201" t="s">
        <v>8883</v>
      </c>
      <c r="C201" t="str">
        <f>IF(ISERROR(VLOOKUP(Formulare[[#This Row],[Formularbezeichnung]],BTT[Verwendetes Formular
(Auswahl falls relevant)],1,FALSE)),"nein","ja")</f>
        <v>nein</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J141"/>
  <sheetViews>
    <sheetView topLeftCell="H1" workbookViewId="0">
      <selection activeCell="M21" sqref="M21"/>
    </sheetView>
  </sheetViews>
  <sheetFormatPr baseColWidth="10" defaultRowHeight="15" x14ac:dyDescent="0.25"/>
  <cols>
    <col min="1" max="1" width="24" hidden="1" customWidth="1"/>
    <col min="2" max="2" width="36.85546875" hidden="1" customWidth="1"/>
    <col min="3" max="3" width="40.140625" hidden="1" customWidth="1"/>
    <col min="4" max="4" width="20.140625" hidden="1" customWidth="1"/>
    <col min="5" max="5" width="16.42578125" hidden="1" customWidth="1"/>
    <col min="6" max="6" width="21" hidden="1" customWidth="1"/>
    <col min="7" max="7" width="0" hidden="1" customWidth="1"/>
    <col min="8" max="8" width="25.42578125" bestFit="1" customWidth="1"/>
    <col min="9" max="9" width="25.42578125" customWidth="1"/>
    <col min="10" max="10" width="17.5703125" bestFit="1" customWidth="1"/>
  </cols>
  <sheetData>
    <row r="1" spans="1:10" x14ac:dyDescent="0.25">
      <c r="A1" t="s">
        <v>5869</v>
      </c>
      <c r="B1" t="s">
        <v>5870</v>
      </c>
      <c r="C1" t="s">
        <v>5871</v>
      </c>
      <c r="D1" t="s">
        <v>5872</v>
      </c>
      <c r="E1" t="s">
        <v>6023</v>
      </c>
      <c r="F1" t="s">
        <v>6022</v>
      </c>
      <c r="H1" t="s">
        <v>8516</v>
      </c>
      <c r="I1" t="s">
        <v>8897</v>
      </c>
      <c r="J1" t="s">
        <v>64</v>
      </c>
    </row>
    <row r="2" spans="1:10" x14ac:dyDescent="0.25">
      <c r="A2" t="s">
        <v>8487</v>
      </c>
      <c r="B2" t="s">
        <v>5950</v>
      </c>
      <c r="C2" t="s">
        <v>5951</v>
      </c>
      <c r="D2" t="s">
        <v>8510</v>
      </c>
      <c r="E2" t="str">
        <f>IF(Schnittstellen_technisch[[#This Row],[Sender]]="SP1CLNT100","Sender",IF(Schnittstellen_technisch[[#This Row],[Receiver]]="SP1CLNT100","Receiver","nicht Mandant 100"))</f>
        <v>Sender</v>
      </c>
      <c r="F2" t="str">
        <f>IF(Schnittstellen_technisch[[#This Row],[Wo ist Mandant 100]]="nicht Mandant 100","",IF(Schnittstellen_technisch[[#This Row],[Wo ist Mandant 100]]="Receiver",Schnittstellen_technisch[[#This Row],[Sender]],Schnittstellen_technisch[[#This Row],[Receiver]]))</f>
        <v>ECT_Portal</v>
      </c>
      <c r="H2" t="s">
        <v>8892</v>
      </c>
      <c r="I2" t="s">
        <v>8899</v>
      </c>
      <c r="J2" s="10" t="str">
        <f>IF(ISERROR(VLOOKUP(Schnittstelle_Klarname[[#This Row],[Schnittstelle]],BTT[Verwendete Schnittstelle
(optionale Auswahl)],1,FALSE)),"nein","ja")</f>
        <v>nein</v>
      </c>
    </row>
    <row r="3" spans="1:10" x14ac:dyDescent="0.25">
      <c r="A3" t="s">
        <v>8487</v>
      </c>
      <c r="B3" t="s">
        <v>5952</v>
      </c>
      <c r="C3" t="s">
        <v>5953</v>
      </c>
      <c r="D3" t="s">
        <v>8499</v>
      </c>
      <c r="E3" t="str">
        <f>IF(Schnittstellen_technisch[[#This Row],[Sender]]="SP1CLNT100","Sender",IF(Schnittstellen_technisch[[#This Row],[Receiver]]="SP1CLNT100","Receiver","nicht Mandant 100"))</f>
        <v>Sender</v>
      </c>
      <c r="F3" t="str">
        <f>IF(Schnittstellen_technisch[[#This Row],[Wo ist Mandant 100]]="nicht Mandant 100","",IF(Schnittstellen_technisch[[#This Row],[Wo ist Mandant 100]]="Receiver",Schnittstellen_technisch[[#This Row],[Sender]],Schnittstellen_technisch[[#This Row],[Receiver]]))</f>
        <v>MOPS_PROD</v>
      </c>
      <c r="H3" t="s">
        <v>8900</v>
      </c>
      <c r="I3" t="s">
        <v>8901</v>
      </c>
      <c r="J3" s="10" t="str">
        <f>IF(ISERROR(VLOOKUP(Schnittstelle_Klarname[[#This Row],[Schnittstelle]],BTT[Verwendete Schnittstelle
(optionale Auswahl)],1,FALSE)),"nein","ja")</f>
        <v>nein</v>
      </c>
    </row>
    <row r="4" spans="1:10" x14ac:dyDescent="0.25">
      <c r="A4" t="s">
        <v>8487</v>
      </c>
      <c r="B4" t="s">
        <v>5954</v>
      </c>
      <c r="C4" t="s">
        <v>5955</v>
      </c>
      <c r="D4" t="s">
        <v>8511</v>
      </c>
      <c r="E4" t="str">
        <f>IF(Schnittstellen_technisch[[#This Row],[Sender]]="SP1CLNT100","Sender",IF(Schnittstellen_technisch[[#This Row],[Receiver]]="SP1CLNT100","Receiver","nicht Mandant 100"))</f>
        <v>Sender</v>
      </c>
      <c r="F4" t="str">
        <f>IF(Schnittstellen_technisch[[#This Row],[Wo ist Mandant 100]]="nicht Mandant 100","",IF(Schnittstellen_technisch[[#This Row],[Wo ist Mandant 100]]="Receiver",Schnittstellen_technisch[[#This Row],[Sender]],Schnittstellen_technisch[[#This Row],[Receiver]]))</f>
        <v>EDIR_PROD</v>
      </c>
      <c r="H4" t="s">
        <v>8889</v>
      </c>
      <c r="I4" t="s">
        <v>8898</v>
      </c>
      <c r="J4" s="10" t="str">
        <f>IF(ISERROR(VLOOKUP(Schnittstelle_Klarname[[#This Row],[Schnittstelle]],BTT[Verwendete Schnittstelle
(optionale Auswahl)],1,FALSE)),"nein","ja")</f>
        <v>nein</v>
      </c>
    </row>
    <row r="5" spans="1:10" x14ac:dyDescent="0.25">
      <c r="A5" t="s">
        <v>8487</v>
      </c>
      <c r="B5" t="s">
        <v>5907</v>
      </c>
      <c r="C5" t="s">
        <v>5956</v>
      </c>
      <c r="D5" t="s">
        <v>8511</v>
      </c>
      <c r="E5" t="str">
        <f>IF(Schnittstellen_technisch[[#This Row],[Sender]]="SP1CLNT100","Sender",IF(Schnittstellen_technisch[[#This Row],[Receiver]]="SP1CLNT100","Receiver","nicht Mandant 100"))</f>
        <v>Sender</v>
      </c>
      <c r="F5" t="str">
        <f>IF(Schnittstellen_technisch[[#This Row],[Wo ist Mandant 100]]="nicht Mandant 100","",IF(Schnittstellen_technisch[[#This Row],[Wo ist Mandant 100]]="Receiver",Schnittstellen_technisch[[#This Row],[Sender]],Schnittstellen_technisch[[#This Row],[Receiver]]))</f>
        <v>EDIR_PROD</v>
      </c>
      <c r="H5" t="s">
        <v>8902</v>
      </c>
      <c r="I5" t="s">
        <v>8903</v>
      </c>
      <c r="J5" s="10" t="str">
        <f>IF(ISERROR(VLOOKUP(Schnittstelle_Klarname[[#This Row],[Schnittstelle]],BTT[Verwendete Schnittstelle
(optionale Auswahl)],1,FALSE)),"nein","ja")</f>
        <v>nein</v>
      </c>
    </row>
    <row r="6" spans="1:10" x14ac:dyDescent="0.25">
      <c r="A6" t="s">
        <v>8487</v>
      </c>
      <c r="B6" t="s">
        <v>5907</v>
      </c>
      <c r="C6" t="s">
        <v>5957</v>
      </c>
      <c r="D6" t="s">
        <v>8493</v>
      </c>
      <c r="E6" t="str">
        <f>IF(Schnittstellen_technisch[[#This Row],[Sender]]="SP1CLNT100","Sender",IF(Schnittstellen_technisch[[#This Row],[Receiver]]="SP1CLNT100","Receiver","nicht Mandant 100"))</f>
        <v>Sender</v>
      </c>
      <c r="F6" t="str">
        <f>IF(Schnittstellen_technisch[[#This Row],[Wo ist Mandant 100]]="nicht Mandant 100","",IF(Schnittstellen_technisch[[#This Row],[Wo ist Mandant 100]]="Receiver",Schnittstellen_technisch[[#This Row],[Sender]],Schnittstellen_technisch[[#This Row],[Receiver]]))</f>
        <v>FILENET_PROD</v>
      </c>
      <c r="H6" t="s">
        <v>8504</v>
      </c>
      <c r="J6" t="str">
        <f>IF(ISERROR(VLOOKUP(Schnittstelle_Klarname[[#This Row],[Schnittstelle]],BTT[Verwendete Schnittstelle
(optionale Auswahl)],1,FALSE)),"nein","ja")</f>
        <v>nein</v>
      </c>
    </row>
    <row r="7" spans="1:10" x14ac:dyDescent="0.25">
      <c r="A7" t="s">
        <v>8487</v>
      </c>
      <c r="B7" t="s">
        <v>5907</v>
      </c>
      <c r="C7" t="s">
        <v>5958</v>
      </c>
      <c r="D7" t="s">
        <v>8512</v>
      </c>
      <c r="E7" t="str">
        <f>IF(Schnittstellen_technisch[[#This Row],[Sender]]="SP1CLNT100","Sender",IF(Schnittstellen_technisch[[#This Row],[Receiver]]="SP1CLNT100","Receiver","nicht Mandant 100"))</f>
        <v>Sender</v>
      </c>
      <c r="F7" t="str">
        <f>IF(Schnittstellen_technisch[[#This Row],[Wo ist Mandant 100]]="nicht Mandant 100","",IF(Schnittstellen_technisch[[#This Row],[Wo ist Mandant 100]]="Receiver",Schnittstellen_technisch[[#This Row],[Sender]],Schnittstellen_technisch[[#This Row],[Receiver]]))</f>
        <v>GROUPWISE_PROD</v>
      </c>
      <c r="H7" t="s">
        <v>8904</v>
      </c>
      <c r="I7" t="s">
        <v>8905</v>
      </c>
      <c r="J7" s="10" t="str">
        <f>IF(ISERROR(VLOOKUP(Schnittstelle_Klarname[[#This Row],[Schnittstelle]],BTT[Verwendete Schnittstelle
(optionale Auswahl)],1,FALSE)),"nein","ja")</f>
        <v>nein</v>
      </c>
    </row>
    <row r="8" spans="1:10" x14ac:dyDescent="0.25">
      <c r="A8" t="s">
        <v>8487</v>
      </c>
      <c r="B8" t="s">
        <v>5907</v>
      </c>
      <c r="C8" t="s">
        <v>5959</v>
      </c>
      <c r="D8" t="s">
        <v>8506</v>
      </c>
      <c r="E8" t="str">
        <f>IF(Schnittstellen_technisch[[#This Row],[Sender]]="SP1CLNT100","Sender",IF(Schnittstellen_technisch[[#This Row],[Receiver]]="SP1CLNT100","Receiver","nicht Mandant 100"))</f>
        <v>Sender</v>
      </c>
      <c r="F8" t="str">
        <f>IF(Schnittstellen_technisch[[#This Row],[Wo ist Mandant 100]]="nicht Mandant 100","",IF(Schnittstellen_technisch[[#This Row],[Wo ist Mandant 100]]="Receiver",Schnittstellen_technisch[[#This Row],[Sender]],Schnittstellen_technisch[[#This Row],[Receiver]]))</f>
        <v>ERA</v>
      </c>
      <c r="H8" t="s">
        <v>8488</v>
      </c>
      <c r="I8" t="s">
        <v>8906</v>
      </c>
      <c r="J8" t="str">
        <f>IF(ISERROR(VLOOKUP(Schnittstelle_Klarname[[#This Row],[Schnittstelle]],BTT[Verwendete Schnittstelle
(optionale Auswahl)],1,FALSE)),"nein","ja")</f>
        <v>ja</v>
      </c>
    </row>
    <row r="9" spans="1:10" x14ac:dyDescent="0.25">
      <c r="A9" t="s">
        <v>8487</v>
      </c>
      <c r="B9" t="s">
        <v>5907</v>
      </c>
      <c r="C9" t="s">
        <v>5960</v>
      </c>
      <c r="D9" t="s">
        <v>8500</v>
      </c>
      <c r="E9" t="str">
        <f>IF(Schnittstellen_technisch[[#This Row],[Sender]]="SP1CLNT100","Sender",IF(Schnittstellen_technisch[[#This Row],[Receiver]]="SP1CLNT100","Receiver","nicht Mandant 100"))</f>
        <v>Sender</v>
      </c>
      <c r="F9" t="str">
        <f>IF(Schnittstellen_technisch[[#This Row],[Wo ist Mandant 100]]="nicht Mandant 100","",IF(Schnittstellen_technisch[[#This Row],[Wo ist Mandant 100]]="Receiver",Schnittstellen_technisch[[#This Row],[Sender]],Schnittstellen_technisch[[#This Row],[Receiver]]))</f>
        <v>SELMA_PROD</v>
      </c>
      <c r="H9" t="s">
        <v>8907</v>
      </c>
      <c r="I9" t="s">
        <v>8908</v>
      </c>
      <c r="J9" s="10" t="str">
        <f>IF(ISERROR(VLOOKUP(Schnittstelle_Klarname[[#This Row],[Schnittstelle]],BTT[Verwendete Schnittstelle
(optionale Auswahl)],1,FALSE)),"nein","ja")</f>
        <v>nein</v>
      </c>
    </row>
    <row r="10" spans="1:10" x14ac:dyDescent="0.25">
      <c r="A10" t="s">
        <v>8487</v>
      </c>
      <c r="B10" t="s">
        <v>5907</v>
      </c>
      <c r="C10" t="s">
        <v>5961</v>
      </c>
      <c r="D10" t="s">
        <v>8509</v>
      </c>
      <c r="E10" t="str">
        <f>IF(Schnittstellen_technisch[[#This Row],[Sender]]="SP1CLNT100","Sender",IF(Schnittstellen_technisch[[#This Row],[Receiver]]="SP1CLNT100","Receiver","nicht Mandant 100"))</f>
        <v>Sender</v>
      </c>
      <c r="F10" t="str">
        <f>IF(Schnittstellen_technisch[[#This Row],[Wo ist Mandant 100]]="nicht Mandant 100","",IF(Schnittstellen_technisch[[#This Row],[Wo ist Mandant 100]]="Receiver",Schnittstellen_technisch[[#This Row],[Sender]],Schnittstellen_technisch[[#This Row],[Receiver]]))</f>
        <v>RMS_FINAN</v>
      </c>
      <c r="H10" t="s">
        <v>8909</v>
      </c>
      <c r="I10" t="s">
        <v>8910</v>
      </c>
      <c r="J10" s="10" t="str">
        <f>IF(ISERROR(VLOOKUP(Schnittstelle_Klarname[[#This Row],[Schnittstelle]],BTT[Verwendete Schnittstelle
(optionale Auswahl)],1,FALSE)),"nein","ja")</f>
        <v>nein</v>
      </c>
    </row>
    <row r="11" spans="1:10" x14ac:dyDescent="0.25">
      <c r="A11" t="s">
        <v>8487</v>
      </c>
      <c r="B11" t="s">
        <v>5907</v>
      </c>
      <c r="C11" t="s">
        <v>5962</v>
      </c>
      <c r="D11" t="s">
        <v>8513</v>
      </c>
      <c r="E11" t="str">
        <f>IF(Schnittstellen_technisch[[#This Row],[Sender]]="SP1CLNT100","Sender",IF(Schnittstellen_technisch[[#This Row],[Receiver]]="SP1CLNT100","Receiver","nicht Mandant 100"))</f>
        <v>Sender</v>
      </c>
      <c r="F11" t="str">
        <f>IF(Schnittstellen_technisch[[#This Row],[Wo ist Mandant 100]]="nicht Mandant 100","",IF(Schnittstellen_technisch[[#This Row],[Wo ist Mandant 100]]="Receiver",Schnittstellen_technisch[[#This Row],[Sender]],Schnittstellen_technisch[[#This Row],[Receiver]]))</f>
        <v>RMS_PROD</v>
      </c>
      <c r="H11" t="s">
        <v>8911</v>
      </c>
      <c r="I11" t="s">
        <v>8912</v>
      </c>
      <c r="J11" s="10" t="str">
        <f>IF(ISERROR(VLOOKUP(Schnittstelle_Klarname[[#This Row],[Schnittstelle]],BTT[Verwendete Schnittstelle
(optionale Auswahl)],1,FALSE)),"nein","ja")</f>
        <v>nein</v>
      </c>
    </row>
    <row r="12" spans="1:10" x14ac:dyDescent="0.25">
      <c r="A12" t="s">
        <v>8487</v>
      </c>
      <c r="B12" t="s">
        <v>5907</v>
      </c>
      <c r="C12" t="s">
        <v>5963</v>
      </c>
      <c r="D12" t="s">
        <v>8514</v>
      </c>
      <c r="E12" t="str">
        <f>IF(Schnittstellen_technisch[[#This Row],[Sender]]="SP1CLNT100","Sender",IF(Schnittstellen_technisch[[#This Row],[Receiver]]="SP1CLNT100","Receiver","nicht Mandant 100"))</f>
        <v>Sender</v>
      </c>
      <c r="F12" t="str">
        <f>IF(Schnittstellen_technisch[[#This Row],[Wo ist Mandant 100]]="nicht Mandant 100","",IF(Schnittstellen_technisch[[#This Row],[Wo ist Mandant 100]]="Receiver",Schnittstellen_technisch[[#This Row],[Sender]],Schnittstellen_technisch[[#This Row],[Receiver]]))</f>
        <v>SMARTLISA_PROD</v>
      </c>
      <c r="H12" t="s">
        <v>8913</v>
      </c>
      <c r="I12" t="s">
        <v>8914</v>
      </c>
      <c r="J12" s="10" t="str">
        <f>IF(ISERROR(VLOOKUP(Schnittstelle_Klarname[[#This Row],[Schnittstelle]],BTT[Verwendete Schnittstelle
(optionale Auswahl)],1,FALSE)),"nein","ja")</f>
        <v>nein</v>
      </c>
    </row>
    <row r="13" spans="1:10" x14ac:dyDescent="0.25">
      <c r="A13" t="s">
        <v>8487</v>
      </c>
      <c r="B13" t="s">
        <v>5907</v>
      </c>
      <c r="C13" t="s">
        <v>5964</v>
      </c>
      <c r="D13" t="s">
        <v>8497</v>
      </c>
      <c r="E13" t="str">
        <f>IF(Schnittstellen_technisch[[#This Row],[Sender]]="SP1CLNT100","Sender",IF(Schnittstellen_technisch[[#This Row],[Receiver]]="SP1CLNT100","Receiver","nicht Mandant 100"))</f>
        <v>Sender</v>
      </c>
      <c r="F13" t="str">
        <f>IF(Schnittstellen_technisch[[#This Row],[Wo ist Mandant 100]]="nicht Mandant 100","",IF(Schnittstellen_technisch[[#This Row],[Wo ist Mandant 100]]="Receiver",Schnittstellen_technisch[[#This Row],[Sender]],Schnittstellen_technisch[[#This Row],[Receiver]]))</f>
        <v>KUNO_PROD</v>
      </c>
      <c r="H13" t="s">
        <v>8489</v>
      </c>
      <c r="J13" t="str">
        <f>IF(ISERROR(VLOOKUP(Schnittstelle_Klarname[[#This Row],[Schnittstelle]],BTT[Verwendete Schnittstelle
(optionale Auswahl)],1,FALSE)),"nein","ja")</f>
        <v>nein</v>
      </c>
    </row>
    <row r="14" spans="1:10" x14ac:dyDescent="0.25">
      <c r="A14" t="s">
        <v>8487</v>
      </c>
      <c r="B14" t="s">
        <v>5907</v>
      </c>
      <c r="C14" t="s">
        <v>5965</v>
      </c>
      <c r="D14" t="s">
        <v>8499</v>
      </c>
      <c r="E14" t="str">
        <f>IF(Schnittstellen_technisch[[#This Row],[Sender]]="SP1CLNT100","Sender",IF(Schnittstellen_technisch[[#This Row],[Receiver]]="SP1CLNT100","Receiver","nicht Mandant 100"))</f>
        <v>Sender</v>
      </c>
      <c r="F14" t="str">
        <f>IF(Schnittstellen_technisch[[#This Row],[Wo ist Mandant 100]]="nicht Mandant 100","",IF(Schnittstellen_technisch[[#This Row],[Wo ist Mandant 100]]="Receiver",Schnittstellen_technisch[[#This Row],[Sender]],Schnittstellen_technisch[[#This Row],[Receiver]]))</f>
        <v>MOPS_PROD</v>
      </c>
      <c r="H14" t="s">
        <v>8915</v>
      </c>
      <c r="I14" t="s">
        <v>8916</v>
      </c>
      <c r="J14" s="10" t="str">
        <f>IF(ISERROR(VLOOKUP(Schnittstelle_Klarname[[#This Row],[Schnittstelle]],BTT[Verwendete Schnittstelle
(optionale Auswahl)],1,FALSE)),"nein","ja")</f>
        <v>nein</v>
      </c>
    </row>
    <row r="15" spans="1:10" x14ac:dyDescent="0.25">
      <c r="A15" t="s">
        <v>8487</v>
      </c>
      <c r="B15" t="s">
        <v>5950</v>
      </c>
      <c r="C15" t="s">
        <v>5966</v>
      </c>
      <c r="D15" t="s">
        <v>8492</v>
      </c>
      <c r="E15" t="str">
        <f>IF(Schnittstellen_technisch[[#This Row],[Sender]]="SP1CLNT100","Sender",IF(Schnittstellen_technisch[[#This Row],[Receiver]]="SP1CLNT100","Receiver","nicht Mandant 100"))</f>
        <v>Sender</v>
      </c>
      <c r="F15" t="str">
        <f>IF(Schnittstellen_technisch[[#This Row],[Wo ist Mandant 100]]="nicht Mandant 100","",IF(Schnittstellen_technisch[[#This Row],[Wo ist Mandant 100]]="Receiver",Schnittstellen_technisch[[#This Row],[Sender]],Schnittstellen_technisch[[#This Row],[Receiver]]))</f>
        <v>EK_PORTAL_PROD</v>
      </c>
      <c r="H15" t="s">
        <v>8917</v>
      </c>
      <c r="I15" t="s">
        <v>8918</v>
      </c>
      <c r="J15" s="10" t="str">
        <f>IF(ISERROR(VLOOKUP(Schnittstelle_Klarname[[#This Row],[Schnittstelle]],BTT[Verwendete Schnittstelle
(optionale Auswahl)],1,FALSE)),"nein","ja")</f>
        <v>nein</v>
      </c>
    </row>
    <row r="16" spans="1:10" x14ac:dyDescent="0.25">
      <c r="A16" t="s">
        <v>8487</v>
      </c>
      <c r="B16" t="s">
        <v>5950</v>
      </c>
      <c r="C16" t="s">
        <v>5967</v>
      </c>
      <c r="D16" t="s">
        <v>8492</v>
      </c>
      <c r="E16" t="str">
        <f>IF(Schnittstellen_technisch[[#This Row],[Sender]]="SP1CLNT100","Sender",IF(Schnittstellen_technisch[[#This Row],[Receiver]]="SP1CLNT100","Receiver","nicht Mandant 100"))</f>
        <v>Sender</v>
      </c>
      <c r="F16" t="str">
        <f>IF(Schnittstellen_technisch[[#This Row],[Wo ist Mandant 100]]="nicht Mandant 100","",IF(Schnittstellen_technisch[[#This Row],[Wo ist Mandant 100]]="Receiver",Schnittstellen_technisch[[#This Row],[Sender]],Schnittstellen_technisch[[#This Row],[Receiver]]))</f>
        <v>EK_PORTAL_PROD</v>
      </c>
      <c r="H16" t="s">
        <v>8919</v>
      </c>
      <c r="I16" t="s">
        <v>8920</v>
      </c>
      <c r="J16" s="10" t="str">
        <f>IF(ISERROR(VLOOKUP(Schnittstelle_Klarname[[#This Row],[Schnittstelle]],BTT[Verwendete Schnittstelle
(optionale Auswahl)],1,FALSE)),"nein","ja")</f>
        <v>nein</v>
      </c>
    </row>
    <row r="17" spans="1:10" x14ac:dyDescent="0.25">
      <c r="A17" t="s">
        <v>8487</v>
      </c>
      <c r="B17" t="s">
        <v>5907</v>
      </c>
      <c r="C17" t="s">
        <v>5968</v>
      </c>
      <c r="D17" t="s">
        <v>8508</v>
      </c>
      <c r="E17" t="str">
        <f>IF(Schnittstellen_technisch[[#This Row],[Sender]]="SP1CLNT100","Sender",IF(Schnittstellen_technisch[[#This Row],[Receiver]]="SP1CLNT100","Receiver","nicht Mandant 100"))</f>
        <v>Sender</v>
      </c>
      <c r="F17" t="str">
        <f>IF(Schnittstellen_technisch[[#This Row],[Wo ist Mandant 100]]="nicht Mandant 100","",IF(Schnittstellen_technisch[[#This Row],[Wo ist Mandant 100]]="Receiver",Schnittstellen_technisch[[#This Row],[Sender]],Schnittstellen_technisch[[#This Row],[Receiver]]))</f>
        <v>PRIMO</v>
      </c>
      <c r="H17" t="s">
        <v>8921</v>
      </c>
      <c r="I17" t="s">
        <v>8922</v>
      </c>
      <c r="J17" s="10" t="str">
        <f>IF(ISERROR(VLOOKUP(Schnittstelle_Klarname[[#This Row],[Schnittstelle]],BTT[Verwendete Schnittstelle
(optionale Auswahl)],1,FALSE)),"nein","ja")</f>
        <v>nein</v>
      </c>
    </row>
    <row r="18" spans="1:10" x14ac:dyDescent="0.25">
      <c r="A18" t="s">
        <v>8487</v>
      </c>
      <c r="B18" t="s">
        <v>5907</v>
      </c>
      <c r="C18" t="s">
        <v>5969</v>
      </c>
      <c r="D18" t="s">
        <v>8508</v>
      </c>
      <c r="E18" t="str">
        <f>IF(Schnittstellen_technisch[[#This Row],[Sender]]="SP1CLNT100","Sender",IF(Schnittstellen_technisch[[#This Row],[Receiver]]="SP1CLNT100","Receiver","nicht Mandant 100"))</f>
        <v>Sender</v>
      </c>
      <c r="F18" t="str">
        <f>IF(Schnittstellen_technisch[[#This Row],[Wo ist Mandant 100]]="nicht Mandant 100","",IF(Schnittstellen_technisch[[#This Row],[Wo ist Mandant 100]]="Receiver",Schnittstellen_technisch[[#This Row],[Sender]],Schnittstellen_technisch[[#This Row],[Receiver]]))</f>
        <v>PRIMO</v>
      </c>
      <c r="H18" t="s">
        <v>8923</v>
      </c>
      <c r="I18" t="s">
        <v>8924</v>
      </c>
      <c r="J18" s="10" t="str">
        <f>IF(ISERROR(VLOOKUP(Schnittstelle_Klarname[[#This Row],[Schnittstelle]],BTT[Verwendete Schnittstelle
(optionale Auswahl)],1,FALSE)),"nein","ja")</f>
        <v>nein</v>
      </c>
    </row>
    <row r="19" spans="1:10" x14ac:dyDescent="0.25">
      <c r="A19" t="s">
        <v>8487</v>
      </c>
      <c r="B19" t="s">
        <v>5907</v>
      </c>
      <c r="C19" t="s">
        <v>5970</v>
      </c>
      <c r="D19" t="s">
        <v>8508</v>
      </c>
      <c r="E19" t="str">
        <f>IF(Schnittstellen_technisch[[#This Row],[Sender]]="SP1CLNT100","Sender",IF(Schnittstellen_technisch[[#This Row],[Receiver]]="SP1CLNT100","Receiver","nicht Mandant 100"))</f>
        <v>Sender</v>
      </c>
      <c r="F19" t="str">
        <f>IF(Schnittstellen_technisch[[#This Row],[Wo ist Mandant 100]]="nicht Mandant 100","",IF(Schnittstellen_technisch[[#This Row],[Wo ist Mandant 100]]="Receiver",Schnittstellen_technisch[[#This Row],[Sender]],Schnittstellen_technisch[[#This Row],[Receiver]]))</f>
        <v>PRIMO</v>
      </c>
      <c r="H19" t="s">
        <v>8896</v>
      </c>
      <c r="I19" t="s">
        <v>8925</v>
      </c>
      <c r="J19" s="10" t="str">
        <f>IF(ISERROR(VLOOKUP(Schnittstelle_Klarname[[#This Row],[Schnittstelle]],BTT[Verwendete Schnittstelle
(optionale Auswahl)],1,FALSE)),"nein","ja")</f>
        <v>nein</v>
      </c>
    </row>
    <row r="20" spans="1:10" x14ac:dyDescent="0.25">
      <c r="A20" t="s">
        <v>8487</v>
      </c>
      <c r="B20" t="s">
        <v>5907</v>
      </c>
      <c r="C20" t="s">
        <v>5971</v>
      </c>
      <c r="D20" t="s">
        <v>8515</v>
      </c>
      <c r="E20" t="str">
        <f>IF(Schnittstellen_technisch[[#This Row],[Sender]]="SP1CLNT100","Sender",IF(Schnittstellen_technisch[[#This Row],[Receiver]]="SP1CLNT100","Receiver","nicht Mandant 100"))</f>
        <v>Sender</v>
      </c>
      <c r="F20" t="str">
        <f>IF(Schnittstellen_technisch[[#This Row],[Wo ist Mandant 100]]="nicht Mandant 100","",IF(Schnittstellen_technisch[[#This Row],[Wo ist Mandant 100]]="Receiver",Schnittstellen_technisch[[#This Row],[Sender]],Schnittstellen_technisch[[#This Row],[Receiver]]))</f>
        <v>INVARIS_PROD</v>
      </c>
      <c r="H20" t="s">
        <v>8926</v>
      </c>
      <c r="I20" t="s">
        <v>8927</v>
      </c>
      <c r="J20" s="10" t="str">
        <f>IF(ISERROR(VLOOKUP(Schnittstelle_Klarname[[#This Row],[Schnittstelle]],BTT[Verwendete Schnittstelle
(optionale Auswahl)],1,FALSE)),"nein","ja")</f>
        <v>nein</v>
      </c>
    </row>
    <row r="21" spans="1:10" x14ac:dyDescent="0.25">
      <c r="A21" t="s">
        <v>8487</v>
      </c>
      <c r="B21" t="s">
        <v>5950</v>
      </c>
      <c r="C21" t="s">
        <v>5972</v>
      </c>
      <c r="D21" t="s">
        <v>8492</v>
      </c>
      <c r="E21" t="str">
        <f>IF(Schnittstellen_technisch[[#This Row],[Sender]]="SP1CLNT100","Sender",IF(Schnittstellen_technisch[[#This Row],[Receiver]]="SP1CLNT100","Receiver","nicht Mandant 100"))</f>
        <v>Sender</v>
      </c>
      <c r="F21" t="str">
        <f>IF(Schnittstellen_technisch[[#This Row],[Wo ist Mandant 100]]="nicht Mandant 100","",IF(Schnittstellen_technisch[[#This Row],[Wo ist Mandant 100]]="Receiver",Schnittstellen_technisch[[#This Row],[Sender]],Schnittstellen_technisch[[#This Row],[Receiver]]))</f>
        <v>EK_PORTAL_PROD</v>
      </c>
      <c r="H21" t="s">
        <v>8490</v>
      </c>
      <c r="J21" t="str">
        <f>IF(ISERROR(VLOOKUP(Schnittstelle_Klarname[[#This Row],[Schnittstelle]],BTT[Verwendete Schnittstelle
(optionale Auswahl)],1,FALSE)),"nein","ja")</f>
        <v>nein</v>
      </c>
    </row>
    <row r="22" spans="1:10" x14ac:dyDescent="0.25">
      <c r="A22" t="s">
        <v>8487</v>
      </c>
      <c r="B22" t="s">
        <v>5907</v>
      </c>
      <c r="C22" t="s">
        <v>5973</v>
      </c>
      <c r="D22" t="s">
        <v>8501</v>
      </c>
      <c r="E22" t="str">
        <f>IF(Schnittstellen_technisch[[#This Row],[Sender]]="SP1CLNT100","Sender",IF(Schnittstellen_technisch[[#This Row],[Receiver]]="SP1CLNT100","Receiver","nicht Mandant 100"))</f>
        <v>Sender</v>
      </c>
      <c r="F22" t="str">
        <f>IF(Schnittstellen_technisch[[#This Row],[Wo ist Mandant 100]]="nicht Mandant 100","",IF(Schnittstellen_technisch[[#This Row],[Wo ist Mandant 100]]="Receiver",Schnittstellen_technisch[[#This Row],[Sender]],Schnittstellen_technisch[[#This Row],[Receiver]]))</f>
        <v>UBI_HAHVSL_PROD</v>
      </c>
      <c r="H22" t="s">
        <v>8928</v>
      </c>
      <c r="I22" t="s">
        <v>8929</v>
      </c>
      <c r="J22" s="10" t="str">
        <f>IF(ISERROR(VLOOKUP(Schnittstelle_Klarname[[#This Row],[Schnittstelle]],BTT[Verwendete Schnittstelle
(optionale Auswahl)],1,FALSE)),"nein","ja")</f>
        <v>nein</v>
      </c>
    </row>
    <row r="23" spans="1:10" x14ac:dyDescent="0.25">
      <c r="A23" t="s">
        <v>8487</v>
      </c>
      <c r="B23" t="s">
        <v>5950</v>
      </c>
      <c r="C23" t="s">
        <v>5974</v>
      </c>
      <c r="D23" t="s">
        <v>8492</v>
      </c>
      <c r="E23" t="str">
        <f>IF(Schnittstellen_technisch[[#This Row],[Sender]]="SP1CLNT100","Sender",IF(Schnittstellen_technisch[[#This Row],[Receiver]]="SP1CLNT100","Receiver","nicht Mandant 100"))</f>
        <v>Sender</v>
      </c>
      <c r="F23" t="str">
        <f>IF(Schnittstellen_technisch[[#This Row],[Wo ist Mandant 100]]="nicht Mandant 100","",IF(Schnittstellen_technisch[[#This Row],[Wo ist Mandant 100]]="Receiver",Schnittstellen_technisch[[#This Row],[Sender]],Schnittstellen_technisch[[#This Row],[Receiver]]))</f>
        <v>EK_PORTAL_PROD</v>
      </c>
      <c r="H23" t="s">
        <v>9052</v>
      </c>
      <c r="I23" t="s">
        <v>9053</v>
      </c>
      <c r="J23" s="10" t="str">
        <f>IF(ISERROR(VLOOKUP(Schnittstelle_Klarname[[#This Row],[Schnittstelle]],BTT[Verwendete Schnittstelle
(optionale Auswahl)],1,FALSE)),"nein","ja")</f>
        <v>nein</v>
      </c>
    </row>
    <row r="24" spans="1:10" x14ac:dyDescent="0.25">
      <c r="A24" t="s">
        <v>8487</v>
      </c>
      <c r="B24" t="s">
        <v>5905</v>
      </c>
      <c r="C24" t="s">
        <v>5975</v>
      </c>
      <c r="D24" t="s">
        <v>8489</v>
      </c>
      <c r="E24" t="str">
        <f>IF(Schnittstellen_technisch[[#This Row],[Sender]]="SP1CLNT100","Sender",IF(Schnittstellen_technisch[[#This Row],[Receiver]]="SP1CLNT100","Receiver","nicht Mandant 100"))</f>
        <v>Sender</v>
      </c>
      <c r="F24" t="str">
        <f>IF(Schnittstellen_technisch[[#This Row],[Wo ist Mandant 100]]="nicht Mandant 100","",IF(Schnittstellen_technisch[[#This Row],[Wo ist Mandant 100]]="Receiver",Schnittstellen_technisch[[#This Row],[Sender]],Schnittstellen_technisch[[#This Row],[Receiver]]))</f>
        <v>BANT_PROD</v>
      </c>
      <c r="H24" t="s">
        <v>8930</v>
      </c>
      <c r="I24" t="s">
        <v>8931</v>
      </c>
      <c r="J24" s="10" t="str">
        <f>IF(ISERROR(VLOOKUP(Schnittstelle_Klarname[[#This Row],[Schnittstelle]],BTT[Verwendete Schnittstelle
(optionale Auswahl)],1,FALSE)),"nein","ja")</f>
        <v>nein</v>
      </c>
    </row>
    <row r="25" spans="1:10" x14ac:dyDescent="0.25">
      <c r="A25" t="s">
        <v>8487</v>
      </c>
      <c r="B25" t="s">
        <v>5905</v>
      </c>
      <c r="C25" t="s">
        <v>5975</v>
      </c>
      <c r="D25" t="s">
        <v>8512</v>
      </c>
      <c r="E25" t="str">
        <f>IF(Schnittstellen_technisch[[#This Row],[Sender]]="SP1CLNT100","Sender",IF(Schnittstellen_technisch[[#This Row],[Receiver]]="SP1CLNT100","Receiver","nicht Mandant 100"))</f>
        <v>Sender</v>
      </c>
      <c r="F25" t="str">
        <f>IF(Schnittstellen_technisch[[#This Row],[Wo ist Mandant 100]]="nicht Mandant 100","",IF(Schnittstellen_technisch[[#This Row],[Wo ist Mandant 100]]="Receiver",Schnittstellen_technisch[[#This Row],[Sender]],Schnittstellen_technisch[[#This Row],[Receiver]]))</f>
        <v>GROUPWISE_PROD</v>
      </c>
      <c r="H25" t="s">
        <v>8932</v>
      </c>
      <c r="I25" t="s">
        <v>8933</v>
      </c>
      <c r="J25" s="10" t="str">
        <f>IF(ISERROR(VLOOKUP(Schnittstelle_Klarname[[#This Row],[Schnittstelle]],BTT[Verwendete Schnittstelle
(optionale Auswahl)],1,FALSE)),"nein","ja")</f>
        <v>nein</v>
      </c>
    </row>
    <row r="26" spans="1:10" x14ac:dyDescent="0.25">
      <c r="A26" t="s">
        <v>8503</v>
      </c>
      <c r="B26" t="s">
        <v>5875</v>
      </c>
      <c r="C26" t="s">
        <v>5876</v>
      </c>
      <c r="D26" t="s">
        <v>8487</v>
      </c>
      <c r="E26" t="str">
        <f>IF(Schnittstellen_technisch[[#This Row],[Sender]]="SP1CLNT100","Sender",IF(Schnittstellen_technisch[[#This Row],[Receiver]]="SP1CLNT100","Receiver","nicht Mandant 100"))</f>
        <v>Receiver</v>
      </c>
      <c r="F26" t="str">
        <f>IF(Schnittstellen_technisch[[#This Row],[Wo ist Mandant 100]]="nicht Mandant 100","",IF(Schnittstellen_technisch[[#This Row],[Wo ist Mandant 100]]="Receiver",Schnittstellen_technisch[[#This Row],[Sender]],Schnittstellen_technisch[[#This Row],[Receiver]]))</f>
        <v>SAPPI</v>
      </c>
      <c r="H26" t="s">
        <v>8934</v>
      </c>
      <c r="I26" t="s">
        <v>8935</v>
      </c>
      <c r="J26" s="10" t="str">
        <f>IF(ISERROR(VLOOKUP(Schnittstelle_Klarname[[#This Row],[Schnittstelle]],BTT[Verwendete Schnittstelle
(optionale Auswahl)],1,FALSE)),"nein","ja")</f>
        <v>nein</v>
      </c>
    </row>
    <row r="27" spans="1:10" x14ac:dyDescent="0.25">
      <c r="A27" t="s">
        <v>8503</v>
      </c>
      <c r="B27" t="s">
        <v>5875</v>
      </c>
      <c r="C27" t="s">
        <v>5877</v>
      </c>
      <c r="D27" t="s">
        <v>8487</v>
      </c>
      <c r="E27" t="str">
        <f>IF(Schnittstellen_technisch[[#This Row],[Sender]]="SP1CLNT100","Sender",IF(Schnittstellen_technisch[[#This Row],[Receiver]]="SP1CLNT100","Receiver","nicht Mandant 100"))</f>
        <v>Receiver</v>
      </c>
      <c r="F27" t="str">
        <f>IF(Schnittstellen_technisch[[#This Row],[Wo ist Mandant 100]]="nicht Mandant 100","",IF(Schnittstellen_technisch[[#This Row],[Wo ist Mandant 100]]="Receiver",Schnittstellen_technisch[[#This Row],[Sender]],Schnittstellen_technisch[[#This Row],[Receiver]]))</f>
        <v>SAPPI</v>
      </c>
      <c r="H27" t="s">
        <v>8936</v>
      </c>
      <c r="I27" t="s">
        <v>8937</v>
      </c>
      <c r="J27" s="10" t="str">
        <f>IF(ISERROR(VLOOKUP(Schnittstelle_Klarname[[#This Row],[Schnittstelle]],BTT[Verwendete Schnittstelle
(optionale Auswahl)],1,FALSE)),"nein","ja")</f>
        <v>nein</v>
      </c>
    </row>
    <row r="28" spans="1:10" x14ac:dyDescent="0.25">
      <c r="A28" t="s">
        <v>8503</v>
      </c>
      <c r="B28" t="s">
        <v>5875</v>
      </c>
      <c r="C28" t="s">
        <v>5878</v>
      </c>
      <c r="D28" t="s">
        <v>8487</v>
      </c>
      <c r="E28" t="str">
        <f>IF(Schnittstellen_technisch[[#This Row],[Sender]]="SP1CLNT100","Sender",IF(Schnittstellen_technisch[[#This Row],[Receiver]]="SP1CLNT100","Receiver","nicht Mandant 100"))</f>
        <v>Receiver</v>
      </c>
      <c r="F28" t="str">
        <f>IF(Schnittstellen_technisch[[#This Row],[Wo ist Mandant 100]]="nicht Mandant 100","",IF(Schnittstellen_technisch[[#This Row],[Wo ist Mandant 100]]="Receiver",Schnittstellen_technisch[[#This Row],[Sender]],Schnittstellen_technisch[[#This Row],[Receiver]]))</f>
        <v>SAPPI</v>
      </c>
      <c r="H28" t="s">
        <v>8938</v>
      </c>
      <c r="I28" t="s">
        <v>8939</v>
      </c>
      <c r="J28" s="10" t="str">
        <f>IF(ISERROR(VLOOKUP(Schnittstelle_Klarname[[#This Row],[Schnittstelle]],BTT[Verwendete Schnittstelle
(optionale Auswahl)],1,FALSE)),"nein","ja")</f>
        <v>nein</v>
      </c>
    </row>
    <row r="29" spans="1:10" x14ac:dyDescent="0.25">
      <c r="A29" t="s">
        <v>8503</v>
      </c>
      <c r="B29" t="s">
        <v>5873</v>
      </c>
      <c r="C29" t="s">
        <v>5879</v>
      </c>
      <c r="D29" t="s">
        <v>8487</v>
      </c>
      <c r="E29" t="str">
        <f>IF(Schnittstellen_technisch[[#This Row],[Sender]]="SP1CLNT100","Sender",IF(Schnittstellen_technisch[[#This Row],[Receiver]]="SP1CLNT100","Receiver","nicht Mandant 100"))</f>
        <v>Receiver</v>
      </c>
      <c r="F29" t="str">
        <f>IF(Schnittstellen_technisch[[#This Row],[Wo ist Mandant 100]]="nicht Mandant 100","",IF(Schnittstellen_technisch[[#This Row],[Wo ist Mandant 100]]="Receiver",Schnittstellen_technisch[[#This Row],[Sender]],Schnittstellen_technisch[[#This Row],[Receiver]]))</f>
        <v>SAPPI</v>
      </c>
      <c r="H29" t="s">
        <v>8940</v>
      </c>
      <c r="I29" t="s">
        <v>8941</v>
      </c>
      <c r="J29" t="str">
        <f>IF(ISERROR(VLOOKUP(Schnittstelle_Klarname[[#This Row],[Schnittstelle]],BTT[Verwendete Schnittstelle
(optionale Auswahl)],1,FALSE)),"nein","ja")</f>
        <v>nein</v>
      </c>
    </row>
    <row r="30" spans="1:10" x14ac:dyDescent="0.25">
      <c r="A30" t="s">
        <v>8488</v>
      </c>
      <c r="B30" t="s">
        <v>5880</v>
      </c>
      <c r="C30" t="s">
        <v>5881</v>
      </c>
      <c r="D30" t="s">
        <v>8487</v>
      </c>
      <c r="E30" t="str">
        <f>IF(Schnittstellen_technisch[[#This Row],[Sender]]="SP1CLNT100","Sender",IF(Schnittstellen_technisch[[#This Row],[Receiver]]="SP1CLNT100","Receiver","nicht Mandant 100"))</f>
        <v>Receiver</v>
      </c>
      <c r="F30" t="str">
        <f>IF(Schnittstellen_technisch[[#This Row],[Wo ist Mandant 100]]="nicht Mandant 100","",IF(Schnittstellen_technisch[[#This Row],[Wo ist Mandant 100]]="Receiver",Schnittstellen_technisch[[#This Row],[Sender]],Schnittstellen_technisch[[#This Row],[Receiver]]))</f>
        <v>ASS_PROD</v>
      </c>
      <c r="H30" t="s">
        <v>8491</v>
      </c>
      <c r="I30" t="s">
        <v>8942</v>
      </c>
      <c r="J30" t="str">
        <f>IF(ISERROR(VLOOKUP(Schnittstelle_Klarname[[#This Row],[Schnittstelle]],BTT[Verwendete Schnittstelle
(optionale Auswahl)],1,FALSE)),"nein","ja")</f>
        <v>nein</v>
      </c>
    </row>
    <row r="31" spans="1:10" x14ac:dyDescent="0.25">
      <c r="A31" t="s">
        <v>8488</v>
      </c>
      <c r="B31" t="s">
        <v>5880</v>
      </c>
      <c r="C31" t="s">
        <v>5882</v>
      </c>
      <c r="D31" t="s">
        <v>8487</v>
      </c>
      <c r="E31" t="str">
        <f>IF(Schnittstellen_technisch[[#This Row],[Sender]]="SP1CLNT100","Sender",IF(Schnittstellen_technisch[[#This Row],[Receiver]]="SP1CLNT100","Receiver","nicht Mandant 100"))</f>
        <v>Receiver</v>
      </c>
      <c r="F31" t="str">
        <f>IF(Schnittstellen_technisch[[#This Row],[Wo ist Mandant 100]]="nicht Mandant 100","",IF(Schnittstellen_technisch[[#This Row],[Wo ist Mandant 100]]="Receiver",Schnittstellen_technisch[[#This Row],[Sender]],Schnittstellen_technisch[[#This Row],[Receiver]]))</f>
        <v>ASS_PROD</v>
      </c>
      <c r="H31" t="s">
        <v>8510</v>
      </c>
      <c r="I31" t="s">
        <v>8943</v>
      </c>
      <c r="J31" t="str">
        <f>IF(ISERROR(VLOOKUP(Schnittstelle_Klarname[[#This Row],[Schnittstelle]],BTT[Verwendete Schnittstelle
(optionale Auswahl)],1,FALSE)),"nein","ja")</f>
        <v>nein</v>
      </c>
    </row>
    <row r="32" spans="1:10" x14ac:dyDescent="0.25">
      <c r="A32" t="s">
        <v>8488</v>
      </c>
      <c r="B32" t="s">
        <v>5880</v>
      </c>
      <c r="C32" t="s">
        <v>5883</v>
      </c>
      <c r="D32" t="s">
        <v>8487</v>
      </c>
      <c r="E32" t="str">
        <f>IF(Schnittstellen_technisch[[#This Row],[Sender]]="SP1CLNT100","Sender",IF(Schnittstellen_technisch[[#This Row],[Receiver]]="SP1CLNT100","Receiver","nicht Mandant 100"))</f>
        <v>Receiver</v>
      </c>
      <c r="F32" t="str">
        <f>IF(Schnittstellen_technisch[[#This Row],[Wo ist Mandant 100]]="nicht Mandant 100","",IF(Schnittstellen_technisch[[#This Row],[Wo ist Mandant 100]]="Receiver",Schnittstellen_technisch[[#This Row],[Sender]],Schnittstellen_technisch[[#This Row],[Receiver]]))</f>
        <v>ASS_PROD</v>
      </c>
      <c r="H32" t="s">
        <v>8511</v>
      </c>
      <c r="J32" t="str">
        <f>IF(ISERROR(VLOOKUP(Schnittstelle_Klarname[[#This Row],[Schnittstelle]],BTT[Verwendete Schnittstelle
(optionale Auswahl)],1,FALSE)),"nein","ja")</f>
        <v>nein</v>
      </c>
    </row>
    <row r="33" spans="1:10" x14ac:dyDescent="0.25">
      <c r="A33" t="s">
        <v>8488</v>
      </c>
      <c r="B33" t="s">
        <v>5880</v>
      </c>
      <c r="C33" t="s">
        <v>5884</v>
      </c>
      <c r="D33" t="s">
        <v>8487</v>
      </c>
      <c r="E33" t="str">
        <f>IF(Schnittstellen_technisch[[#This Row],[Sender]]="SP1CLNT100","Sender",IF(Schnittstellen_technisch[[#This Row],[Receiver]]="SP1CLNT100","Receiver","nicht Mandant 100"))</f>
        <v>Receiver</v>
      </c>
      <c r="F33" t="str">
        <f>IF(Schnittstellen_technisch[[#This Row],[Wo ist Mandant 100]]="nicht Mandant 100","",IF(Schnittstellen_technisch[[#This Row],[Wo ist Mandant 100]]="Receiver",Schnittstellen_technisch[[#This Row],[Sender]],Schnittstellen_technisch[[#This Row],[Receiver]]))</f>
        <v>ASS_PROD</v>
      </c>
      <c r="H33" t="s">
        <v>8492</v>
      </c>
      <c r="J33" s="10" t="str">
        <f>IF(ISERROR(VLOOKUP(Schnittstelle_Klarname[[#This Row],[Schnittstelle]],BTT[Verwendete Schnittstelle
(optionale Auswahl)],1,FALSE)),"nein","ja")</f>
        <v>nein</v>
      </c>
    </row>
    <row r="34" spans="1:10" x14ac:dyDescent="0.25">
      <c r="A34" t="s">
        <v>8488</v>
      </c>
      <c r="B34" t="s">
        <v>5880</v>
      </c>
      <c r="C34" t="s">
        <v>5885</v>
      </c>
      <c r="D34" t="s">
        <v>8487</v>
      </c>
      <c r="E34" t="str">
        <f>IF(Schnittstellen_technisch[[#This Row],[Sender]]="SP1CLNT100","Sender",IF(Schnittstellen_technisch[[#This Row],[Receiver]]="SP1CLNT100","Receiver","nicht Mandant 100"))</f>
        <v>Receiver</v>
      </c>
      <c r="F34" t="str">
        <f>IF(Schnittstellen_technisch[[#This Row],[Wo ist Mandant 100]]="nicht Mandant 100","",IF(Schnittstellen_technisch[[#This Row],[Wo ist Mandant 100]]="Receiver",Schnittstellen_technisch[[#This Row],[Sender]],Schnittstellen_technisch[[#This Row],[Receiver]]))</f>
        <v>ASS_PROD</v>
      </c>
      <c r="H34" t="s">
        <v>8944</v>
      </c>
      <c r="I34" t="s">
        <v>8945</v>
      </c>
      <c r="J34" t="str">
        <f>IF(ISERROR(VLOOKUP(Schnittstelle_Klarname[[#This Row],[Schnittstelle]],BTT[Verwendete Schnittstelle
(optionale Auswahl)],1,FALSE)),"nein","ja")</f>
        <v>nein</v>
      </c>
    </row>
    <row r="35" spans="1:10" x14ac:dyDescent="0.25">
      <c r="A35" t="s">
        <v>8488</v>
      </c>
      <c r="B35" t="s">
        <v>5880</v>
      </c>
      <c r="C35" t="s">
        <v>5886</v>
      </c>
      <c r="D35" t="s">
        <v>8487</v>
      </c>
      <c r="E35" t="str">
        <f>IF(Schnittstellen_technisch[[#This Row],[Sender]]="SP1CLNT100","Sender",IF(Schnittstellen_technisch[[#This Row],[Receiver]]="SP1CLNT100","Receiver","nicht Mandant 100"))</f>
        <v>Receiver</v>
      </c>
      <c r="F35" t="str">
        <f>IF(Schnittstellen_technisch[[#This Row],[Wo ist Mandant 100]]="nicht Mandant 100","",IF(Schnittstellen_technisch[[#This Row],[Wo ist Mandant 100]]="Receiver",Schnittstellen_technisch[[#This Row],[Sender]],Schnittstellen_technisch[[#This Row],[Receiver]]))</f>
        <v>ASS_PROD</v>
      </c>
      <c r="H35" t="s">
        <v>8946</v>
      </c>
      <c r="I35" t="s">
        <v>8947</v>
      </c>
      <c r="J35" s="10" t="str">
        <f>IF(ISERROR(VLOOKUP(Schnittstelle_Klarname[[#This Row],[Schnittstelle]],BTT[Verwendete Schnittstelle
(optionale Auswahl)],1,FALSE)),"nein","ja")</f>
        <v>ja</v>
      </c>
    </row>
    <row r="36" spans="1:10" x14ac:dyDescent="0.25">
      <c r="A36" t="s">
        <v>8488</v>
      </c>
      <c r="B36" t="s">
        <v>5880</v>
      </c>
      <c r="C36" t="s">
        <v>5887</v>
      </c>
      <c r="D36" t="s">
        <v>8487</v>
      </c>
      <c r="E36" t="str">
        <f>IF(Schnittstellen_technisch[[#This Row],[Sender]]="SP1CLNT100","Sender",IF(Schnittstellen_technisch[[#This Row],[Receiver]]="SP1CLNT100","Receiver","nicht Mandant 100"))</f>
        <v>Receiver</v>
      </c>
      <c r="F36" t="str">
        <f>IF(Schnittstellen_technisch[[#This Row],[Wo ist Mandant 100]]="nicht Mandant 100","",IF(Schnittstellen_technisch[[#This Row],[Wo ist Mandant 100]]="Receiver",Schnittstellen_technisch[[#This Row],[Sender]],Schnittstellen_technisch[[#This Row],[Receiver]]))</f>
        <v>ASS_PROD</v>
      </c>
      <c r="H36" t="s">
        <v>8948</v>
      </c>
      <c r="I36" t="s">
        <v>8949</v>
      </c>
      <c r="J36" t="str">
        <f>IF(ISERROR(VLOOKUP(Schnittstelle_Klarname[[#This Row],[Schnittstelle]],BTT[Verwendete Schnittstelle
(optionale Auswahl)],1,FALSE)),"nein","ja")</f>
        <v>nein</v>
      </c>
    </row>
    <row r="37" spans="1:10" x14ac:dyDescent="0.25">
      <c r="A37" t="s">
        <v>8488</v>
      </c>
      <c r="B37" t="s">
        <v>5880</v>
      </c>
      <c r="C37" t="s">
        <v>5888</v>
      </c>
      <c r="D37" t="s">
        <v>8487</v>
      </c>
      <c r="E37" t="str">
        <f>IF(Schnittstellen_technisch[[#This Row],[Sender]]="SP1CLNT100","Sender",IF(Schnittstellen_technisch[[#This Row],[Receiver]]="SP1CLNT100","Receiver","nicht Mandant 100"))</f>
        <v>Receiver</v>
      </c>
      <c r="F37" t="str">
        <f>IF(Schnittstellen_technisch[[#This Row],[Wo ist Mandant 100]]="nicht Mandant 100","",IF(Schnittstellen_technisch[[#This Row],[Wo ist Mandant 100]]="Receiver",Schnittstellen_technisch[[#This Row],[Sender]],Schnittstellen_technisch[[#This Row],[Receiver]]))</f>
        <v>ASS_PROD</v>
      </c>
      <c r="H37" t="s">
        <v>8506</v>
      </c>
      <c r="I37" t="s">
        <v>8950</v>
      </c>
      <c r="J37" s="10" t="str">
        <f>IF(ISERROR(VLOOKUP(Schnittstelle_Klarname[[#This Row],[Schnittstelle]],BTT[Verwendete Schnittstelle
(optionale Auswahl)],1,FALSE)),"nein","ja")</f>
        <v>nein</v>
      </c>
    </row>
    <row r="38" spans="1:10" x14ac:dyDescent="0.25">
      <c r="A38" t="s">
        <v>8488</v>
      </c>
      <c r="B38" t="s">
        <v>5873</v>
      </c>
      <c r="C38" t="s">
        <v>5889</v>
      </c>
      <c r="D38" t="s">
        <v>8487</v>
      </c>
      <c r="E38" t="str">
        <f>IF(Schnittstellen_technisch[[#This Row],[Sender]]="SP1CLNT100","Sender",IF(Schnittstellen_technisch[[#This Row],[Receiver]]="SP1CLNT100","Receiver","nicht Mandant 100"))</f>
        <v>Receiver</v>
      </c>
      <c r="F38" t="str">
        <f>IF(Schnittstellen_technisch[[#This Row],[Wo ist Mandant 100]]="nicht Mandant 100","",IF(Schnittstellen_technisch[[#This Row],[Wo ist Mandant 100]]="Receiver",Schnittstellen_technisch[[#This Row],[Sender]],Schnittstellen_technisch[[#This Row],[Receiver]]))</f>
        <v>ASS_PROD</v>
      </c>
      <c r="H38" t="s">
        <v>9056</v>
      </c>
      <c r="I38" t="s">
        <v>9057</v>
      </c>
      <c r="J38" t="str">
        <f>IF(ISERROR(VLOOKUP(Schnittstelle_Klarname[[#This Row],[Schnittstelle]],BTT[Verwendete Schnittstelle
(optionale Auswahl)],1,FALSE)),"nein","ja")</f>
        <v>nein</v>
      </c>
    </row>
    <row r="39" spans="1:10" x14ac:dyDescent="0.25">
      <c r="A39" t="s">
        <v>8488</v>
      </c>
      <c r="B39" t="s">
        <v>5873</v>
      </c>
      <c r="C39" t="s">
        <v>5890</v>
      </c>
      <c r="D39" t="s">
        <v>8487</v>
      </c>
      <c r="E39" t="str">
        <f>IF(Schnittstellen_technisch[[#This Row],[Sender]]="SP1CLNT100","Sender",IF(Schnittstellen_technisch[[#This Row],[Receiver]]="SP1CLNT100","Receiver","nicht Mandant 100"))</f>
        <v>Receiver</v>
      </c>
      <c r="F39" t="str">
        <f>IF(Schnittstellen_technisch[[#This Row],[Wo ist Mandant 100]]="nicht Mandant 100","",IF(Schnittstellen_technisch[[#This Row],[Wo ist Mandant 100]]="Receiver",Schnittstellen_technisch[[#This Row],[Sender]],Schnittstellen_technisch[[#This Row],[Receiver]]))</f>
        <v>ASS_PROD</v>
      </c>
      <c r="H39" t="s">
        <v>8951</v>
      </c>
      <c r="I39" t="s">
        <v>8952</v>
      </c>
      <c r="J39" s="10" t="str">
        <f>IF(ISERROR(VLOOKUP(Schnittstelle_Klarname[[#This Row],[Schnittstelle]],BTT[Verwendete Schnittstelle
(optionale Auswahl)],1,FALSE)),"nein","ja")</f>
        <v>nein</v>
      </c>
    </row>
    <row r="40" spans="1:10" x14ac:dyDescent="0.25">
      <c r="A40" t="s">
        <v>8488</v>
      </c>
      <c r="B40" t="s">
        <v>5873</v>
      </c>
      <c r="C40" t="s">
        <v>5891</v>
      </c>
      <c r="D40" t="s">
        <v>8487</v>
      </c>
      <c r="E40" t="str">
        <f>IF(Schnittstellen_technisch[[#This Row],[Sender]]="SP1CLNT100","Sender",IF(Schnittstellen_technisch[[#This Row],[Receiver]]="SP1CLNT100","Receiver","nicht Mandant 100"))</f>
        <v>Receiver</v>
      </c>
      <c r="F40" t="str">
        <f>IF(Schnittstellen_technisch[[#This Row],[Wo ist Mandant 100]]="nicht Mandant 100","",IF(Schnittstellen_technisch[[#This Row],[Wo ist Mandant 100]]="Receiver",Schnittstellen_technisch[[#This Row],[Sender]],Schnittstellen_technisch[[#This Row],[Receiver]]))</f>
        <v>ASS_PROD</v>
      </c>
      <c r="H40" t="s">
        <v>8493</v>
      </c>
      <c r="I40" t="s">
        <v>8953</v>
      </c>
      <c r="J40" s="10" t="str">
        <f>IF(ISERROR(VLOOKUP(Schnittstelle_Klarname[[#This Row],[Schnittstelle]],BTT[Verwendete Schnittstelle
(optionale Auswahl)],1,FALSE)),"nein","ja")</f>
        <v>nein</v>
      </c>
    </row>
    <row r="41" spans="1:10" x14ac:dyDescent="0.25">
      <c r="A41" t="s">
        <v>8488</v>
      </c>
      <c r="B41" t="s">
        <v>5873</v>
      </c>
      <c r="C41" t="s">
        <v>5892</v>
      </c>
      <c r="D41" t="s">
        <v>8487</v>
      </c>
      <c r="E41" t="str">
        <f>IF(Schnittstellen_technisch[[#This Row],[Sender]]="SP1CLNT100","Sender",IF(Schnittstellen_technisch[[#This Row],[Receiver]]="SP1CLNT100","Receiver","nicht Mandant 100"))</f>
        <v>Receiver</v>
      </c>
      <c r="F41" t="str">
        <f>IF(Schnittstellen_technisch[[#This Row],[Wo ist Mandant 100]]="nicht Mandant 100","",IF(Schnittstellen_technisch[[#This Row],[Wo ist Mandant 100]]="Receiver",Schnittstellen_technisch[[#This Row],[Sender]],Schnittstellen_technisch[[#This Row],[Receiver]]))</f>
        <v>ASS_PROD</v>
      </c>
      <c r="H41" t="s">
        <v>8954</v>
      </c>
      <c r="I41" t="s">
        <v>8955</v>
      </c>
      <c r="J41" s="10" t="str">
        <f>IF(ISERROR(VLOOKUP(Schnittstelle_Klarname[[#This Row],[Schnittstelle]],BTT[Verwendete Schnittstelle
(optionale Auswahl)],1,FALSE)),"nein","ja")</f>
        <v>nein</v>
      </c>
    </row>
    <row r="42" spans="1:10" x14ac:dyDescent="0.25">
      <c r="A42" t="s">
        <v>8488</v>
      </c>
      <c r="B42" t="s">
        <v>5873</v>
      </c>
      <c r="C42" t="s">
        <v>5893</v>
      </c>
      <c r="D42" t="s">
        <v>8487</v>
      </c>
      <c r="E42" t="str">
        <f>IF(Schnittstellen_technisch[[#This Row],[Sender]]="SP1CLNT100","Sender",IF(Schnittstellen_technisch[[#This Row],[Receiver]]="SP1CLNT100","Receiver","nicht Mandant 100"))</f>
        <v>Receiver</v>
      </c>
      <c r="F42" t="str">
        <f>IF(Schnittstellen_technisch[[#This Row],[Wo ist Mandant 100]]="nicht Mandant 100","",IF(Schnittstellen_technisch[[#This Row],[Wo ist Mandant 100]]="Receiver",Schnittstellen_technisch[[#This Row],[Sender]],Schnittstellen_technisch[[#This Row],[Receiver]]))</f>
        <v>ASS_PROD</v>
      </c>
      <c r="H42" t="s">
        <v>8956</v>
      </c>
      <c r="I42" t="s">
        <v>8957</v>
      </c>
      <c r="J42" s="10" t="str">
        <f>IF(ISERROR(VLOOKUP(Schnittstelle_Klarname[[#This Row],[Schnittstelle]],BTT[Verwendete Schnittstelle
(optionale Auswahl)],1,FALSE)),"nein","ja")</f>
        <v>nein</v>
      </c>
    </row>
    <row r="43" spans="1:10" x14ac:dyDescent="0.25">
      <c r="A43" t="s">
        <v>8488</v>
      </c>
      <c r="B43" t="s">
        <v>5873</v>
      </c>
      <c r="C43" t="s">
        <v>5894</v>
      </c>
      <c r="D43" t="s">
        <v>8487</v>
      </c>
      <c r="E43" t="str">
        <f>IF(Schnittstellen_technisch[[#This Row],[Sender]]="SP1CLNT100","Sender",IF(Schnittstellen_technisch[[#This Row],[Receiver]]="SP1CLNT100","Receiver","nicht Mandant 100"))</f>
        <v>Receiver</v>
      </c>
      <c r="F43" t="str">
        <f>IF(Schnittstellen_technisch[[#This Row],[Wo ist Mandant 100]]="nicht Mandant 100","",IF(Schnittstellen_technisch[[#This Row],[Wo ist Mandant 100]]="Receiver",Schnittstellen_technisch[[#This Row],[Sender]],Schnittstellen_technisch[[#This Row],[Receiver]]))</f>
        <v>ASS_PROD</v>
      </c>
      <c r="H43" t="s">
        <v>8958</v>
      </c>
      <c r="I43" t="s">
        <v>8959</v>
      </c>
      <c r="J43" t="str">
        <f>IF(ISERROR(VLOOKUP(Schnittstelle_Klarname[[#This Row],[Schnittstelle]],BTT[Verwendete Schnittstelle
(optionale Auswahl)],1,FALSE)),"nein","ja")</f>
        <v>nein</v>
      </c>
    </row>
    <row r="44" spans="1:10" x14ac:dyDescent="0.25">
      <c r="A44" t="s">
        <v>8488</v>
      </c>
      <c r="B44" t="s">
        <v>5873</v>
      </c>
      <c r="C44" t="s">
        <v>5895</v>
      </c>
      <c r="D44" t="s">
        <v>8487</v>
      </c>
      <c r="E44" t="str">
        <f>IF(Schnittstellen_technisch[[#This Row],[Sender]]="SP1CLNT100","Sender",IF(Schnittstellen_technisch[[#This Row],[Receiver]]="SP1CLNT100","Receiver","nicht Mandant 100"))</f>
        <v>Receiver</v>
      </c>
      <c r="F44" t="str">
        <f>IF(Schnittstellen_technisch[[#This Row],[Wo ist Mandant 100]]="nicht Mandant 100","",IF(Schnittstellen_technisch[[#This Row],[Wo ist Mandant 100]]="Receiver",Schnittstellen_technisch[[#This Row],[Sender]],Schnittstellen_technisch[[#This Row],[Receiver]]))</f>
        <v>ASS_PROD</v>
      </c>
      <c r="H44" t="s">
        <v>8960</v>
      </c>
      <c r="I44" t="s">
        <v>8961</v>
      </c>
      <c r="J44" t="str">
        <f>IF(ISERROR(VLOOKUP(Schnittstelle_Klarname[[#This Row],[Schnittstelle]],BTT[Verwendete Schnittstelle
(optionale Auswahl)],1,FALSE)),"nein","ja")</f>
        <v>nein</v>
      </c>
    </row>
    <row r="45" spans="1:10" x14ac:dyDescent="0.25">
      <c r="A45" t="s">
        <v>8488</v>
      </c>
      <c r="B45" t="s">
        <v>5873</v>
      </c>
      <c r="C45" t="s">
        <v>5896</v>
      </c>
      <c r="D45" t="s">
        <v>8487</v>
      </c>
      <c r="E45" t="str">
        <f>IF(Schnittstellen_technisch[[#This Row],[Sender]]="SP1CLNT100","Sender",IF(Schnittstellen_technisch[[#This Row],[Receiver]]="SP1CLNT100","Receiver","nicht Mandant 100"))</f>
        <v>Receiver</v>
      </c>
      <c r="F45" t="str">
        <f>IF(Schnittstellen_technisch[[#This Row],[Wo ist Mandant 100]]="nicht Mandant 100","",IF(Schnittstellen_technisch[[#This Row],[Wo ist Mandant 100]]="Receiver",Schnittstellen_technisch[[#This Row],[Sender]],Schnittstellen_technisch[[#This Row],[Receiver]]))</f>
        <v>ASS_PROD</v>
      </c>
      <c r="H45" t="s">
        <v>8494</v>
      </c>
      <c r="I45" t="s">
        <v>8962</v>
      </c>
      <c r="J45" s="10" t="str">
        <f>IF(ISERROR(VLOOKUP(Schnittstelle_Klarname[[#This Row],[Schnittstelle]],BTT[Verwendete Schnittstelle
(optionale Auswahl)],1,FALSE)),"nein","ja")</f>
        <v>nein</v>
      </c>
    </row>
    <row r="46" spans="1:10" x14ac:dyDescent="0.25">
      <c r="A46" t="s">
        <v>8488</v>
      </c>
      <c r="B46" t="s">
        <v>5873</v>
      </c>
      <c r="C46" t="s">
        <v>5897</v>
      </c>
      <c r="D46" t="s">
        <v>8487</v>
      </c>
      <c r="E46" t="str">
        <f>IF(Schnittstellen_technisch[[#This Row],[Sender]]="SP1CLNT100","Sender",IF(Schnittstellen_technisch[[#This Row],[Receiver]]="SP1CLNT100","Receiver","nicht Mandant 100"))</f>
        <v>Receiver</v>
      </c>
      <c r="F46" t="str">
        <f>IF(Schnittstellen_technisch[[#This Row],[Wo ist Mandant 100]]="nicht Mandant 100","",IF(Schnittstellen_technisch[[#This Row],[Wo ist Mandant 100]]="Receiver",Schnittstellen_technisch[[#This Row],[Sender]],Schnittstellen_technisch[[#This Row],[Receiver]]))</f>
        <v>ASS_PROD</v>
      </c>
      <c r="H46" t="s">
        <v>8512</v>
      </c>
      <c r="J46" s="10" t="str">
        <f>IF(ISERROR(VLOOKUP(Schnittstelle_Klarname[[#This Row],[Schnittstelle]],BTT[Verwendete Schnittstelle
(optionale Auswahl)],1,FALSE)),"nein","ja")</f>
        <v>nein</v>
      </c>
    </row>
    <row r="47" spans="1:10" x14ac:dyDescent="0.25">
      <c r="A47" t="s">
        <v>8488</v>
      </c>
      <c r="B47" t="s">
        <v>5873</v>
      </c>
      <c r="C47" t="s">
        <v>5898</v>
      </c>
      <c r="D47" t="s">
        <v>8487</v>
      </c>
      <c r="E47" t="str">
        <f>IF(Schnittstellen_technisch[[#This Row],[Sender]]="SP1CLNT100","Sender",IF(Schnittstellen_technisch[[#This Row],[Receiver]]="SP1CLNT100","Receiver","nicht Mandant 100"))</f>
        <v>Receiver</v>
      </c>
      <c r="F47" t="str">
        <f>IF(Schnittstellen_technisch[[#This Row],[Wo ist Mandant 100]]="nicht Mandant 100","",IF(Schnittstellen_technisch[[#This Row],[Wo ist Mandant 100]]="Receiver",Schnittstellen_technisch[[#This Row],[Sender]],Schnittstellen_technisch[[#This Row],[Receiver]]))</f>
        <v>ASS_PROD</v>
      </c>
      <c r="H47" t="s">
        <v>8963</v>
      </c>
      <c r="I47" t="s">
        <v>8964</v>
      </c>
      <c r="J47" t="str">
        <f>IF(ISERROR(VLOOKUP(Schnittstelle_Klarname[[#This Row],[Schnittstelle]],BTT[Verwendete Schnittstelle
(optionale Auswahl)],1,FALSE)),"nein","ja")</f>
        <v>nein</v>
      </c>
    </row>
    <row r="48" spans="1:10" x14ac:dyDescent="0.25">
      <c r="A48" t="s">
        <v>8488</v>
      </c>
      <c r="B48" t="s">
        <v>5873</v>
      </c>
      <c r="C48" t="s">
        <v>5899</v>
      </c>
      <c r="D48" t="s">
        <v>8487</v>
      </c>
      <c r="E48" t="str">
        <f>IF(Schnittstellen_technisch[[#This Row],[Sender]]="SP1CLNT100","Sender",IF(Schnittstellen_technisch[[#This Row],[Receiver]]="SP1CLNT100","Receiver","nicht Mandant 100"))</f>
        <v>Receiver</v>
      </c>
      <c r="F48" t="str">
        <f>IF(Schnittstellen_technisch[[#This Row],[Wo ist Mandant 100]]="nicht Mandant 100","",IF(Schnittstellen_technisch[[#This Row],[Wo ist Mandant 100]]="Receiver",Schnittstellen_technisch[[#This Row],[Sender]],Schnittstellen_technisch[[#This Row],[Receiver]]))</f>
        <v>ASS_PROD</v>
      </c>
      <c r="H48" t="s">
        <v>8965</v>
      </c>
      <c r="I48" t="s">
        <v>8966</v>
      </c>
      <c r="J48" s="10" t="str">
        <f>IF(ISERROR(VLOOKUP(Schnittstelle_Klarname[[#This Row],[Schnittstelle]],BTT[Verwendete Schnittstelle
(optionale Auswahl)],1,FALSE)),"nein","ja")</f>
        <v>nein</v>
      </c>
    </row>
    <row r="49" spans="1:10" x14ac:dyDescent="0.25">
      <c r="A49" t="s">
        <v>8488</v>
      </c>
      <c r="B49" t="s">
        <v>5873</v>
      </c>
      <c r="C49" t="s">
        <v>5900</v>
      </c>
      <c r="D49" t="s">
        <v>8487</v>
      </c>
      <c r="E49" t="str">
        <f>IF(Schnittstellen_technisch[[#This Row],[Sender]]="SP1CLNT100","Sender",IF(Schnittstellen_technisch[[#This Row],[Receiver]]="SP1CLNT100","Receiver","nicht Mandant 100"))</f>
        <v>Receiver</v>
      </c>
      <c r="F49" t="str">
        <f>IF(Schnittstellen_technisch[[#This Row],[Wo ist Mandant 100]]="nicht Mandant 100","",IF(Schnittstellen_technisch[[#This Row],[Wo ist Mandant 100]]="Receiver",Schnittstellen_technisch[[#This Row],[Sender]],Schnittstellen_technisch[[#This Row],[Receiver]]))</f>
        <v>ASS_PROD</v>
      </c>
      <c r="H49" t="s">
        <v>8495</v>
      </c>
      <c r="I49" t="s">
        <v>8967</v>
      </c>
      <c r="J49" s="10" t="str">
        <f>IF(ISERROR(VLOOKUP(Schnittstelle_Klarname[[#This Row],[Schnittstelle]],BTT[Verwendete Schnittstelle
(optionale Auswahl)],1,FALSE)),"nein","ja")</f>
        <v>nein</v>
      </c>
    </row>
    <row r="50" spans="1:10" x14ac:dyDescent="0.25">
      <c r="A50" t="s">
        <v>8488</v>
      </c>
      <c r="B50" t="s">
        <v>5873</v>
      </c>
      <c r="C50" t="s">
        <v>5901</v>
      </c>
      <c r="D50" t="s">
        <v>8487</v>
      </c>
      <c r="E50" t="str">
        <f>IF(Schnittstellen_technisch[[#This Row],[Sender]]="SP1CLNT100","Sender",IF(Schnittstellen_technisch[[#This Row],[Receiver]]="SP1CLNT100","Receiver","nicht Mandant 100"))</f>
        <v>Receiver</v>
      </c>
      <c r="F50" t="str">
        <f>IF(Schnittstellen_technisch[[#This Row],[Wo ist Mandant 100]]="nicht Mandant 100","",IF(Schnittstellen_technisch[[#This Row],[Wo ist Mandant 100]]="Receiver",Schnittstellen_technisch[[#This Row],[Sender]],Schnittstellen_technisch[[#This Row],[Receiver]]))</f>
        <v>ASS_PROD</v>
      </c>
      <c r="H50" t="s">
        <v>8968</v>
      </c>
      <c r="I50" t="s">
        <v>8969</v>
      </c>
      <c r="J50" s="10" t="str">
        <f>IF(ISERROR(VLOOKUP(Schnittstelle_Klarname[[#This Row],[Schnittstelle]],BTT[Verwendete Schnittstelle
(optionale Auswahl)],1,FALSE)),"nein","ja")</f>
        <v>nein</v>
      </c>
    </row>
    <row r="51" spans="1:10" x14ac:dyDescent="0.25">
      <c r="A51" t="s">
        <v>8488</v>
      </c>
      <c r="B51" t="s">
        <v>5873</v>
      </c>
      <c r="C51" t="s">
        <v>5902</v>
      </c>
      <c r="D51" t="s">
        <v>8487</v>
      </c>
      <c r="E51" t="str">
        <f>IF(Schnittstellen_technisch[[#This Row],[Sender]]="SP1CLNT100","Sender",IF(Schnittstellen_technisch[[#This Row],[Receiver]]="SP1CLNT100","Receiver","nicht Mandant 100"))</f>
        <v>Receiver</v>
      </c>
      <c r="F51" t="str">
        <f>IF(Schnittstellen_technisch[[#This Row],[Wo ist Mandant 100]]="nicht Mandant 100","",IF(Schnittstellen_technisch[[#This Row],[Wo ist Mandant 100]]="Receiver",Schnittstellen_technisch[[#This Row],[Sender]],Schnittstellen_technisch[[#This Row],[Receiver]]))</f>
        <v>ASS_PROD</v>
      </c>
      <c r="H51" t="s">
        <v>8970</v>
      </c>
      <c r="I51" t="s">
        <v>8971</v>
      </c>
      <c r="J51" t="str">
        <f>IF(ISERROR(VLOOKUP(Schnittstelle_Klarname[[#This Row],[Schnittstelle]],BTT[Verwendete Schnittstelle
(optionale Auswahl)],1,FALSE)),"nein","ja")</f>
        <v>nein</v>
      </c>
    </row>
    <row r="52" spans="1:10" x14ac:dyDescent="0.25">
      <c r="A52" t="s">
        <v>8488</v>
      </c>
      <c r="B52" t="s">
        <v>5873</v>
      </c>
      <c r="C52" t="s">
        <v>5903</v>
      </c>
      <c r="D52" t="s">
        <v>8487</v>
      </c>
      <c r="E52" t="str">
        <f>IF(Schnittstellen_technisch[[#This Row],[Sender]]="SP1CLNT100","Sender",IF(Schnittstellen_technisch[[#This Row],[Receiver]]="SP1CLNT100","Receiver","nicht Mandant 100"))</f>
        <v>Receiver</v>
      </c>
      <c r="F52" t="str">
        <f>IF(Schnittstellen_technisch[[#This Row],[Wo ist Mandant 100]]="nicht Mandant 100","",IF(Schnittstellen_technisch[[#This Row],[Wo ist Mandant 100]]="Receiver",Schnittstellen_technisch[[#This Row],[Sender]],Schnittstellen_technisch[[#This Row],[Receiver]]))</f>
        <v>ASS_PROD</v>
      </c>
      <c r="H52" t="s">
        <v>8972</v>
      </c>
      <c r="I52" t="s">
        <v>8973</v>
      </c>
      <c r="J52" s="10" t="str">
        <f>IF(ISERROR(VLOOKUP(Schnittstelle_Klarname[[#This Row],[Schnittstelle]],BTT[Verwendete Schnittstelle
(optionale Auswahl)],1,FALSE)),"nein","ja")</f>
        <v>nein</v>
      </c>
    </row>
    <row r="53" spans="1:10" x14ac:dyDescent="0.25">
      <c r="A53" t="s">
        <v>8488</v>
      </c>
      <c r="B53" t="s">
        <v>5880</v>
      </c>
      <c r="C53" t="s">
        <v>5904</v>
      </c>
      <c r="D53" t="s">
        <v>8487</v>
      </c>
      <c r="E53" t="str">
        <f>IF(Schnittstellen_technisch[[#This Row],[Sender]]="SP1CLNT100","Sender",IF(Schnittstellen_technisch[[#This Row],[Receiver]]="SP1CLNT100","Receiver","nicht Mandant 100"))</f>
        <v>Receiver</v>
      </c>
      <c r="F53" t="str">
        <f>IF(Schnittstellen_technisch[[#This Row],[Wo ist Mandant 100]]="nicht Mandant 100","",IF(Schnittstellen_technisch[[#This Row],[Wo ist Mandant 100]]="Receiver",Schnittstellen_technisch[[#This Row],[Sender]],Schnittstellen_technisch[[#This Row],[Receiver]]))</f>
        <v>ASS_PROD</v>
      </c>
      <c r="H53" t="s">
        <v>8496</v>
      </c>
      <c r="J53" s="10" t="str">
        <f>IF(ISERROR(VLOOKUP(Schnittstelle_Klarname[[#This Row],[Schnittstelle]],BTT[Verwendete Schnittstelle
(optionale Auswahl)],1,FALSE)),"nein","ja")</f>
        <v>nein</v>
      </c>
    </row>
    <row r="54" spans="1:10" x14ac:dyDescent="0.25">
      <c r="A54" t="s">
        <v>8489</v>
      </c>
      <c r="B54" t="s">
        <v>5905</v>
      </c>
      <c r="C54" t="s">
        <v>5906</v>
      </c>
      <c r="D54" t="s">
        <v>8487</v>
      </c>
      <c r="E54" t="str">
        <f>IF(Schnittstellen_technisch[[#This Row],[Sender]]="SP1CLNT100","Sender",IF(Schnittstellen_technisch[[#This Row],[Receiver]]="SP1CLNT100","Receiver","nicht Mandant 100"))</f>
        <v>Receiver</v>
      </c>
      <c r="F54" t="str">
        <f>IF(Schnittstellen_technisch[[#This Row],[Wo ist Mandant 100]]="nicht Mandant 100","",IF(Schnittstellen_technisch[[#This Row],[Wo ist Mandant 100]]="Receiver",Schnittstellen_technisch[[#This Row],[Sender]],Schnittstellen_technisch[[#This Row],[Receiver]]))</f>
        <v>BANT_PROD</v>
      </c>
      <c r="H54" t="s">
        <v>8974</v>
      </c>
      <c r="I54" t="s">
        <v>8975</v>
      </c>
      <c r="J54" t="str">
        <f>IF(ISERROR(VLOOKUP(Schnittstelle_Klarname[[#This Row],[Schnittstelle]],BTT[Verwendete Schnittstelle
(optionale Auswahl)],1,FALSE)),"nein","ja")</f>
        <v>nein</v>
      </c>
    </row>
    <row r="55" spans="1:10" x14ac:dyDescent="0.25">
      <c r="A55" t="s">
        <v>8490</v>
      </c>
      <c r="B55" t="s">
        <v>5907</v>
      </c>
      <c r="C55" t="s">
        <v>5908</v>
      </c>
      <c r="D55" t="s">
        <v>8487</v>
      </c>
      <c r="E55" t="str">
        <f>IF(Schnittstellen_technisch[[#This Row],[Sender]]="SP1CLNT100","Sender",IF(Schnittstellen_technisch[[#This Row],[Receiver]]="SP1CLNT100","Receiver","nicht Mandant 100"))</f>
        <v>Receiver</v>
      </c>
      <c r="F55" t="str">
        <f>IF(Schnittstellen_technisch[[#This Row],[Wo ist Mandant 100]]="nicht Mandant 100","",IF(Schnittstellen_technisch[[#This Row],[Wo ist Mandant 100]]="Receiver",Schnittstellen_technisch[[#This Row],[Sender]],Schnittstellen_technisch[[#This Row],[Receiver]]))</f>
        <v>BPI_PROD</v>
      </c>
      <c r="H55" t="s">
        <v>8976</v>
      </c>
      <c r="I55" t="s">
        <v>8977</v>
      </c>
      <c r="J55" s="10" t="str">
        <f>IF(ISERROR(VLOOKUP(Schnittstelle_Klarname[[#This Row],[Schnittstelle]],BTT[Verwendete Schnittstelle
(optionale Auswahl)],1,FALSE)),"nein","ja")</f>
        <v>nein</v>
      </c>
    </row>
    <row r="56" spans="1:10" x14ac:dyDescent="0.25">
      <c r="A56" t="s">
        <v>8490</v>
      </c>
      <c r="B56" t="s">
        <v>5907</v>
      </c>
      <c r="C56" t="s">
        <v>5909</v>
      </c>
      <c r="D56" t="s">
        <v>8487</v>
      </c>
      <c r="E56" t="str">
        <f>IF(Schnittstellen_technisch[[#This Row],[Sender]]="SP1CLNT100","Sender",IF(Schnittstellen_technisch[[#This Row],[Receiver]]="SP1CLNT100","Receiver","nicht Mandant 100"))</f>
        <v>Receiver</v>
      </c>
      <c r="F56" t="str">
        <f>IF(Schnittstellen_technisch[[#This Row],[Wo ist Mandant 100]]="nicht Mandant 100","",IF(Schnittstellen_technisch[[#This Row],[Wo ist Mandant 100]]="Receiver",Schnittstellen_technisch[[#This Row],[Sender]],Schnittstellen_technisch[[#This Row],[Receiver]]))</f>
        <v>BPI_PROD</v>
      </c>
      <c r="H56" t="s">
        <v>8515</v>
      </c>
      <c r="J56" s="10" t="str">
        <f>IF(ISERROR(VLOOKUP(Schnittstelle_Klarname[[#This Row],[Schnittstelle]],BTT[Verwendete Schnittstelle
(optionale Auswahl)],1,FALSE)),"nein","ja")</f>
        <v>nein</v>
      </c>
    </row>
    <row r="57" spans="1:10" x14ac:dyDescent="0.25">
      <c r="A57" t="s">
        <v>8490</v>
      </c>
      <c r="B57" t="s">
        <v>5910</v>
      </c>
      <c r="C57" t="s">
        <v>5911</v>
      </c>
      <c r="D57" t="s">
        <v>8487</v>
      </c>
      <c r="E57" t="str">
        <f>IF(Schnittstellen_technisch[[#This Row],[Sender]]="SP1CLNT100","Sender",IF(Schnittstellen_technisch[[#This Row],[Receiver]]="SP1CLNT100","Receiver","nicht Mandant 100"))</f>
        <v>Receiver</v>
      </c>
      <c r="F57" t="str">
        <f>IF(Schnittstellen_technisch[[#This Row],[Wo ist Mandant 100]]="nicht Mandant 100","",IF(Schnittstellen_technisch[[#This Row],[Wo ist Mandant 100]]="Receiver",Schnittstellen_technisch[[#This Row],[Sender]],Schnittstellen_technisch[[#This Row],[Receiver]]))</f>
        <v>BPI_PROD</v>
      </c>
      <c r="H57" t="s">
        <v>8978</v>
      </c>
      <c r="I57" t="s">
        <v>8979</v>
      </c>
      <c r="J57" s="10" t="str">
        <f>IF(ISERROR(VLOOKUP(Schnittstelle_Klarname[[#This Row],[Schnittstelle]],BTT[Verwendete Schnittstelle
(optionale Auswahl)],1,FALSE)),"nein","ja")</f>
        <v>nein</v>
      </c>
    </row>
    <row r="58" spans="1:10" x14ac:dyDescent="0.25">
      <c r="A58" t="s">
        <v>8490</v>
      </c>
      <c r="B58" t="s">
        <v>5910</v>
      </c>
      <c r="C58" t="s">
        <v>5912</v>
      </c>
      <c r="D58" t="s">
        <v>8487</v>
      </c>
      <c r="E58" t="str">
        <f>IF(Schnittstellen_technisch[[#This Row],[Sender]]="SP1CLNT100","Sender",IF(Schnittstellen_technisch[[#This Row],[Receiver]]="SP1CLNT100","Receiver","nicht Mandant 100"))</f>
        <v>Receiver</v>
      </c>
      <c r="F58" t="str">
        <f>IF(Schnittstellen_technisch[[#This Row],[Wo ist Mandant 100]]="nicht Mandant 100","",IF(Schnittstellen_technisch[[#This Row],[Wo ist Mandant 100]]="Receiver",Schnittstellen_technisch[[#This Row],[Sender]],Schnittstellen_technisch[[#This Row],[Receiver]]))</f>
        <v>BPI_PROD</v>
      </c>
      <c r="H58" t="s">
        <v>8980</v>
      </c>
      <c r="I58" t="s">
        <v>8981</v>
      </c>
      <c r="J58" s="10" t="str">
        <f>IF(ISERROR(VLOOKUP(Schnittstelle_Klarname[[#This Row],[Schnittstelle]],BTT[Verwendete Schnittstelle
(optionale Auswahl)],1,FALSE)),"nein","ja")</f>
        <v>nein</v>
      </c>
    </row>
    <row r="59" spans="1:10" x14ac:dyDescent="0.25">
      <c r="A59" t="s">
        <v>8491</v>
      </c>
      <c r="B59" t="s">
        <v>5873</v>
      </c>
      <c r="C59" t="s">
        <v>5913</v>
      </c>
      <c r="D59" t="s">
        <v>8487</v>
      </c>
      <c r="E59" t="str">
        <f>IF(Schnittstellen_technisch[[#This Row],[Sender]]="SP1CLNT100","Sender",IF(Schnittstellen_technisch[[#This Row],[Receiver]]="SP1CLNT100","Receiver","nicht Mandant 100"))</f>
        <v>Receiver</v>
      </c>
      <c r="F59" t="str">
        <f>IF(Schnittstellen_technisch[[#This Row],[Wo ist Mandant 100]]="nicht Mandant 100","",IF(Schnittstellen_technisch[[#This Row],[Wo ist Mandant 100]]="Receiver",Schnittstellen_technisch[[#This Row],[Sender]],Schnittstellen_technisch[[#This Row],[Receiver]]))</f>
        <v>DWH_PROD</v>
      </c>
      <c r="H59" t="s">
        <v>8982</v>
      </c>
      <c r="I59" t="s">
        <v>8983</v>
      </c>
      <c r="J59" s="10" t="str">
        <f>IF(ISERROR(VLOOKUP(Schnittstelle_Klarname[[#This Row],[Schnittstelle]],BTT[Verwendete Schnittstelle
(optionale Auswahl)],1,FALSE)),"nein","ja")</f>
        <v>nein</v>
      </c>
    </row>
    <row r="60" spans="1:10" x14ac:dyDescent="0.25">
      <c r="A60" t="s">
        <v>8492</v>
      </c>
      <c r="B60" t="s">
        <v>5873</v>
      </c>
      <c r="C60" t="s">
        <v>5914</v>
      </c>
      <c r="D60" t="s">
        <v>8487</v>
      </c>
      <c r="E60" t="str">
        <f>IF(Schnittstellen_technisch[[#This Row],[Sender]]="SP1CLNT100","Sender",IF(Schnittstellen_technisch[[#This Row],[Receiver]]="SP1CLNT100","Receiver","nicht Mandant 100"))</f>
        <v>Receiver</v>
      </c>
      <c r="F60" t="str">
        <f>IF(Schnittstellen_technisch[[#This Row],[Wo ist Mandant 100]]="nicht Mandant 100","",IF(Schnittstellen_technisch[[#This Row],[Wo ist Mandant 100]]="Receiver",Schnittstellen_technisch[[#This Row],[Sender]],Schnittstellen_technisch[[#This Row],[Receiver]]))</f>
        <v>EK_PORTAL_PROD</v>
      </c>
      <c r="H60" t="s">
        <v>8533</v>
      </c>
      <c r="I60" t="s">
        <v>8533</v>
      </c>
      <c r="J60" t="str">
        <f>IF(ISERROR(VLOOKUP(Schnittstelle_Klarname[[#This Row],[Schnittstelle]],BTT[Verwendete Schnittstelle
(optionale Auswahl)],1,FALSE)),"nein","ja")</f>
        <v>ja</v>
      </c>
    </row>
    <row r="61" spans="1:10" x14ac:dyDescent="0.25">
      <c r="A61" t="s">
        <v>8492</v>
      </c>
      <c r="B61" t="s">
        <v>5873</v>
      </c>
      <c r="C61" t="s">
        <v>5915</v>
      </c>
      <c r="D61" t="s">
        <v>8487</v>
      </c>
      <c r="E61" t="str">
        <f>IF(Schnittstellen_technisch[[#This Row],[Sender]]="SP1CLNT100","Sender",IF(Schnittstellen_technisch[[#This Row],[Receiver]]="SP1CLNT100","Receiver","nicht Mandant 100"))</f>
        <v>Receiver</v>
      </c>
      <c r="F61" t="str">
        <f>IF(Schnittstellen_technisch[[#This Row],[Wo ist Mandant 100]]="nicht Mandant 100","",IF(Schnittstellen_technisch[[#This Row],[Wo ist Mandant 100]]="Receiver",Schnittstellen_technisch[[#This Row],[Sender]],Schnittstellen_technisch[[#This Row],[Receiver]]))</f>
        <v>EK_PORTAL_PROD</v>
      </c>
      <c r="H61" t="s">
        <v>8575</v>
      </c>
      <c r="I61" t="s">
        <v>8984</v>
      </c>
      <c r="J61" t="str">
        <f>IF(ISERROR(VLOOKUP(Schnittstelle_Klarname[[#This Row],[Schnittstelle]],BTT[Verwendete Schnittstelle
(optionale Auswahl)],1,FALSE)),"nein","ja")</f>
        <v>nein</v>
      </c>
    </row>
    <row r="62" spans="1:10" x14ac:dyDescent="0.25">
      <c r="A62" t="s">
        <v>8493</v>
      </c>
      <c r="B62" t="s">
        <v>5873</v>
      </c>
      <c r="C62" t="s">
        <v>5916</v>
      </c>
      <c r="D62" t="s">
        <v>8487</v>
      </c>
      <c r="E62" t="str">
        <f>IF(Schnittstellen_technisch[[#This Row],[Sender]]="SP1CLNT100","Sender",IF(Schnittstellen_technisch[[#This Row],[Receiver]]="SP1CLNT100","Receiver","nicht Mandant 100"))</f>
        <v>Receiver</v>
      </c>
      <c r="F62" t="str">
        <f>IF(Schnittstellen_technisch[[#This Row],[Wo ist Mandant 100]]="nicht Mandant 100","",IF(Schnittstellen_technisch[[#This Row],[Wo ist Mandant 100]]="Receiver",Schnittstellen_technisch[[#This Row],[Sender]],Schnittstellen_technisch[[#This Row],[Receiver]]))</f>
        <v>FILENET_PROD</v>
      </c>
      <c r="H62" t="s">
        <v>8497</v>
      </c>
      <c r="I62" t="s">
        <v>8985</v>
      </c>
      <c r="J62" s="10" t="str">
        <f>IF(ISERROR(VLOOKUP(Schnittstelle_Klarname[[#This Row],[Schnittstelle]],BTT[Verwendete Schnittstelle
(optionale Auswahl)],1,FALSE)),"nein","ja")</f>
        <v>nein</v>
      </c>
    </row>
    <row r="63" spans="1:10" x14ac:dyDescent="0.25">
      <c r="A63" t="s">
        <v>8493</v>
      </c>
      <c r="B63" t="s">
        <v>5873</v>
      </c>
      <c r="C63" t="s">
        <v>5917</v>
      </c>
      <c r="D63" t="s">
        <v>8487</v>
      </c>
      <c r="E63" t="str">
        <f>IF(Schnittstellen_technisch[[#This Row],[Sender]]="SP1CLNT100","Sender",IF(Schnittstellen_technisch[[#This Row],[Receiver]]="SP1CLNT100","Receiver","nicht Mandant 100"))</f>
        <v>Receiver</v>
      </c>
      <c r="F63" t="str">
        <f>IF(Schnittstellen_technisch[[#This Row],[Wo ist Mandant 100]]="nicht Mandant 100","",IF(Schnittstellen_technisch[[#This Row],[Wo ist Mandant 100]]="Receiver",Schnittstellen_technisch[[#This Row],[Sender]],Schnittstellen_technisch[[#This Row],[Receiver]]))</f>
        <v>FILENET_PROD</v>
      </c>
      <c r="H63" t="s">
        <v>8507</v>
      </c>
      <c r="I63" t="s">
        <v>8986</v>
      </c>
      <c r="J63" s="10" t="str">
        <f>IF(ISERROR(VLOOKUP(Schnittstelle_Klarname[[#This Row],[Schnittstelle]],BTT[Verwendete Schnittstelle
(optionale Auswahl)],1,FALSE)),"nein","ja")</f>
        <v>nein</v>
      </c>
    </row>
    <row r="64" spans="1:10" x14ac:dyDescent="0.25">
      <c r="A64" t="s">
        <v>8493</v>
      </c>
      <c r="B64" t="s">
        <v>5873</v>
      </c>
      <c r="C64" t="s">
        <v>5918</v>
      </c>
      <c r="D64" t="s">
        <v>8487</v>
      </c>
      <c r="E64" t="str">
        <f>IF(Schnittstellen_technisch[[#This Row],[Sender]]="SP1CLNT100","Sender",IF(Schnittstellen_technisch[[#This Row],[Receiver]]="SP1CLNT100","Receiver","nicht Mandant 100"))</f>
        <v>Receiver</v>
      </c>
      <c r="F64" t="str">
        <f>IF(Schnittstellen_technisch[[#This Row],[Wo ist Mandant 100]]="nicht Mandant 100","",IF(Schnittstellen_technisch[[#This Row],[Wo ist Mandant 100]]="Receiver",Schnittstellen_technisch[[#This Row],[Sender]],Schnittstellen_technisch[[#This Row],[Receiver]]))</f>
        <v>FILENET_PROD</v>
      </c>
      <c r="H64" t="s">
        <v>8987</v>
      </c>
      <c r="I64" t="s">
        <v>8988</v>
      </c>
      <c r="J64" s="10" t="str">
        <f>IF(ISERROR(VLOOKUP(Schnittstelle_Klarname[[#This Row],[Schnittstelle]],BTT[Verwendete Schnittstelle
(optionale Auswahl)],1,FALSE)),"nein","ja")</f>
        <v>nein</v>
      </c>
    </row>
    <row r="65" spans="1:10" x14ac:dyDescent="0.25">
      <c r="A65" t="s">
        <v>8493</v>
      </c>
      <c r="B65" t="s">
        <v>5873</v>
      </c>
      <c r="C65" t="s">
        <v>5879</v>
      </c>
      <c r="D65" t="s">
        <v>8487</v>
      </c>
      <c r="E65" t="str">
        <f>IF(Schnittstellen_technisch[[#This Row],[Sender]]="SP1CLNT100","Sender",IF(Schnittstellen_technisch[[#This Row],[Receiver]]="SP1CLNT100","Receiver","nicht Mandant 100"))</f>
        <v>Receiver</v>
      </c>
      <c r="F65" t="str">
        <f>IF(Schnittstellen_technisch[[#This Row],[Wo ist Mandant 100]]="nicht Mandant 100","",IF(Schnittstellen_technisch[[#This Row],[Wo ist Mandant 100]]="Receiver",Schnittstellen_technisch[[#This Row],[Sender]],Schnittstellen_technisch[[#This Row],[Receiver]]))</f>
        <v>FILENET_PROD</v>
      </c>
      <c r="H65" t="s">
        <v>31</v>
      </c>
      <c r="I65" t="s">
        <v>8989</v>
      </c>
      <c r="J65" s="10" t="str">
        <f>IF(ISERROR(VLOOKUP(Schnittstelle_Klarname[[#This Row],[Schnittstelle]],BTT[Verwendete Schnittstelle
(optionale Auswahl)],1,FALSE)),"nein","ja")</f>
        <v>nein</v>
      </c>
    </row>
    <row r="66" spans="1:10" x14ac:dyDescent="0.25">
      <c r="A66" t="s">
        <v>8493</v>
      </c>
      <c r="B66" t="s">
        <v>5873</v>
      </c>
      <c r="C66" t="s">
        <v>5919</v>
      </c>
      <c r="D66" t="s">
        <v>8487</v>
      </c>
      <c r="E66" t="str">
        <f>IF(Schnittstellen_technisch[[#This Row],[Sender]]="SP1CLNT100","Sender",IF(Schnittstellen_technisch[[#This Row],[Receiver]]="SP1CLNT100","Receiver","nicht Mandant 100"))</f>
        <v>Receiver</v>
      </c>
      <c r="F66" t="str">
        <f>IF(Schnittstellen_technisch[[#This Row],[Wo ist Mandant 100]]="nicht Mandant 100","",IF(Schnittstellen_technisch[[#This Row],[Wo ist Mandant 100]]="Receiver",Schnittstellen_technisch[[#This Row],[Sender]],Schnittstellen_technisch[[#This Row],[Receiver]]))</f>
        <v>FILENET_PROD</v>
      </c>
      <c r="H66" t="s">
        <v>8990</v>
      </c>
      <c r="I66" t="s">
        <v>8991</v>
      </c>
      <c r="J66" s="10" t="str">
        <f>IF(ISERROR(VLOOKUP(Schnittstelle_Klarname[[#This Row],[Schnittstelle]],BTT[Verwendete Schnittstelle
(optionale Auswahl)],1,FALSE)),"nein","ja")</f>
        <v>nein</v>
      </c>
    </row>
    <row r="67" spans="1:10" x14ac:dyDescent="0.25">
      <c r="A67" t="s">
        <v>8493</v>
      </c>
      <c r="B67" t="s">
        <v>5873</v>
      </c>
      <c r="C67" t="s">
        <v>5920</v>
      </c>
      <c r="D67" t="s">
        <v>8487</v>
      </c>
      <c r="E67" t="str">
        <f>IF(Schnittstellen_technisch[[#This Row],[Sender]]="SP1CLNT100","Sender",IF(Schnittstellen_technisch[[#This Row],[Receiver]]="SP1CLNT100","Receiver","nicht Mandant 100"))</f>
        <v>Receiver</v>
      </c>
      <c r="F67" t="str">
        <f>IF(Schnittstellen_technisch[[#This Row],[Wo ist Mandant 100]]="nicht Mandant 100","",IF(Schnittstellen_technisch[[#This Row],[Wo ist Mandant 100]]="Receiver",Schnittstellen_technisch[[#This Row],[Sender]],Schnittstellen_technisch[[#This Row],[Receiver]]))</f>
        <v>FILENET_PROD</v>
      </c>
      <c r="H67" t="s">
        <v>8992</v>
      </c>
      <c r="I67" t="s">
        <v>8993</v>
      </c>
      <c r="J67" s="10" t="str">
        <f>IF(ISERROR(VLOOKUP(Schnittstelle_Klarname[[#This Row],[Schnittstelle]],BTT[Verwendete Schnittstelle
(optionale Auswahl)],1,FALSE)),"nein","ja")</f>
        <v>nein</v>
      </c>
    </row>
    <row r="68" spans="1:10" x14ac:dyDescent="0.25">
      <c r="A68" t="s">
        <v>8493</v>
      </c>
      <c r="B68" t="s">
        <v>5873</v>
      </c>
      <c r="C68" t="s">
        <v>5921</v>
      </c>
      <c r="D68" t="s">
        <v>8487</v>
      </c>
      <c r="E68" t="str">
        <f>IF(Schnittstellen_technisch[[#This Row],[Sender]]="SP1CLNT100","Sender",IF(Schnittstellen_technisch[[#This Row],[Receiver]]="SP1CLNT100","Receiver","nicht Mandant 100"))</f>
        <v>Receiver</v>
      </c>
      <c r="F68" t="str">
        <f>IF(Schnittstellen_technisch[[#This Row],[Wo ist Mandant 100]]="nicht Mandant 100","",IF(Schnittstellen_technisch[[#This Row],[Wo ist Mandant 100]]="Receiver",Schnittstellen_technisch[[#This Row],[Sender]],Schnittstellen_technisch[[#This Row],[Receiver]]))</f>
        <v>FILENET_PROD</v>
      </c>
      <c r="H68" t="s">
        <v>8994</v>
      </c>
      <c r="I68" t="s">
        <v>8995</v>
      </c>
      <c r="J68" s="10" t="str">
        <f>IF(ISERROR(VLOOKUP(Schnittstelle_Klarname[[#This Row],[Schnittstelle]],BTT[Verwendete Schnittstelle
(optionale Auswahl)],1,FALSE)),"nein","ja")</f>
        <v>nein</v>
      </c>
    </row>
    <row r="69" spans="1:10" x14ac:dyDescent="0.25">
      <c r="A69" t="s">
        <v>8493</v>
      </c>
      <c r="B69" t="s">
        <v>5873</v>
      </c>
      <c r="C69" t="s">
        <v>5922</v>
      </c>
      <c r="D69" t="s">
        <v>8487</v>
      </c>
      <c r="E69" t="str">
        <f>IF(Schnittstellen_technisch[[#This Row],[Sender]]="SP1CLNT100","Sender",IF(Schnittstellen_technisch[[#This Row],[Receiver]]="SP1CLNT100","Receiver","nicht Mandant 100"))</f>
        <v>Receiver</v>
      </c>
      <c r="F69" t="str">
        <f>IF(Schnittstellen_technisch[[#This Row],[Wo ist Mandant 100]]="nicht Mandant 100","",IF(Schnittstellen_technisch[[#This Row],[Wo ist Mandant 100]]="Receiver",Schnittstellen_technisch[[#This Row],[Sender]],Schnittstellen_technisch[[#This Row],[Receiver]]))</f>
        <v>FILENET_PROD</v>
      </c>
      <c r="H69" t="s">
        <v>8577</v>
      </c>
      <c r="I69" t="s">
        <v>8577</v>
      </c>
      <c r="J69" s="10" t="str">
        <f>IF(ISERROR(VLOOKUP(Schnittstelle_Klarname[[#This Row],[Schnittstelle]],BTT[Verwendete Schnittstelle
(optionale Auswahl)],1,FALSE)),"nein","ja")</f>
        <v>ja</v>
      </c>
    </row>
    <row r="70" spans="1:10" x14ac:dyDescent="0.25">
      <c r="A70" t="s">
        <v>8493</v>
      </c>
      <c r="B70" t="s">
        <v>5873</v>
      </c>
      <c r="C70" t="s">
        <v>5923</v>
      </c>
      <c r="D70" t="s">
        <v>8487</v>
      </c>
      <c r="E70" t="str">
        <f>IF(Schnittstellen_technisch[[#This Row],[Sender]]="SP1CLNT100","Sender",IF(Schnittstellen_technisch[[#This Row],[Receiver]]="SP1CLNT100","Receiver","nicht Mandant 100"))</f>
        <v>Receiver</v>
      </c>
      <c r="F70" t="str">
        <f>IF(Schnittstellen_technisch[[#This Row],[Wo ist Mandant 100]]="nicht Mandant 100","",IF(Schnittstellen_technisch[[#This Row],[Wo ist Mandant 100]]="Receiver",Schnittstellen_technisch[[#This Row],[Sender]],Schnittstellen_technisch[[#This Row],[Receiver]]))</f>
        <v>FILENET_PROD</v>
      </c>
      <c r="H70" t="s">
        <v>8576</v>
      </c>
      <c r="I70" t="s">
        <v>8576</v>
      </c>
      <c r="J70" s="10" t="str">
        <f>IF(ISERROR(VLOOKUP(Schnittstelle_Klarname[[#This Row],[Schnittstelle]],BTT[Verwendete Schnittstelle
(optionale Auswahl)],1,FALSE)),"nein","ja")</f>
        <v>nein</v>
      </c>
    </row>
    <row r="71" spans="1:10" x14ac:dyDescent="0.25">
      <c r="A71" t="s">
        <v>8493</v>
      </c>
      <c r="B71" t="s">
        <v>5873</v>
      </c>
      <c r="C71" t="s">
        <v>5924</v>
      </c>
      <c r="D71" t="s">
        <v>8487</v>
      </c>
      <c r="E71" t="str">
        <f>IF(Schnittstellen_technisch[[#This Row],[Sender]]="SP1CLNT100","Sender",IF(Schnittstellen_technisch[[#This Row],[Receiver]]="SP1CLNT100","Receiver","nicht Mandant 100"))</f>
        <v>Receiver</v>
      </c>
      <c r="F71" t="str">
        <f>IF(Schnittstellen_technisch[[#This Row],[Wo ist Mandant 100]]="nicht Mandant 100","",IF(Schnittstellen_technisch[[#This Row],[Wo ist Mandant 100]]="Receiver",Schnittstellen_technisch[[#This Row],[Sender]],Schnittstellen_technisch[[#This Row],[Receiver]]))</f>
        <v>FILENET_PROD</v>
      </c>
      <c r="H71" t="s">
        <v>8996</v>
      </c>
      <c r="I71" t="s">
        <v>8997</v>
      </c>
      <c r="J71" t="str">
        <f>IF(ISERROR(VLOOKUP(Schnittstelle_Klarname[[#This Row],[Schnittstelle]],BTT[Verwendete Schnittstelle
(optionale Auswahl)],1,FALSE)),"nein","ja")</f>
        <v>nein</v>
      </c>
    </row>
    <row r="72" spans="1:10" x14ac:dyDescent="0.25">
      <c r="A72" t="s">
        <v>8493</v>
      </c>
      <c r="B72" t="s">
        <v>5873</v>
      </c>
      <c r="C72" t="s">
        <v>5925</v>
      </c>
      <c r="D72" t="s">
        <v>8487</v>
      </c>
      <c r="E72" t="str">
        <f>IF(Schnittstellen_technisch[[#This Row],[Sender]]="SP1CLNT100","Sender",IF(Schnittstellen_technisch[[#This Row],[Receiver]]="SP1CLNT100","Receiver","nicht Mandant 100"))</f>
        <v>Receiver</v>
      </c>
      <c r="F72" t="str">
        <f>IF(Schnittstellen_technisch[[#This Row],[Wo ist Mandant 100]]="nicht Mandant 100","",IF(Schnittstellen_technisch[[#This Row],[Wo ist Mandant 100]]="Receiver",Schnittstellen_technisch[[#This Row],[Sender]],Schnittstellen_technisch[[#This Row],[Receiver]]))</f>
        <v>FILENET_PROD</v>
      </c>
      <c r="H72" t="s">
        <v>8998</v>
      </c>
      <c r="I72" t="s">
        <v>8999</v>
      </c>
      <c r="J72" s="10" t="str">
        <f>IF(ISERROR(VLOOKUP(Schnittstelle_Klarname[[#This Row],[Schnittstelle]],BTT[Verwendete Schnittstelle
(optionale Auswahl)],1,FALSE)),"nein","ja")</f>
        <v>nein</v>
      </c>
    </row>
    <row r="73" spans="1:10" x14ac:dyDescent="0.25">
      <c r="A73" t="s">
        <v>8493</v>
      </c>
      <c r="B73" t="s">
        <v>5873</v>
      </c>
      <c r="C73" t="s">
        <v>5926</v>
      </c>
      <c r="D73" t="s">
        <v>8487</v>
      </c>
      <c r="E73" t="str">
        <f>IF(Schnittstellen_technisch[[#This Row],[Sender]]="SP1CLNT100","Sender",IF(Schnittstellen_technisch[[#This Row],[Receiver]]="SP1CLNT100","Receiver","nicht Mandant 100"))</f>
        <v>Receiver</v>
      </c>
      <c r="F73" t="str">
        <f>IF(Schnittstellen_technisch[[#This Row],[Wo ist Mandant 100]]="nicht Mandant 100","",IF(Schnittstellen_technisch[[#This Row],[Wo ist Mandant 100]]="Receiver",Schnittstellen_technisch[[#This Row],[Sender]],Schnittstellen_technisch[[#This Row],[Receiver]]))</f>
        <v>FILENET_PROD</v>
      </c>
      <c r="H73" t="s">
        <v>8498</v>
      </c>
      <c r="J73" t="str">
        <f>IF(ISERROR(VLOOKUP(Schnittstelle_Klarname[[#This Row],[Schnittstelle]],BTT[Verwendete Schnittstelle
(optionale Auswahl)],1,FALSE)),"nein","ja")</f>
        <v>nein</v>
      </c>
    </row>
    <row r="74" spans="1:10" x14ac:dyDescent="0.25">
      <c r="A74" t="s">
        <v>8494</v>
      </c>
      <c r="B74" t="s">
        <v>5873</v>
      </c>
      <c r="C74" t="s">
        <v>5927</v>
      </c>
      <c r="D74" t="s">
        <v>8487</v>
      </c>
      <c r="E74" t="str">
        <f>IF(Schnittstellen_technisch[[#This Row],[Sender]]="SP1CLNT100","Sender",IF(Schnittstellen_technisch[[#This Row],[Receiver]]="SP1CLNT100","Receiver","nicht Mandant 100"))</f>
        <v>Receiver</v>
      </c>
      <c r="F74" t="str">
        <f>IF(Schnittstellen_technisch[[#This Row],[Wo ist Mandant 100]]="nicht Mandant 100","",IF(Schnittstellen_technisch[[#This Row],[Wo ist Mandant 100]]="Receiver",Schnittstellen_technisch[[#This Row],[Sender]],Schnittstellen_technisch[[#This Row],[Receiver]]))</f>
        <v>GIMBAA_PROD</v>
      </c>
      <c r="H74" t="s">
        <v>9000</v>
      </c>
      <c r="I74" t="s">
        <v>9001</v>
      </c>
      <c r="J74" s="10" t="str">
        <f>IF(ISERROR(VLOOKUP(Schnittstelle_Klarname[[#This Row],[Schnittstelle]],BTT[Verwendete Schnittstelle
(optionale Auswahl)],1,FALSE)),"nein","ja")</f>
        <v>nein</v>
      </c>
    </row>
    <row r="75" spans="1:10" x14ac:dyDescent="0.25">
      <c r="A75" t="s">
        <v>8494</v>
      </c>
      <c r="B75" t="s">
        <v>5873</v>
      </c>
      <c r="C75" t="s">
        <v>5928</v>
      </c>
      <c r="D75" t="s">
        <v>8487</v>
      </c>
      <c r="E75" t="str">
        <f>IF(Schnittstellen_technisch[[#This Row],[Sender]]="SP1CLNT100","Sender",IF(Schnittstellen_technisch[[#This Row],[Receiver]]="SP1CLNT100","Receiver","nicht Mandant 100"))</f>
        <v>Receiver</v>
      </c>
      <c r="F75" t="str">
        <f>IF(Schnittstellen_technisch[[#This Row],[Wo ist Mandant 100]]="nicht Mandant 100","",IF(Schnittstellen_technisch[[#This Row],[Wo ist Mandant 100]]="Receiver",Schnittstellen_technisch[[#This Row],[Sender]],Schnittstellen_technisch[[#This Row],[Receiver]]))</f>
        <v>GIMBAA_PROD</v>
      </c>
      <c r="H75" t="s">
        <v>8499</v>
      </c>
      <c r="I75" t="s">
        <v>9002</v>
      </c>
      <c r="J75" s="10" t="str">
        <f>IF(ISERROR(VLOOKUP(Schnittstelle_Klarname[[#This Row],[Schnittstelle]],BTT[Verwendete Schnittstelle
(optionale Auswahl)],1,FALSE)),"nein","ja")</f>
        <v>nein</v>
      </c>
    </row>
    <row r="76" spans="1:10" x14ac:dyDescent="0.25">
      <c r="A76" t="s">
        <v>8494</v>
      </c>
      <c r="B76" t="s">
        <v>5873</v>
      </c>
      <c r="C76" t="s">
        <v>5929</v>
      </c>
      <c r="D76" t="s">
        <v>8487</v>
      </c>
      <c r="E76" t="str">
        <f>IF(Schnittstellen_technisch[[#This Row],[Sender]]="SP1CLNT100","Sender",IF(Schnittstellen_technisch[[#This Row],[Receiver]]="SP1CLNT100","Receiver","nicht Mandant 100"))</f>
        <v>Receiver</v>
      </c>
      <c r="F76" t="str">
        <f>IF(Schnittstellen_technisch[[#This Row],[Wo ist Mandant 100]]="nicht Mandant 100","",IF(Schnittstellen_technisch[[#This Row],[Wo ist Mandant 100]]="Receiver",Schnittstellen_technisch[[#This Row],[Sender]],Schnittstellen_technisch[[#This Row],[Receiver]]))</f>
        <v>GIMBAA_PROD</v>
      </c>
      <c r="H76" t="s">
        <v>9003</v>
      </c>
      <c r="I76" t="s">
        <v>9004</v>
      </c>
      <c r="J76" s="10" t="str">
        <f>IF(ISERROR(VLOOKUP(Schnittstelle_Klarname[[#This Row],[Schnittstelle]],BTT[Verwendete Schnittstelle
(optionale Auswahl)],1,FALSE)),"nein","ja")</f>
        <v>nein</v>
      </c>
    </row>
    <row r="77" spans="1:10" x14ac:dyDescent="0.25">
      <c r="A77" t="s">
        <v>8495</v>
      </c>
      <c r="B77" t="s">
        <v>5873</v>
      </c>
      <c r="C77" t="s">
        <v>5930</v>
      </c>
      <c r="D77" t="s">
        <v>8487</v>
      </c>
      <c r="E77" t="str">
        <f>IF(Schnittstellen_technisch[[#This Row],[Sender]]="SP1CLNT100","Sender",IF(Schnittstellen_technisch[[#This Row],[Receiver]]="SP1CLNT100","Receiver","nicht Mandant 100"))</f>
        <v>Receiver</v>
      </c>
      <c r="F77" t="str">
        <f>IF(Schnittstellen_technisch[[#This Row],[Wo ist Mandant 100]]="nicht Mandant 100","",IF(Schnittstellen_technisch[[#This Row],[Wo ist Mandant 100]]="Receiver",Schnittstellen_technisch[[#This Row],[Sender]],Schnittstellen_technisch[[#This Row],[Receiver]]))</f>
        <v>HA_INFOTOOL_PROD</v>
      </c>
      <c r="H77" t="s">
        <v>9005</v>
      </c>
      <c r="I77" t="s">
        <v>9006</v>
      </c>
      <c r="J77" s="10" t="str">
        <f>IF(ISERROR(VLOOKUP(Schnittstelle_Klarname[[#This Row],[Schnittstelle]],BTT[Verwendete Schnittstelle
(optionale Auswahl)],1,FALSE)),"nein","ja")</f>
        <v>nein</v>
      </c>
    </row>
    <row r="78" spans="1:10" x14ac:dyDescent="0.25">
      <c r="A78" t="s">
        <v>8495</v>
      </c>
      <c r="B78" t="s">
        <v>5873</v>
      </c>
      <c r="C78" t="s">
        <v>5931</v>
      </c>
      <c r="D78" t="s">
        <v>8487</v>
      </c>
      <c r="E78" t="str">
        <f>IF(Schnittstellen_technisch[[#This Row],[Sender]]="SP1CLNT100","Sender",IF(Schnittstellen_technisch[[#This Row],[Receiver]]="SP1CLNT100","Receiver","nicht Mandant 100"))</f>
        <v>Receiver</v>
      </c>
      <c r="F78" t="str">
        <f>IF(Schnittstellen_technisch[[#This Row],[Wo ist Mandant 100]]="nicht Mandant 100","",IF(Schnittstellen_technisch[[#This Row],[Wo ist Mandant 100]]="Receiver",Schnittstellen_technisch[[#This Row],[Sender]],Schnittstellen_technisch[[#This Row],[Receiver]]))</f>
        <v>HA_INFOTOOL_PROD</v>
      </c>
      <c r="H78" t="s">
        <v>9007</v>
      </c>
      <c r="I78" t="s">
        <v>9008</v>
      </c>
      <c r="J78" t="str">
        <f>IF(ISERROR(VLOOKUP(Schnittstelle_Klarname[[#This Row],[Schnittstelle]],BTT[Verwendete Schnittstelle
(optionale Auswahl)],1,FALSE)),"nein","ja")</f>
        <v>nein</v>
      </c>
    </row>
    <row r="79" spans="1:10" x14ac:dyDescent="0.25">
      <c r="A79" t="s">
        <v>8495</v>
      </c>
      <c r="B79" t="s">
        <v>5873</v>
      </c>
      <c r="C79" t="s">
        <v>5932</v>
      </c>
      <c r="D79" t="s">
        <v>8487</v>
      </c>
      <c r="E79" t="str">
        <f>IF(Schnittstellen_technisch[[#This Row],[Sender]]="SP1CLNT100","Sender",IF(Schnittstellen_technisch[[#This Row],[Receiver]]="SP1CLNT100","Receiver","nicht Mandant 100"))</f>
        <v>Receiver</v>
      </c>
      <c r="F79" t="str">
        <f>IF(Schnittstellen_technisch[[#This Row],[Wo ist Mandant 100]]="nicht Mandant 100","",IF(Schnittstellen_technisch[[#This Row],[Wo ist Mandant 100]]="Receiver",Schnittstellen_technisch[[#This Row],[Sender]],Schnittstellen_technisch[[#This Row],[Receiver]]))</f>
        <v>HA_INFOTOOL_PROD</v>
      </c>
      <c r="H79" t="s">
        <v>9009</v>
      </c>
      <c r="I79" t="s">
        <v>9010</v>
      </c>
      <c r="J79" s="10" t="str">
        <f>IF(ISERROR(VLOOKUP(Schnittstelle_Klarname[[#This Row],[Schnittstelle]],BTT[Verwendete Schnittstelle
(optionale Auswahl)],1,FALSE)),"nein","ja")</f>
        <v>nein</v>
      </c>
    </row>
    <row r="80" spans="1:10" x14ac:dyDescent="0.25">
      <c r="A80" t="s">
        <v>8495</v>
      </c>
      <c r="B80" t="s">
        <v>5873</v>
      </c>
      <c r="C80" t="s">
        <v>5933</v>
      </c>
      <c r="D80" t="s">
        <v>8487</v>
      </c>
      <c r="E80" t="str">
        <f>IF(Schnittstellen_technisch[[#This Row],[Sender]]="SP1CLNT100","Sender",IF(Schnittstellen_technisch[[#This Row],[Receiver]]="SP1CLNT100","Receiver","nicht Mandant 100"))</f>
        <v>Receiver</v>
      </c>
      <c r="F80" t="str">
        <f>IF(Schnittstellen_technisch[[#This Row],[Wo ist Mandant 100]]="nicht Mandant 100","",IF(Schnittstellen_technisch[[#This Row],[Wo ist Mandant 100]]="Receiver",Schnittstellen_technisch[[#This Row],[Sender]],Schnittstellen_technisch[[#This Row],[Receiver]]))</f>
        <v>HA_INFOTOOL_PROD</v>
      </c>
      <c r="H80" t="s">
        <v>8508</v>
      </c>
      <c r="I80" t="s">
        <v>9049</v>
      </c>
      <c r="J80" s="10" t="str">
        <f>IF(ISERROR(VLOOKUP(Schnittstelle_Klarname[[#This Row],[Schnittstelle]],BTT[Verwendete Schnittstelle
(optionale Auswahl)],1,FALSE)),"nein","ja")</f>
        <v>nein</v>
      </c>
    </row>
    <row r="81" spans="1:10" x14ac:dyDescent="0.25">
      <c r="A81" t="s">
        <v>8495</v>
      </c>
      <c r="B81" t="s">
        <v>5873</v>
      </c>
      <c r="C81" t="s">
        <v>5934</v>
      </c>
      <c r="D81" t="s">
        <v>8487</v>
      </c>
      <c r="E81" t="str">
        <f>IF(Schnittstellen_technisch[[#This Row],[Sender]]="SP1CLNT100","Sender",IF(Schnittstellen_technisch[[#This Row],[Receiver]]="SP1CLNT100","Receiver","nicht Mandant 100"))</f>
        <v>Receiver</v>
      </c>
      <c r="F81" t="str">
        <f>IF(Schnittstellen_technisch[[#This Row],[Wo ist Mandant 100]]="nicht Mandant 100","",IF(Schnittstellen_technisch[[#This Row],[Wo ist Mandant 100]]="Receiver",Schnittstellen_technisch[[#This Row],[Sender]],Schnittstellen_technisch[[#This Row],[Receiver]]))</f>
        <v>HA_INFOTOOL_PROD</v>
      </c>
      <c r="H81" t="s">
        <v>9011</v>
      </c>
      <c r="I81" t="s">
        <v>9012</v>
      </c>
      <c r="J81" s="10" t="str">
        <f>IF(ISERROR(VLOOKUP(Schnittstelle_Klarname[[#This Row],[Schnittstelle]],BTT[Verwendete Schnittstelle
(optionale Auswahl)],1,FALSE)),"nein","ja")</f>
        <v>nein</v>
      </c>
    </row>
    <row r="82" spans="1:10" x14ac:dyDescent="0.25">
      <c r="A82" t="s">
        <v>8496</v>
      </c>
      <c r="B82" t="s">
        <v>5873</v>
      </c>
      <c r="C82" t="s">
        <v>5874</v>
      </c>
      <c r="D82" t="s">
        <v>8487</v>
      </c>
      <c r="E82" t="str">
        <f>IF(Schnittstellen_technisch[[#This Row],[Sender]]="SP1CLNT100","Sender",IF(Schnittstellen_technisch[[#This Row],[Receiver]]="SP1CLNT100","Receiver","nicht Mandant 100"))</f>
        <v>Receiver</v>
      </c>
      <c r="F82" t="str">
        <f>IF(Schnittstellen_technisch[[#This Row],[Wo ist Mandant 100]]="nicht Mandant 100","",IF(Schnittstellen_technisch[[#This Row],[Wo ist Mandant 100]]="Receiver",Schnittstellen_technisch[[#This Row],[Sender]],Schnittstellen_technisch[[#This Row],[Receiver]]))</f>
        <v>IKS_PROD</v>
      </c>
      <c r="H82" t="s">
        <v>8893</v>
      </c>
      <c r="I82" t="s">
        <v>9013</v>
      </c>
      <c r="J82" s="10" t="str">
        <f>IF(ISERROR(VLOOKUP(Schnittstelle_Klarname[[#This Row],[Schnittstelle]],BTT[Verwendete Schnittstelle
(optionale Auswahl)],1,FALSE)),"nein","ja")</f>
        <v>nein</v>
      </c>
    </row>
    <row r="83" spans="1:10" x14ac:dyDescent="0.25">
      <c r="A83" t="s">
        <v>8497</v>
      </c>
      <c r="B83" t="s">
        <v>5935</v>
      </c>
      <c r="C83" t="s">
        <v>5936</v>
      </c>
      <c r="D83" t="s">
        <v>8487</v>
      </c>
      <c r="E83" t="str">
        <f>IF(Schnittstellen_technisch[[#This Row],[Sender]]="SP1CLNT100","Sender",IF(Schnittstellen_technisch[[#This Row],[Receiver]]="SP1CLNT100","Receiver","nicht Mandant 100"))</f>
        <v>Receiver</v>
      </c>
      <c r="F83" t="str">
        <f>IF(Schnittstellen_technisch[[#This Row],[Wo ist Mandant 100]]="nicht Mandant 100","",IF(Schnittstellen_technisch[[#This Row],[Wo ist Mandant 100]]="Receiver",Schnittstellen_technisch[[#This Row],[Sender]],Schnittstellen_technisch[[#This Row],[Receiver]]))</f>
        <v>KUNO_PROD</v>
      </c>
      <c r="H83" t="s">
        <v>9014</v>
      </c>
      <c r="I83" t="s">
        <v>9015</v>
      </c>
      <c r="J83" s="10" t="str">
        <f>IF(ISERROR(VLOOKUP(Schnittstelle_Klarname[[#This Row],[Schnittstelle]],BTT[Verwendete Schnittstelle
(optionale Auswahl)],1,FALSE)),"nein","ja")</f>
        <v>nein</v>
      </c>
    </row>
    <row r="84" spans="1:10" x14ac:dyDescent="0.25">
      <c r="A84" t="s">
        <v>8497</v>
      </c>
      <c r="B84" t="s">
        <v>5935</v>
      </c>
      <c r="C84" t="s">
        <v>5937</v>
      </c>
      <c r="D84" t="s">
        <v>8487</v>
      </c>
      <c r="E84" t="str">
        <f>IF(Schnittstellen_technisch[[#This Row],[Sender]]="SP1CLNT100","Sender",IF(Schnittstellen_technisch[[#This Row],[Receiver]]="SP1CLNT100","Receiver","nicht Mandant 100"))</f>
        <v>Receiver</v>
      </c>
      <c r="F84" t="str">
        <f>IF(Schnittstellen_technisch[[#This Row],[Wo ist Mandant 100]]="nicht Mandant 100","",IF(Schnittstellen_technisch[[#This Row],[Wo ist Mandant 100]]="Receiver",Schnittstellen_technisch[[#This Row],[Sender]],Schnittstellen_technisch[[#This Row],[Receiver]]))</f>
        <v>KUNO_PROD</v>
      </c>
      <c r="H84" t="s">
        <v>6124</v>
      </c>
      <c r="I84" t="s">
        <v>9016</v>
      </c>
      <c r="J84" s="10" t="str">
        <f>IF(ISERROR(VLOOKUP(Schnittstelle_Klarname[[#This Row],[Schnittstelle]],BTT[Verwendete Schnittstelle
(optionale Auswahl)],1,FALSE)),"nein","ja")</f>
        <v>nein</v>
      </c>
    </row>
    <row r="85" spans="1:10" x14ac:dyDescent="0.25">
      <c r="A85" t="s">
        <v>8497</v>
      </c>
      <c r="B85" t="s">
        <v>5935</v>
      </c>
      <c r="C85" t="s">
        <v>5938</v>
      </c>
      <c r="D85" t="s">
        <v>8487</v>
      </c>
      <c r="E85" t="str">
        <f>IF(Schnittstellen_technisch[[#This Row],[Sender]]="SP1CLNT100","Sender",IF(Schnittstellen_technisch[[#This Row],[Receiver]]="SP1CLNT100","Receiver","nicht Mandant 100"))</f>
        <v>Receiver</v>
      </c>
      <c r="F85" t="str">
        <f>IF(Schnittstellen_technisch[[#This Row],[Wo ist Mandant 100]]="nicht Mandant 100","",IF(Schnittstellen_technisch[[#This Row],[Wo ist Mandant 100]]="Receiver",Schnittstellen_technisch[[#This Row],[Sender]],Schnittstellen_technisch[[#This Row],[Receiver]]))</f>
        <v>KUNO_PROD</v>
      </c>
      <c r="H85" t="s">
        <v>5828</v>
      </c>
      <c r="I85" t="s">
        <v>9017</v>
      </c>
      <c r="J85" t="str">
        <f>IF(ISERROR(VLOOKUP(Schnittstelle_Klarname[[#This Row],[Schnittstelle]],BTT[Verwendete Schnittstelle
(optionale Auswahl)],1,FALSE)),"nein","ja")</f>
        <v>nein</v>
      </c>
    </row>
    <row r="86" spans="1:10" x14ac:dyDescent="0.25">
      <c r="A86" t="s">
        <v>8497</v>
      </c>
      <c r="B86" t="s">
        <v>5935</v>
      </c>
      <c r="C86" t="s">
        <v>5939</v>
      </c>
      <c r="D86" t="s">
        <v>8487</v>
      </c>
      <c r="E86" t="str">
        <f>IF(Schnittstellen_technisch[[#This Row],[Sender]]="SP1CLNT100","Sender",IF(Schnittstellen_technisch[[#This Row],[Receiver]]="SP1CLNT100","Receiver","nicht Mandant 100"))</f>
        <v>Receiver</v>
      </c>
      <c r="F86" t="str">
        <f>IF(Schnittstellen_technisch[[#This Row],[Wo ist Mandant 100]]="nicht Mandant 100","",IF(Schnittstellen_technisch[[#This Row],[Wo ist Mandant 100]]="Receiver",Schnittstellen_technisch[[#This Row],[Sender]],Schnittstellen_technisch[[#This Row],[Receiver]]))</f>
        <v>KUNO_PROD</v>
      </c>
      <c r="H86" t="s">
        <v>8894</v>
      </c>
      <c r="I86" t="s">
        <v>9018</v>
      </c>
      <c r="J86" s="10" t="str">
        <f>IF(ISERROR(VLOOKUP(Schnittstelle_Klarname[[#This Row],[Schnittstelle]],BTT[Verwendete Schnittstelle
(optionale Auswahl)],1,FALSE)),"nein","ja")</f>
        <v>nein</v>
      </c>
    </row>
    <row r="87" spans="1:10" x14ac:dyDescent="0.25">
      <c r="A87" t="s">
        <v>8497</v>
      </c>
      <c r="B87" t="s">
        <v>5873</v>
      </c>
      <c r="C87" t="s">
        <v>5940</v>
      </c>
      <c r="D87" t="s">
        <v>8487</v>
      </c>
      <c r="E87" t="str">
        <f>IF(Schnittstellen_technisch[[#This Row],[Sender]]="SP1CLNT100","Sender",IF(Schnittstellen_technisch[[#This Row],[Receiver]]="SP1CLNT100","Receiver","nicht Mandant 100"))</f>
        <v>Receiver</v>
      </c>
      <c r="F87" t="str">
        <f>IF(Schnittstellen_technisch[[#This Row],[Wo ist Mandant 100]]="nicht Mandant 100","",IF(Schnittstellen_technisch[[#This Row],[Wo ist Mandant 100]]="Receiver",Schnittstellen_technisch[[#This Row],[Sender]],Schnittstellen_technisch[[#This Row],[Receiver]]))</f>
        <v>KUNO_PROD</v>
      </c>
      <c r="H87" t="s">
        <v>8513</v>
      </c>
      <c r="I87" t="s">
        <v>9019</v>
      </c>
      <c r="J87" s="10" t="str">
        <f>IF(ISERROR(VLOOKUP(Schnittstelle_Klarname[[#This Row],[Schnittstelle]],BTT[Verwendete Schnittstelle
(optionale Auswahl)],1,FALSE)),"nein","ja")</f>
        <v>nein</v>
      </c>
    </row>
    <row r="88" spans="1:10" x14ac:dyDescent="0.25">
      <c r="A88" t="s">
        <v>8497</v>
      </c>
      <c r="B88" t="s">
        <v>5873</v>
      </c>
      <c r="C88" t="s">
        <v>5941</v>
      </c>
      <c r="D88" t="s">
        <v>8487</v>
      </c>
      <c r="E88" t="str">
        <f>IF(Schnittstellen_technisch[[#This Row],[Sender]]="SP1CLNT100","Sender",IF(Schnittstellen_technisch[[#This Row],[Receiver]]="SP1CLNT100","Receiver","nicht Mandant 100"))</f>
        <v>Receiver</v>
      </c>
      <c r="F88" t="str">
        <f>IF(Schnittstellen_technisch[[#This Row],[Wo ist Mandant 100]]="nicht Mandant 100","",IF(Schnittstellen_technisch[[#This Row],[Wo ist Mandant 100]]="Receiver",Schnittstellen_technisch[[#This Row],[Sender]],Schnittstellen_technisch[[#This Row],[Receiver]]))</f>
        <v>KUNO_PROD</v>
      </c>
      <c r="H88" t="s">
        <v>9020</v>
      </c>
      <c r="I88" t="s">
        <v>9021</v>
      </c>
      <c r="J88" s="10" t="str">
        <f>IF(ISERROR(VLOOKUP(Schnittstelle_Klarname[[#This Row],[Schnittstelle]],BTT[Verwendete Schnittstelle
(optionale Auswahl)],1,FALSE)),"nein","ja")</f>
        <v>nein</v>
      </c>
    </row>
    <row r="89" spans="1:10" x14ac:dyDescent="0.25">
      <c r="A89" t="s">
        <v>8497</v>
      </c>
      <c r="B89" t="s">
        <v>5873</v>
      </c>
      <c r="C89" t="s">
        <v>5942</v>
      </c>
      <c r="D89" t="s">
        <v>8487</v>
      </c>
      <c r="E89" t="str">
        <f>IF(Schnittstellen_technisch[[#This Row],[Sender]]="SP1CLNT100","Sender",IF(Schnittstellen_technisch[[#This Row],[Receiver]]="SP1CLNT100","Receiver","nicht Mandant 100"))</f>
        <v>Receiver</v>
      </c>
      <c r="F89" t="str">
        <f>IF(Schnittstellen_technisch[[#This Row],[Wo ist Mandant 100]]="nicht Mandant 100","",IF(Schnittstellen_technisch[[#This Row],[Wo ist Mandant 100]]="Receiver",Schnittstellen_technisch[[#This Row],[Sender]],Schnittstellen_technisch[[#This Row],[Receiver]]))</f>
        <v>KUNO_PROD</v>
      </c>
      <c r="H89" t="s">
        <v>6082</v>
      </c>
      <c r="J89" t="str">
        <f>IF(ISERROR(VLOOKUP(Schnittstelle_Klarname[[#This Row],[Schnittstelle]],BTT[Verwendete Schnittstelle
(optionale Auswahl)],1,FALSE)),"nein","ja")</f>
        <v>nein</v>
      </c>
    </row>
    <row r="90" spans="1:10" x14ac:dyDescent="0.25">
      <c r="A90" t="s">
        <v>8497</v>
      </c>
      <c r="B90" t="s">
        <v>5873</v>
      </c>
      <c r="C90" t="s">
        <v>5943</v>
      </c>
      <c r="D90" t="s">
        <v>8487</v>
      </c>
      <c r="E90" t="str">
        <f>IF(Schnittstellen_technisch[[#This Row],[Sender]]="SP1CLNT100","Sender",IF(Schnittstellen_technisch[[#This Row],[Receiver]]="SP1CLNT100","Receiver","nicht Mandant 100"))</f>
        <v>Receiver</v>
      </c>
      <c r="F90" t="str">
        <f>IF(Schnittstellen_technisch[[#This Row],[Wo ist Mandant 100]]="nicht Mandant 100","",IF(Schnittstellen_technisch[[#This Row],[Wo ist Mandant 100]]="Receiver",Schnittstellen_technisch[[#This Row],[Sender]],Schnittstellen_technisch[[#This Row],[Receiver]]))</f>
        <v>KUNO_PROD</v>
      </c>
      <c r="H90" t="s">
        <v>8895</v>
      </c>
      <c r="J90" t="str">
        <f>IF(ISERROR(VLOOKUP(Schnittstelle_Klarname[[#This Row],[Schnittstelle]],BTT[Verwendete Schnittstelle
(optionale Auswahl)],1,FALSE)),"nein","ja")</f>
        <v>nein</v>
      </c>
    </row>
    <row r="91" spans="1:10" x14ac:dyDescent="0.25">
      <c r="A91" t="s">
        <v>8498</v>
      </c>
      <c r="B91" t="s">
        <v>5873</v>
      </c>
      <c r="C91" t="s">
        <v>5943</v>
      </c>
      <c r="D91" t="s">
        <v>8487</v>
      </c>
      <c r="E91" t="str">
        <f>IF(Schnittstellen_technisch[[#This Row],[Sender]]="SP1CLNT100","Sender",IF(Schnittstellen_technisch[[#This Row],[Receiver]]="SP1CLNT100","Receiver","nicht Mandant 100"))</f>
        <v>Receiver</v>
      </c>
      <c r="F91" t="str">
        <f>IF(Schnittstellen_technisch[[#This Row],[Wo ist Mandant 100]]="nicht Mandant 100","",IF(Schnittstellen_technisch[[#This Row],[Wo ist Mandant 100]]="Receiver",Schnittstellen_technisch[[#This Row],[Sender]],Schnittstellen_technisch[[#This Row],[Receiver]]))</f>
        <v>MELDUNGSBUCH_PROD</v>
      </c>
      <c r="H91" t="s">
        <v>9050</v>
      </c>
      <c r="J91" t="str">
        <f>IF(ISERROR(VLOOKUP(Schnittstelle_Klarname[[#This Row],[Schnittstelle]],BTT[Verwendete Schnittstelle
(optionale Auswahl)],1,FALSE)),"nein","ja")</f>
        <v>nein</v>
      </c>
    </row>
    <row r="92" spans="1:10" x14ac:dyDescent="0.25">
      <c r="A92" t="s">
        <v>8499</v>
      </c>
      <c r="B92" t="s">
        <v>5873</v>
      </c>
      <c r="C92" t="s">
        <v>5944</v>
      </c>
      <c r="D92" t="s">
        <v>8487</v>
      </c>
      <c r="E92" t="str">
        <f>IF(Schnittstellen_technisch[[#This Row],[Sender]]="SP1CLNT100","Sender",IF(Schnittstellen_technisch[[#This Row],[Receiver]]="SP1CLNT100","Receiver","nicht Mandant 100"))</f>
        <v>Receiver</v>
      </c>
      <c r="F92" t="str">
        <f>IF(Schnittstellen_technisch[[#This Row],[Wo ist Mandant 100]]="nicht Mandant 100","",IF(Schnittstellen_technisch[[#This Row],[Wo ist Mandant 100]]="Receiver",Schnittstellen_technisch[[#This Row],[Sender]],Schnittstellen_technisch[[#This Row],[Receiver]]))</f>
        <v>MOPS_PROD</v>
      </c>
      <c r="H92" t="s">
        <v>8500</v>
      </c>
      <c r="J92" s="10" t="str">
        <f>IF(ISERROR(VLOOKUP(Schnittstelle_Klarname[[#This Row],[Schnittstelle]],BTT[Verwendete Schnittstelle
(optionale Auswahl)],1,FALSE)),"nein","ja")</f>
        <v>nein</v>
      </c>
    </row>
    <row r="93" spans="1:10" x14ac:dyDescent="0.25">
      <c r="A93" t="s">
        <v>8500</v>
      </c>
      <c r="B93" t="s">
        <v>5945</v>
      </c>
      <c r="C93" t="s">
        <v>5946</v>
      </c>
      <c r="D93" t="s">
        <v>8487</v>
      </c>
      <c r="E93" t="str">
        <f>IF(Schnittstellen_technisch[[#This Row],[Sender]]="SP1CLNT100","Sender",IF(Schnittstellen_technisch[[#This Row],[Receiver]]="SP1CLNT100","Receiver","nicht Mandant 100"))</f>
        <v>Receiver</v>
      </c>
      <c r="F93" t="str">
        <f>IF(Schnittstellen_technisch[[#This Row],[Wo ist Mandant 100]]="nicht Mandant 100","",IF(Schnittstellen_technisch[[#This Row],[Wo ist Mandant 100]]="Receiver",Schnittstellen_technisch[[#This Row],[Sender]],Schnittstellen_technisch[[#This Row],[Receiver]]))</f>
        <v>SELMA_PROD</v>
      </c>
      <c r="H93" t="s">
        <v>8514</v>
      </c>
      <c r="J93" s="10" t="str">
        <f>IF(ISERROR(VLOOKUP(Schnittstelle_Klarname[[#This Row],[Schnittstelle]],BTT[Verwendete Schnittstelle
(optionale Auswahl)],1,FALSE)),"nein","ja")</f>
        <v>nein</v>
      </c>
    </row>
    <row r="94" spans="1:10" x14ac:dyDescent="0.25">
      <c r="A94" t="s">
        <v>8500</v>
      </c>
      <c r="B94" t="s">
        <v>5947</v>
      </c>
      <c r="C94" t="s">
        <v>5948</v>
      </c>
      <c r="D94" t="s">
        <v>8487</v>
      </c>
      <c r="E94" t="str">
        <f>IF(Schnittstellen_technisch[[#This Row],[Sender]]="SP1CLNT100","Sender",IF(Schnittstellen_technisch[[#This Row],[Receiver]]="SP1CLNT100","Receiver","nicht Mandant 100"))</f>
        <v>Receiver</v>
      </c>
      <c r="F94" t="str">
        <f>IF(Schnittstellen_technisch[[#This Row],[Wo ist Mandant 100]]="nicht Mandant 100","",IF(Schnittstellen_technisch[[#This Row],[Wo ist Mandant 100]]="Receiver",Schnittstellen_technisch[[#This Row],[Sender]],Schnittstellen_technisch[[#This Row],[Receiver]]))</f>
        <v>SELMA_PROD</v>
      </c>
      <c r="H94" t="s">
        <v>9022</v>
      </c>
      <c r="I94" t="s">
        <v>9023</v>
      </c>
      <c r="J94" s="10" t="str">
        <f>IF(ISERROR(VLOOKUP(Schnittstelle_Klarname[[#This Row],[Schnittstelle]],BTT[Verwendete Schnittstelle
(optionale Auswahl)],1,FALSE)),"nein","ja")</f>
        <v>nein</v>
      </c>
    </row>
    <row r="95" spans="1:10" x14ac:dyDescent="0.25">
      <c r="A95" t="s">
        <v>8500</v>
      </c>
      <c r="B95" t="s">
        <v>5873</v>
      </c>
      <c r="C95" t="s">
        <v>5896</v>
      </c>
      <c r="D95" t="s">
        <v>8487</v>
      </c>
      <c r="E95" t="str">
        <f>IF(Schnittstellen_technisch[[#This Row],[Sender]]="SP1CLNT100","Sender",IF(Schnittstellen_technisch[[#This Row],[Receiver]]="SP1CLNT100","Receiver","nicht Mandant 100"))</f>
        <v>Receiver</v>
      </c>
      <c r="F95" t="str">
        <f>IF(Schnittstellen_technisch[[#This Row],[Wo ist Mandant 100]]="nicht Mandant 100","",IF(Schnittstellen_technisch[[#This Row],[Wo ist Mandant 100]]="Receiver",Schnittstellen_technisch[[#This Row],[Sender]],Schnittstellen_technisch[[#This Row],[Receiver]]))</f>
        <v>SELMA_PROD</v>
      </c>
      <c r="H95" t="s">
        <v>9024</v>
      </c>
      <c r="I95" t="s">
        <v>9025</v>
      </c>
      <c r="J95" s="10" t="str">
        <f>IF(ISERROR(VLOOKUP(Schnittstelle_Klarname[[#This Row],[Schnittstelle]],BTT[Verwendete Schnittstelle
(optionale Auswahl)],1,FALSE)),"nein","ja")</f>
        <v>nein</v>
      </c>
    </row>
    <row r="96" spans="1:10" x14ac:dyDescent="0.25">
      <c r="A96" t="s">
        <v>8500</v>
      </c>
      <c r="B96" t="s">
        <v>5873</v>
      </c>
      <c r="C96" t="s">
        <v>5949</v>
      </c>
      <c r="D96" t="s">
        <v>8487</v>
      </c>
      <c r="E96" t="str">
        <f>IF(Schnittstellen_technisch[[#This Row],[Sender]]="SP1CLNT100","Sender",IF(Schnittstellen_technisch[[#This Row],[Receiver]]="SP1CLNT100","Receiver","nicht Mandant 100"))</f>
        <v>Receiver</v>
      </c>
      <c r="F96" t="str">
        <f>IF(Schnittstellen_technisch[[#This Row],[Wo ist Mandant 100]]="nicht Mandant 100","",IF(Schnittstellen_technisch[[#This Row],[Wo ist Mandant 100]]="Receiver",Schnittstellen_technisch[[#This Row],[Sender]],Schnittstellen_technisch[[#This Row],[Receiver]]))</f>
        <v>SELMA_PROD</v>
      </c>
      <c r="H96" t="s">
        <v>9054</v>
      </c>
      <c r="I96" t="s">
        <v>9055</v>
      </c>
      <c r="J96" s="10" t="str">
        <f>IF(ISERROR(VLOOKUP(Schnittstelle_Klarname[[#This Row],[Schnittstelle]],BTT[Verwendete Schnittstelle
(optionale Auswahl)],1,FALSE)),"nein","ja")</f>
        <v>nein</v>
      </c>
    </row>
    <row r="97" spans="1:10" x14ac:dyDescent="0.25">
      <c r="A97" t="s">
        <v>8501</v>
      </c>
      <c r="B97" t="s">
        <v>5873</v>
      </c>
      <c r="C97" t="s">
        <v>5976</v>
      </c>
      <c r="D97" t="s">
        <v>8487</v>
      </c>
      <c r="E97" t="str">
        <f>IF(Schnittstellen_technisch[[#This Row],[Sender]]="SP1CLNT100","Sender",IF(Schnittstellen_technisch[[#This Row],[Receiver]]="SP1CLNT100","Receiver","nicht Mandant 100"))</f>
        <v>Receiver</v>
      </c>
      <c r="F97" t="str">
        <f>IF(Schnittstellen_technisch[[#This Row],[Wo ist Mandant 100]]="nicht Mandant 100","",IF(Schnittstellen_technisch[[#This Row],[Wo ist Mandant 100]]="Receiver",Schnittstellen_technisch[[#This Row],[Sender]],Schnittstellen_technisch[[#This Row],[Receiver]]))</f>
        <v>UBI_HAHVSL_PROD</v>
      </c>
      <c r="H97" t="s">
        <v>9026</v>
      </c>
      <c r="I97" t="s">
        <v>9027</v>
      </c>
      <c r="J97" s="10" t="str">
        <f>IF(ISERROR(VLOOKUP(Schnittstelle_Klarname[[#This Row],[Schnittstelle]],BTT[Verwendete Schnittstelle
(optionale Auswahl)],1,FALSE)),"nein","ja")</f>
        <v>nein</v>
      </c>
    </row>
    <row r="98" spans="1:10" x14ac:dyDescent="0.25">
      <c r="A98" t="s">
        <v>8502</v>
      </c>
      <c r="B98" t="s">
        <v>5873</v>
      </c>
      <c r="C98" t="s">
        <v>5977</v>
      </c>
      <c r="D98" t="s">
        <v>8487</v>
      </c>
      <c r="E98" t="str">
        <f>IF(Schnittstellen_technisch[[#This Row],[Sender]]="SP1CLNT100","Sender",IF(Schnittstellen_technisch[[#This Row],[Receiver]]="SP1CLNT100","Receiver","nicht Mandant 100"))</f>
        <v>Receiver</v>
      </c>
      <c r="F98" t="str">
        <f>IF(Schnittstellen_technisch[[#This Row],[Wo ist Mandant 100]]="nicht Mandant 100","",IF(Schnittstellen_technisch[[#This Row],[Wo ist Mandant 100]]="Receiver",Schnittstellen_technisch[[#This Row],[Sender]],Schnittstellen_technisch[[#This Row],[Receiver]]))</f>
        <v>UBI_KANAL_PROD</v>
      </c>
      <c r="H98" t="s">
        <v>9028</v>
      </c>
      <c r="I98" t="s">
        <v>576</v>
      </c>
      <c r="J98" s="10" t="str">
        <f>IF(ISERROR(VLOOKUP(Schnittstelle_Klarname[[#This Row],[Schnittstelle]],BTT[Verwendete Schnittstelle
(optionale Auswahl)],1,FALSE)),"nein","ja")</f>
        <v>nein</v>
      </c>
    </row>
    <row r="99" spans="1:10" x14ac:dyDescent="0.25">
      <c r="A99" t="s">
        <v>8502</v>
      </c>
      <c r="B99" t="s">
        <v>5873</v>
      </c>
      <c r="C99" t="s">
        <v>5978</v>
      </c>
      <c r="D99" t="s">
        <v>8487</v>
      </c>
      <c r="E99" t="str">
        <f>IF(Schnittstellen_technisch[[#This Row],[Sender]]="SP1CLNT100","Sender",IF(Schnittstellen_technisch[[#This Row],[Receiver]]="SP1CLNT100","Receiver","nicht Mandant 100"))</f>
        <v>Receiver</v>
      </c>
      <c r="F99" t="str">
        <f>IF(Schnittstellen_technisch[[#This Row],[Wo ist Mandant 100]]="nicht Mandant 100","",IF(Schnittstellen_technisch[[#This Row],[Wo ist Mandant 100]]="Receiver",Schnittstellen_technisch[[#This Row],[Sender]],Schnittstellen_technisch[[#This Row],[Receiver]]))</f>
        <v>UBI_KANAL_PROD</v>
      </c>
      <c r="H99" t="s">
        <v>9029</v>
      </c>
      <c r="I99" t="s">
        <v>9030</v>
      </c>
      <c r="J99" t="str">
        <f>IF(ISERROR(VLOOKUP(Schnittstelle_Klarname[[#This Row],[Schnittstelle]],BTT[Verwendete Schnittstelle
(optionale Auswahl)],1,FALSE)),"nein","ja")</f>
        <v>nein</v>
      </c>
    </row>
    <row r="100" spans="1:10" x14ac:dyDescent="0.25">
      <c r="A100" t="s">
        <v>8502</v>
      </c>
      <c r="B100" t="s">
        <v>5873</v>
      </c>
      <c r="C100" t="s">
        <v>5979</v>
      </c>
      <c r="D100" t="s">
        <v>8487</v>
      </c>
      <c r="E100" t="str">
        <f>IF(Schnittstellen_technisch[[#This Row],[Sender]]="SP1CLNT100","Sender",IF(Schnittstellen_technisch[[#This Row],[Receiver]]="SP1CLNT100","Receiver","nicht Mandant 100"))</f>
        <v>Receiver</v>
      </c>
      <c r="F100" t="str">
        <f>IF(Schnittstellen_technisch[[#This Row],[Wo ist Mandant 100]]="nicht Mandant 100","",IF(Schnittstellen_technisch[[#This Row],[Wo ist Mandant 100]]="Receiver",Schnittstellen_technisch[[#This Row],[Sender]],Schnittstellen_technisch[[#This Row],[Receiver]]))</f>
        <v>UBI_KANAL_PROD</v>
      </c>
      <c r="H100" t="s">
        <v>9031</v>
      </c>
      <c r="I100" t="s">
        <v>9032</v>
      </c>
      <c r="J100" t="str">
        <f>IF(ISERROR(VLOOKUP(Schnittstelle_Klarname[[#This Row],[Schnittstelle]],BTT[Verwendete Schnittstelle
(optionale Auswahl)],1,FALSE)),"nein","ja")</f>
        <v>nein</v>
      </c>
    </row>
    <row r="101" spans="1:10" x14ac:dyDescent="0.25">
      <c r="A101" t="s">
        <v>8502</v>
      </c>
      <c r="B101" t="s">
        <v>5873</v>
      </c>
      <c r="C101" t="s">
        <v>5980</v>
      </c>
      <c r="D101" t="s">
        <v>8487</v>
      </c>
      <c r="E101" t="str">
        <f>IF(Schnittstellen_technisch[[#This Row],[Sender]]="SP1CLNT100","Sender",IF(Schnittstellen_technisch[[#This Row],[Receiver]]="SP1CLNT100","Receiver","nicht Mandant 100"))</f>
        <v>Receiver</v>
      </c>
      <c r="F101" t="str">
        <f>IF(Schnittstellen_technisch[[#This Row],[Wo ist Mandant 100]]="nicht Mandant 100","",IF(Schnittstellen_technisch[[#This Row],[Wo ist Mandant 100]]="Receiver",Schnittstellen_technisch[[#This Row],[Sender]],Schnittstellen_technisch[[#This Row],[Receiver]]))</f>
        <v>UBI_KANAL_PROD</v>
      </c>
      <c r="H101" t="s">
        <v>9047</v>
      </c>
      <c r="I101" t="s">
        <v>9048</v>
      </c>
      <c r="J101" s="10" t="str">
        <f>IF(ISERROR(VLOOKUP(Schnittstelle_Klarname[[#This Row],[Schnittstelle]],BTT[Verwendete Schnittstelle
(optionale Auswahl)],1,FALSE)),"nein","ja")</f>
        <v>nein</v>
      </c>
    </row>
    <row r="102" spans="1:10" x14ac:dyDescent="0.25">
      <c r="A102" t="s">
        <v>8502</v>
      </c>
      <c r="B102" t="s">
        <v>5873</v>
      </c>
      <c r="C102" t="s">
        <v>5981</v>
      </c>
      <c r="D102" t="s">
        <v>8487</v>
      </c>
      <c r="E102" t="str">
        <f>IF(Schnittstellen_technisch[[#This Row],[Sender]]="SP1CLNT100","Sender",IF(Schnittstellen_technisch[[#This Row],[Receiver]]="SP1CLNT100","Receiver","nicht Mandant 100"))</f>
        <v>Receiver</v>
      </c>
      <c r="F102" t="str">
        <f>IF(Schnittstellen_technisch[[#This Row],[Wo ist Mandant 100]]="nicht Mandant 100","",IF(Schnittstellen_technisch[[#This Row],[Wo ist Mandant 100]]="Receiver",Schnittstellen_technisch[[#This Row],[Sender]],Schnittstellen_technisch[[#This Row],[Receiver]]))</f>
        <v>UBI_KANAL_PROD</v>
      </c>
      <c r="H102" t="s">
        <v>8501</v>
      </c>
      <c r="I102" t="s">
        <v>9034</v>
      </c>
      <c r="J102" s="10" t="str">
        <f>IF(ISERROR(VLOOKUP(Schnittstelle_Klarname[[#This Row],[Schnittstelle]],BTT[Verwendete Schnittstelle
(optionale Auswahl)],1,FALSE)),"nein","ja")</f>
        <v>nein</v>
      </c>
    </row>
    <row r="103" spans="1:10" x14ac:dyDescent="0.25">
      <c r="A103" t="s">
        <v>8502</v>
      </c>
      <c r="B103" t="s">
        <v>5873</v>
      </c>
      <c r="C103" t="s">
        <v>5895</v>
      </c>
      <c r="D103" t="s">
        <v>8487</v>
      </c>
      <c r="E103" t="str">
        <f>IF(Schnittstellen_technisch[[#This Row],[Sender]]="SP1CLNT100","Sender",IF(Schnittstellen_technisch[[#This Row],[Receiver]]="SP1CLNT100","Receiver","nicht Mandant 100"))</f>
        <v>Receiver</v>
      </c>
      <c r="F103" t="str">
        <f>IF(Schnittstellen_technisch[[#This Row],[Wo ist Mandant 100]]="nicht Mandant 100","",IF(Schnittstellen_technisch[[#This Row],[Wo ist Mandant 100]]="Receiver",Schnittstellen_technisch[[#This Row],[Sender]],Schnittstellen_technisch[[#This Row],[Receiver]]))</f>
        <v>UBI_KANAL_PROD</v>
      </c>
      <c r="H103" t="s">
        <v>8502</v>
      </c>
      <c r="I103" t="s">
        <v>9033</v>
      </c>
      <c r="J103" s="10" t="str">
        <f>IF(ISERROR(VLOOKUP(Schnittstelle_Klarname[[#This Row],[Schnittstelle]],BTT[Verwendete Schnittstelle
(optionale Auswahl)],1,FALSE)),"nein","ja")</f>
        <v>nein</v>
      </c>
    </row>
    <row r="104" spans="1:10" x14ac:dyDescent="0.25">
      <c r="A104" t="s">
        <v>8502</v>
      </c>
      <c r="B104" t="s">
        <v>5873</v>
      </c>
      <c r="C104" t="s">
        <v>5982</v>
      </c>
      <c r="D104" t="s">
        <v>8487</v>
      </c>
      <c r="E104" t="str">
        <f>IF(Schnittstellen_technisch[[#This Row],[Sender]]="SP1CLNT100","Sender",IF(Schnittstellen_technisch[[#This Row],[Receiver]]="SP1CLNT100","Receiver","nicht Mandant 100"))</f>
        <v>Receiver</v>
      </c>
      <c r="F104" t="str">
        <f>IF(Schnittstellen_technisch[[#This Row],[Wo ist Mandant 100]]="nicht Mandant 100","",IF(Schnittstellen_technisch[[#This Row],[Wo ist Mandant 100]]="Receiver",Schnittstellen_technisch[[#This Row],[Sender]],Schnittstellen_technisch[[#This Row],[Receiver]]))</f>
        <v>UBI_KANAL_PROD</v>
      </c>
      <c r="H104" t="s">
        <v>9035</v>
      </c>
      <c r="I104" t="s">
        <v>9036</v>
      </c>
      <c r="J104" s="10" t="str">
        <f>IF(ISERROR(VLOOKUP(Schnittstelle_Klarname[[#This Row],[Schnittstelle]],BTT[Verwendete Schnittstelle
(optionale Auswahl)],1,FALSE)),"nein","ja")</f>
        <v>nein</v>
      </c>
    </row>
    <row r="105" spans="1:10" x14ac:dyDescent="0.25">
      <c r="A105" t="s">
        <v>8502</v>
      </c>
      <c r="B105" t="s">
        <v>5873</v>
      </c>
      <c r="C105" t="s">
        <v>5983</v>
      </c>
      <c r="D105" t="s">
        <v>8487</v>
      </c>
      <c r="E105" t="str">
        <f>IF(Schnittstellen_technisch[[#This Row],[Sender]]="SP1CLNT100","Sender",IF(Schnittstellen_technisch[[#This Row],[Receiver]]="SP1CLNT100","Receiver","nicht Mandant 100"))</f>
        <v>Receiver</v>
      </c>
      <c r="F105" t="str">
        <f>IF(Schnittstellen_technisch[[#This Row],[Wo ist Mandant 100]]="nicht Mandant 100","",IF(Schnittstellen_technisch[[#This Row],[Wo ist Mandant 100]]="Receiver",Schnittstellen_technisch[[#This Row],[Sender]],Schnittstellen_technisch[[#This Row],[Receiver]]))</f>
        <v>UBI_KANAL_PROD</v>
      </c>
      <c r="H105" t="s">
        <v>8890</v>
      </c>
      <c r="I105" t="s">
        <v>9037</v>
      </c>
      <c r="J105" s="10" t="str">
        <f>IF(ISERROR(VLOOKUP(Schnittstelle_Klarname[[#This Row],[Schnittstelle]],BTT[Verwendete Schnittstelle
(optionale Auswahl)],1,FALSE)),"nein","ja")</f>
        <v>nein</v>
      </c>
    </row>
    <row r="106" spans="1:10" x14ac:dyDescent="0.25">
      <c r="A106" t="s">
        <v>8502</v>
      </c>
      <c r="B106" t="s">
        <v>5873</v>
      </c>
      <c r="C106" t="s">
        <v>5984</v>
      </c>
      <c r="D106" t="s">
        <v>8487</v>
      </c>
      <c r="E106" t="str">
        <f>IF(Schnittstellen_technisch[[#This Row],[Sender]]="SP1CLNT100","Sender",IF(Schnittstellen_technisch[[#This Row],[Receiver]]="SP1CLNT100","Receiver","nicht Mandant 100"))</f>
        <v>Receiver</v>
      </c>
      <c r="F106" t="str">
        <f>IF(Schnittstellen_technisch[[#This Row],[Wo ist Mandant 100]]="nicht Mandant 100","",IF(Schnittstellen_technisch[[#This Row],[Wo ist Mandant 100]]="Receiver",Schnittstellen_technisch[[#This Row],[Sender]],Schnittstellen_technisch[[#This Row],[Receiver]]))</f>
        <v>UBI_KANAL_PROD</v>
      </c>
      <c r="H106" t="s">
        <v>9038</v>
      </c>
      <c r="I106" t="s">
        <v>9039</v>
      </c>
      <c r="J106" s="10" t="str">
        <f>IF(ISERROR(VLOOKUP(Schnittstelle_Klarname[[#This Row],[Schnittstelle]],BTT[Verwendete Schnittstelle
(optionale Auswahl)],1,FALSE)),"nein","ja")</f>
        <v>ja</v>
      </c>
    </row>
    <row r="107" spans="1:10" x14ac:dyDescent="0.25">
      <c r="A107" t="s">
        <v>8502</v>
      </c>
      <c r="B107" t="s">
        <v>5873</v>
      </c>
      <c r="C107" t="s">
        <v>5985</v>
      </c>
      <c r="D107" t="s">
        <v>8487</v>
      </c>
      <c r="E107" t="str">
        <f>IF(Schnittstellen_technisch[[#This Row],[Sender]]="SP1CLNT100","Sender",IF(Schnittstellen_technisch[[#This Row],[Receiver]]="SP1CLNT100","Receiver","nicht Mandant 100"))</f>
        <v>Receiver</v>
      </c>
      <c r="F107" t="str">
        <f>IF(Schnittstellen_technisch[[#This Row],[Wo ist Mandant 100]]="nicht Mandant 100","",IF(Schnittstellen_technisch[[#This Row],[Wo ist Mandant 100]]="Receiver",Schnittstellen_technisch[[#This Row],[Sender]],Schnittstellen_technisch[[#This Row],[Receiver]]))</f>
        <v>UBI_KANAL_PROD</v>
      </c>
      <c r="H107" t="s">
        <v>9040</v>
      </c>
      <c r="I107" t="s">
        <v>9041</v>
      </c>
      <c r="J107" s="10" t="str">
        <f>IF(ISERROR(VLOOKUP(Schnittstelle_Klarname[[#This Row],[Schnittstelle]],BTT[Verwendete Schnittstelle
(optionale Auswahl)],1,FALSE)),"nein","ja")</f>
        <v>nein</v>
      </c>
    </row>
    <row r="108" spans="1:10" x14ac:dyDescent="0.25">
      <c r="A108" t="s">
        <v>8502</v>
      </c>
      <c r="B108" t="s">
        <v>5873</v>
      </c>
      <c r="C108" t="s">
        <v>5986</v>
      </c>
      <c r="D108" t="s">
        <v>8487</v>
      </c>
      <c r="E108" t="str">
        <f>IF(Schnittstellen_technisch[[#This Row],[Sender]]="SP1CLNT100","Sender",IF(Schnittstellen_technisch[[#This Row],[Receiver]]="SP1CLNT100","Receiver","nicht Mandant 100"))</f>
        <v>Receiver</v>
      </c>
      <c r="F108" t="str">
        <f>IF(Schnittstellen_technisch[[#This Row],[Wo ist Mandant 100]]="nicht Mandant 100","",IF(Schnittstellen_technisch[[#This Row],[Wo ist Mandant 100]]="Receiver",Schnittstellen_technisch[[#This Row],[Sender]],Schnittstellen_technisch[[#This Row],[Receiver]]))</f>
        <v>UBI_KANAL_PROD</v>
      </c>
      <c r="H108" t="s">
        <v>9042</v>
      </c>
      <c r="I108" t="s">
        <v>9043</v>
      </c>
      <c r="J108" s="10" t="str">
        <f>IF(ISERROR(VLOOKUP(Schnittstelle_Klarname[[#This Row],[Schnittstelle]],BTT[Verwendete Schnittstelle
(optionale Auswahl)],1,FALSE)),"nein","ja")</f>
        <v>nein</v>
      </c>
    </row>
    <row r="109" spans="1:10" x14ac:dyDescent="0.25">
      <c r="A109" t="s">
        <v>8502</v>
      </c>
      <c r="B109" t="s">
        <v>5873</v>
      </c>
      <c r="C109" t="s">
        <v>5987</v>
      </c>
      <c r="D109" t="s">
        <v>8487</v>
      </c>
      <c r="E109" t="str">
        <f>IF(Schnittstellen_technisch[[#This Row],[Sender]]="SP1CLNT100","Sender",IF(Schnittstellen_technisch[[#This Row],[Receiver]]="SP1CLNT100","Receiver","nicht Mandant 100"))</f>
        <v>Receiver</v>
      </c>
      <c r="F109" t="str">
        <f>IF(Schnittstellen_technisch[[#This Row],[Wo ist Mandant 100]]="nicht Mandant 100","",IF(Schnittstellen_technisch[[#This Row],[Wo ist Mandant 100]]="Receiver",Schnittstellen_technisch[[#This Row],[Sender]],Schnittstellen_technisch[[#This Row],[Receiver]]))</f>
        <v>UBI_KANAL_PROD</v>
      </c>
      <c r="H109" t="s">
        <v>9045</v>
      </c>
      <c r="I109" t="s">
        <v>9046</v>
      </c>
      <c r="J109" s="10" t="str">
        <f>IF(ISERROR(VLOOKUP(Schnittstelle_Klarname[[#This Row],[Schnittstelle]],BTT[Verwendete Schnittstelle
(optionale Auswahl)],1,FALSE)),"nein","ja")</f>
        <v>nein</v>
      </c>
    </row>
    <row r="110" spans="1:10" x14ac:dyDescent="0.25">
      <c r="A110" t="s">
        <v>8502</v>
      </c>
      <c r="B110" t="s">
        <v>5873</v>
      </c>
      <c r="C110" t="s">
        <v>5988</v>
      </c>
      <c r="D110" t="s">
        <v>8487</v>
      </c>
      <c r="E110" t="str">
        <f>IF(Schnittstellen_technisch[[#This Row],[Sender]]="SP1CLNT100","Sender",IF(Schnittstellen_technisch[[#This Row],[Receiver]]="SP1CLNT100","Receiver","nicht Mandant 100"))</f>
        <v>Receiver</v>
      </c>
      <c r="F110" t="str">
        <f>IF(Schnittstellen_technisch[[#This Row],[Wo ist Mandant 100]]="nicht Mandant 100","",IF(Schnittstellen_technisch[[#This Row],[Wo ist Mandant 100]]="Receiver",Schnittstellen_technisch[[#This Row],[Sender]],Schnittstellen_technisch[[#This Row],[Receiver]]))</f>
        <v>UBI_KANAL_PROD</v>
      </c>
      <c r="H110" t="s">
        <v>8891</v>
      </c>
      <c r="I110" t="s">
        <v>9044</v>
      </c>
      <c r="J110" s="10" t="str">
        <f>IF(ISERROR(VLOOKUP(Schnittstelle_Klarname[[#This Row],[Schnittstelle]],BTT[Verwendete Schnittstelle
(optionale Auswahl)],1,FALSE)),"nein","ja")</f>
        <v>nein</v>
      </c>
    </row>
    <row r="111" spans="1:10" x14ac:dyDescent="0.25">
      <c r="A111" t="s">
        <v>8502</v>
      </c>
      <c r="B111" t="s">
        <v>5873</v>
      </c>
      <c r="C111" t="s">
        <v>5989</v>
      </c>
      <c r="D111" t="s">
        <v>8487</v>
      </c>
      <c r="E111" t="str">
        <f>IF(Schnittstellen_technisch[[#This Row],[Sender]]="SP1CLNT100","Sender",IF(Schnittstellen_technisch[[#This Row],[Receiver]]="SP1CLNT100","Receiver","nicht Mandant 100"))</f>
        <v>Receiver</v>
      </c>
      <c r="F111" t="str">
        <f>IF(Schnittstellen_technisch[[#This Row],[Wo ist Mandant 100]]="nicht Mandant 100","",IF(Schnittstellen_technisch[[#This Row],[Wo ist Mandant 100]]="Receiver",Schnittstellen_technisch[[#This Row],[Sender]],Schnittstellen_technisch[[#This Row],[Receiver]]))</f>
        <v>UBI_KANAL_PROD</v>
      </c>
      <c r="H111" t="s">
        <v>9071</v>
      </c>
      <c r="J111" s="10" t="str">
        <f>IF(ISERROR(VLOOKUP(Schnittstelle_Klarname[[#This Row],[Schnittstelle]],BTT[Verwendete Schnittstelle
(optionale Auswahl)],1,FALSE)),"nein","ja")</f>
        <v>nein</v>
      </c>
    </row>
    <row r="112" spans="1:10" x14ac:dyDescent="0.25">
      <c r="A112" t="s">
        <v>8502</v>
      </c>
      <c r="B112" t="s">
        <v>5873</v>
      </c>
      <c r="C112" t="s">
        <v>5898</v>
      </c>
      <c r="D112" t="s">
        <v>8487</v>
      </c>
      <c r="E112" t="str">
        <f>IF(Schnittstellen_technisch[[#This Row],[Sender]]="SP1CLNT100","Sender",IF(Schnittstellen_technisch[[#This Row],[Receiver]]="SP1CLNT100","Receiver","nicht Mandant 100"))</f>
        <v>Receiver</v>
      </c>
      <c r="F112" t="str">
        <f>IF(Schnittstellen_technisch[[#This Row],[Wo ist Mandant 100]]="nicht Mandant 100","",IF(Schnittstellen_technisch[[#This Row],[Wo ist Mandant 100]]="Receiver",Schnittstellen_technisch[[#This Row],[Sender]],Schnittstellen_technisch[[#This Row],[Receiver]]))</f>
        <v>UBI_KANAL_PROD</v>
      </c>
      <c r="H112" t="s">
        <v>9072</v>
      </c>
      <c r="J112" s="10" t="str">
        <f>IF(ISERROR(VLOOKUP(Schnittstelle_Klarname[[#This Row],[Schnittstelle]],BTT[Verwendete Schnittstelle
(optionale Auswahl)],1,FALSE)),"nein","ja")</f>
        <v>nein</v>
      </c>
    </row>
    <row r="113" spans="1:6" x14ac:dyDescent="0.25">
      <c r="A113" t="s">
        <v>8502</v>
      </c>
      <c r="B113" t="s">
        <v>5873</v>
      </c>
      <c r="C113" t="s">
        <v>5990</v>
      </c>
      <c r="D113" t="s">
        <v>8487</v>
      </c>
      <c r="E113" t="str">
        <f>IF(Schnittstellen_technisch[[#This Row],[Sender]]="SP1CLNT100","Sender",IF(Schnittstellen_technisch[[#This Row],[Receiver]]="SP1CLNT100","Receiver","nicht Mandant 100"))</f>
        <v>Receiver</v>
      </c>
      <c r="F113" t="str">
        <f>IF(Schnittstellen_technisch[[#This Row],[Wo ist Mandant 100]]="nicht Mandant 100","",IF(Schnittstellen_technisch[[#This Row],[Wo ist Mandant 100]]="Receiver",Schnittstellen_technisch[[#This Row],[Sender]],Schnittstellen_technisch[[#This Row],[Receiver]]))</f>
        <v>UBI_KANAL_PROD</v>
      </c>
    </row>
    <row r="114" spans="1:6" x14ac:dyDescent="0.25">
      <c r="A114" t="s">
        <v>8502</v>
      </c>
      <c r="B114" t="s">
        <v>5873</v>
      </c>
      <c r="C114" t="s">
        <v>5991</v>
      </c>
      <c r="D114" t="s">
        <v>8487</v>
      </c>
      <c r="E114" t="str">
        <f>IF(Schnittstellen_technisch[[#This Row],[Sender]]="SP1CLNT100","Sender",IF(Schnittstellen_technisch[[#This Row],[Receiver]]="SP1CLNT100","Receiver","nicht Mandant 100"))</f>
        <v>Receiver</v>
      </c>
      <c r="F114" t="str">
        <f>IF(Schnittstellen_technisch[[#This Row],[Wo ist Mandant 100]]="nicht Mandant 100","",IF(Schnittstellen_technisch[[#This Row],[Wo ist Mandant 100]]="Receiver",Schnittstellen_technisch[[#This Row],[Sender]],Schnittstellen_technisch[[#This Row],[Receiver]]))</f>
        <v>UBI_KANAL_PROD</v>
      </c>
    </row>
    <row r="115" spans="1:6" x14ac:dyDescent="0.25">
      <c r="A115" t="s">
        <v>8504</v>
      </c>
      <c r="B115" t="s">
        <v>5992</v>
      </c>
      <c r="C115" t="s">
        <v>5993</v>
      </c>
      <c r="D115" t="s">
        <v>8487</v>
      </c>
      <c r="E115" t="str">
        <f>IF(Schnittstellen_technisch[[#This Row],[Sender]]="SP1CLNT100","Sender",IF(Schnittstellen_technisch[[#This Row],[Receiver]]="SP1CLNT100","Receiver","nicht Mandant 100"))</f>
        <v>Receiver</v>
      </c>
      <c r="F115" t="str">
        <f>IF(Schnittstellen_technisch[[#This Row],[Wo ist Mandant 100]]="nicht Mandant 100","",IF(Schnittstellen_technisch[[#This Row],[Wo ist Mandant 100]]="Receiver",Schnittstellen_technisch[[#This Row],[Sender]],Schnittstellen_technisch[[#This Row],[Receiver]]))</f>
        <v>APP</v>
      </c>
    </row>
    <row r="116" spans="1:6" x14ac:dyDescent="0.25">
      <c r="A116" t="s">
        <v>8505</v>
      </c>
      <c r="B116" t="s">
        <v>5945</v>
      </c>
      <c r="C116" t="s">
        <v>5994</v>
      </c>
      <c r="D116" t="s">
        <v>8487</v>
      </c>
      <c r="E116" t="str">
        <f>IF(Schnittstellen_technisch[[#This Row],[Sender]]="SP1CLNT100","Sender",IF(Schnittstellen_technisch[[#This Row],[Receiver]]="SP1CLNT100","Receiver","nicht Mandant 100"))</f>
        <v>Receiver</v>
      </c>
      <c r="F116" t="str">
        <f>IF(Schnittstellen_technisch[[#This Row],[Wo ist Mandant 100]]="nicht Mandant 100","",IF(Schnittstellen_technisch[[#This Row],[Wo ist Mandant 100]]="Receiver",Schnittstellen_technisch[[#This Row],[Sender]],Schnittstellen_technisch[[#This Row],[Receiver]]))</f>
        <v>EMATS</v>
      </c>
    </row>
    <row r="117" spans="1:6" x14ac:dyDescent="0.25">
      <c r="A117" t="s">
        <v>8505</v>
      </c>
      <c r="B117" t="s">
        <v>5945</v>
      </c>
      <c r="C117" t="s">
        <v>5995</v>
      </c>
      <c r="D117" t="s">
        <v>8487</v>
      </c>
      <c r="E117" t="str">
        <f>IF(Schnittstellen_technisch[[#This Row],[Sender]]="SP1CLNT100","Sender",IF(Schnittstellen_technisch[[#This Row],[Receiver]]="SP1CLNT100","Receiver","nicht Mandant 100"))</f>
        <v>Receiver</v>
      </c>
      <c r="F117" t="str">
        <f>IF(Schnittstellen_technisch[[#This Row],[Wo ist Mandant 100]]="nicht Mandant 100","",IF(Schnittstellen_technisch[[#This Row],[Wo ist Mandant 100]]="Receiver",Schnittstellen_technisch[[#This Row],[Sender]],Schnittstellen_technisch[[#This Row],[Receiver]]))</f>
        <v>EMATS</v>
      </c>
    </row>
    <row r="118" spans="1:6" x14ac:dyDescent="0.25">
      <c r="A118" t="s">
        <v>8505</v>
      </c>
      <c r="B118" t="s">
        <v>5945</v>
      </c>
      <c r="C118" t="s">
        <v>5996</v>
      </c>
      <c r="D118" t="s">
        <v>8487</v>
      </c>
      <c r="E118" t="str">
        <f>IF(Schnittstellen_technisch[[#This Row],[Sender]]="SP1CLNT100","Sender",IF(Schnittstellen_technisch[[#This Row],[Receiver]]="SP1CLNT100","Receiver","nicht Mandant 100"))</f>
        <v>Receiver</v>
      </c>
      <c r="F118" t="str">
        <f>IF(Schnittstellen_technisch[[#This Row],[Wo ist Mandant 100]]="nicht Mandant 100","",IF(Schnittstellen_technisch[[#This Row],[Wo ist Mandant 100]]="Receiver",Schnittstellen_technisch[[#This Row],[Sender]],Schnittstellen_technisch[[#This Row],[Receiver]]))</f>
        <v>EMATS</v>
      </c>
    </row>
    <row r="119" spans="1:6" x14ac:dyDescent="0.25">
      <c r="A119" t="s">
        <v>8505</v>
      </c>
      <c r="B119" t="s">
        <v>5945</v>
      </c>
      <c r="C119" t="s">
        <v>5997</v>
      </c>
      <c r="D119" t="s">
        <v>8487</v>
      </c>
      <c r="E119" t="str">
        <f>IF(Schnittstellen_technisch[[#This Row],[Sender]]="SP1CLNT100","Sender",IF(Schnittstellen_technisch[[#This Row],[Receiver]]="SP1CLNT100","Receiver","nicht Mandant 100"))</f>
        <v>Receiver</v>
      </c>
      <c r="F119" t="str">
        <f>IF(Schnittstellen_technisch[[#This Row],[Wo ist Mandant 100]]="nicht Mandant 100","",IF(Schnittstellen_technisch[[#This Row],[Wo ist Mandant 100]]="Receiver",Schnittstellen_technisch[[#This Row],[Sender]],Schnittstellen_technisch[[#This Row],[Receiver]]))</f>
        <v>EMATS</v>
      </c>
    </row>
    <row r="120" spans="1:6" x14ac:dyDescent="0.25">
      <c r="A120" t="s">
        <v>8505</v>
      </c>
      <c r="B120" t="s">
        <v>5945</v>
      </c>
      <c r="C120" t="s">
        <v>5998</v>
      </c>
      <c r="D120" t="s">
        <v>8487</v>
      </c>
      <c r="E120" t="str">
        <f>IF(Schnittstellen_technisch[[#This Row],[Sender]]="SP1CLNT100","Sender",IF(Schnittstellen_technisch[[#This Row],[Receiver]]="SP1CLNT100","Receiver","nicht Mandant 100"))</f>
        <v>Receiver</v>
      </c>
      <c r="F120" t="str">
        <f>IF(Schnittstellen_technisch[[#This Row],[Wo ist Mandant 100]]="nicht Mandant 100","",IF(Schnittstellen_technisch[[#This Row],[Wo ist Mandant 100]]="Receiver",Schnittstellen_technisch[[#This Row],[Sender]],Schnittstellen_technisch[[#This Row],[Receiver]]))</f>
        <v>EMATS</v>
      </c>
    </row>
    <row r="121" spans="1:6" x14ac:dyDescent="0.25">
      <c r="A121" t="s">
        <v>8506</v>
      </c>
      <c r="B121" t="s">
        <v>5999</v>
      </c>
      <c r="C121" t="s">
        <v>6000</v>
      </c>
      <c r="D121" t="s">
        <v>8487</v>
      </c>
      <c r="E121" t="str">
        <f>IF(Schnittstellen_technisch[[#This Row],[Sender]]="SP1CLNT100","Sender",IF(Schnittstellen_technisch[[#This Row],[Receiver]]="SP1CLNT100","Receiver","nicht Mandant 100"))</f>
        <v>Receiver</v>
      </c>
      <c r="F121" t="str">
        <f>IF(Schnittstellen_technisch[[#This Row],[Wo ist Mandant 100]]="nicht Mandant 100","",IF(Schnittstellen_technisch[[#This Row],[Wo ist Mandant 100]]="Receiver",Schnittstellen_technisch[[#This Row],[Sender]],Schnittstellen_technisch[[#This Row],[Receiver]]))</f>
        <v>ERA</v>
      </c>
    </row>
    <row r="122" spans="1:6" x14ac:dyDescent="0.25">
      <c r="A122" t="s">
        <v>8506</v>
      </c>
      <c r="B122" t="s">
        <v>5999</v>
      </c>
      <c r="C122" t="s">
        <v>6001</v>
      </c>
      <c r="D122" t="s">
        <v>8487</v>
      </c>
      <c r="E122" t="str">
        <f>IF(Schnittstellen_technisch[[#This Row],[Sender]]="SP1CLNT100","Sender",IF(Schnittstellen_technisch[[#This Row],[Receiver]]="SP1CLNT100","Receiver","nicht Mandant 100"))</f>
        <v>Receiver</v>
      </c>
      <c r="F122" t="str">
        <f>IF(Schnittstellen_technisch[[#This Row],[Wo ist Mandant 100]]="nicht Mandant 100","",IF(Schnittstellen_technisch[[#This Row],[Wo ist Mandant 100]]="Receiver",Schnittstellen_technisch[[#This Row],[Sender]],Schnittstellen_technisch[[#This Row],[Receiver]]))</f>
        <v>ERA</v>
      </c>
    </row>
    <row r="123" spans="1:6" x14ac:dyDescent="0.25">
      <c r="A123" t="s">
        <v>8507</v>
      </c>
      <c r="B123" t="s">
        <v>5954</v>
      </c>
      <c r="C123" t="s">
        <v>6002</v>
      </c>
      <c r="D123" t="s">
        <v>8487</v>
      </c>
      <c r="E123" t="str">
        <f>IF(Schnittstellen_technisch[[#This Row],[Sender]]="SP1CLNT100","Sender",IF(Schnittstellen_technisch[[#This Row],[Receiver]]="SP1CLNT100","Receiver","nicht Mandant 100"))</f>
        <v>Receiver</v>
      </c>
      <c r="F123" t="str">
        <f>IF(Schnittstellen_technisch[[#This Row],[Wo ist Mandant 100]]="nicht Mandant 100","",IF(Schnittstellen_technisch[[#This Row],[Wo ist Mandant 100]]="Receiver",Schnittstellen_technisch[[#This Row],[Sender]],Schnittstellen_technisch[[#This Row],[Receiver]]))</f>
        <v>KUPO_USER</v>
      </c>
    </row>
    <row r="124" spans="1:6" x14ac:dyDescent="0.25">
      <c r="A124" t="s">
        <v>8507</v>
      </c>
      <c r="B124" t="s">
        <v>5954</v>
      </c>
      <c r="C124" t="s">
        <v>6003</v>
      </c>
      <c r="D124" t="s">
        <v>8487</v>
      </c>
      <c r="E124" t="str">
        <f>IF(Schnittstellen_technisch[[#This Row],[Sender]]="SP1CLNT100","Sender",IF(Schnittstellen_technisch[[#This Row],[Receiver]]="SP1CLNT100","Receiver","nicht Mandant 100"))</f>
        <v>Receiver</v>
      </c>
      <c r="F124" t="str">
        <f>IF(Schnittstellen_technisch[[#This Row],[Wo ist Mandant 100]]="nicht Mandant 100","",IF(Schnittstellen_technisch[[#This Row],[Wo ist Mandant 100]]="Receiver",Schnittstellen_technisch[[#This Row],[Sender]],Schnittstellen_technisch[[#This Row],[Receiver]]))</f>
        <v>KUPO_USER</v>
      </c>
    </row>
    <row r="125" spans="1:6" x14ac:dyDescent="0.25">
      <c r="A125" t="s">
        <v>8507</v>
      </c>
      <c r="B125" t="s">
        <v>5954</v>
      </c>
      <c r="C125" t="s">
        <v>5996</v>
      </c>
      <c r="D125" t="s">
        <v>8487</v>
      </c>
      <c r="E125" t="str">
        <f>IF(Schnittstellen_technisch[[#This Row],[Sender]]="SP1CLNT100","Sender",IF(Schnittstellen_technisch[[#This Row],[Receiver]]="SP1CLNT100","Receiver","nicht Mandant 100"))</f>
        <v>Receiver</v>
      </c>
      <c r="F125" t="str">
        <f>IF(Schnittstellen_technisch[[#This Row],[Wo ist Mandant 100]]="nicht Mandant 100","",IF(Schnittstellen_technisch[[#This Row],[Wo ist Mandant 100]]="Receiver",Schnittstellen_technisch[[#This Row],[Sender]],Schnittstellen_technisch[[#This Row],[Receiver]]))</f>
        <v>KUPO_USER</v>
      </c>
    </row>
    <row r="126" spans="1:6" x14ac:dyDescent="0.25">
      <c r="A126" t="s">
        <v>8507</v>
      </c>
      <c r="B126" t="s">
        <v>5954</v>
      </c>
      <c r="C126" t="s">
        <v>6004</v>
      </c>
      <c r="D126" t="s">
        <v>8487</v>
      </c>
      <c r="E126" t="str">
        <f>IF(Schnittstellen_technisch[[#This Row],[Sender]]="SP1CLNT100","Sender",IF(Schnittstellen_technisch[[#This Row],[Receiver]]="SP1CLNT100","Receiver","nicht Mandant 100"))</f>
        <v>Receiver</v>
      </c>
      <c r="F126" t="str">
        <f>IF(Schnittstellen_technisch[[#This Row],[Wo ist Mandant 100]]="nicht Mandant 100","",IF(Schnittstellen_technisch[[#This Row],[Wo ist Mandant 100]]="Receiver",Schnittstellen_technisch[[#This Row],[Sender]],Schnittstellen_technisch[[#This Row],[Receiver]]))</f>
        <v>KUPO_USER</v>
      </c>
    </row>
    <row r="127" spans="1:6" x14ac:dyDescent="0.25">
      <c r="A127" t="s">
        <v>8507</v>
      </c>
      <c r="B127" t="s">
        <v>5954</v>
      </c>
      <c r="C127" t="s">
        <v>6005</v>
      </c>
      <c r="D127" t="s">
        <v>8487</v>
      </c>
      <c r="E127" t="str">
        <f>IF(Schnittstellen_technisch[[#This Row],[Sender]]="SP1CLNT100","Sender",IF(Schnittstellen_technisch[[#This Row],[Receiver]]="SP1CLNT100","Receiver","nicht Mandant 100"))</f>
        <v>Receiver</v>
      </c>
      <c r="F127" t="str">
        <f>IF(Schnittstellen_technisch[[#This Row],[Wo ist Mandant 100]]="nicht Mandant 100","",IF(Schnittstellen_technisch[[#This Row],[Wo ist Mandant 100]]="Receiver",Schnittstellen_technisch[[#This Row],[Sender]],Schnittstellen_technisch[[#This Row],[Receiver]]))</f>
        <v>KUPO_USER</v>
      </c>
    </row>
    <row r="128" spans="1:6" x14ac:dyDescent="0.25">
      <c r="A128" t="s">
        <v>8507</v>
      </c>
      <c r="B128" t="s">
        <v>5954</v>
      </c>
      <c r="C128" t="s">
        <v>6006</v>
      </c>
      <c r="D128" t="s">
        <v>8487</v>
      </c>
      <c r="E128" t="str">
        <f>IF(Schnittstellen_technisch[[#This Row],[Sender]]="SP1CLNT100","Sender",IF(Schnittstellen_technisch[[#This Row],[Receiver]]="SP1CLNT100","Receiver","nicht Mandant 100"))</f>
        <v>Receiver</v>
      </c>
      <c r="F128" t="str">
        <f>IF(Schnittstellen_technisch[[#This Row],[Wo ist Mandant 100]]="nicht Mandant 100","",IF(Schnittstellen_technisch[[#This Row],[Wo ist Mandant 100]]="Receiver",Schnittstellen_technisch[[#This Row],[Sender]],Schnittstellen_technisch[[#This Row],[Receiver]]))</f>
        <v>KUPO_USER</v>
      </c>
    </row>
    <row r="129" spans="1:6" x14ac:dyDescent="0.25">
      <c r="A129" t="s">
        <v>8507</v>
      </c>
      <c r="B129" t="s">
        <v>5954</v>
      </c>
      <c r="C129" t="s">
        <v>6007</v>
      </c>
      <c r="D129" t="s">
        <v>8487</v>
      </c>
      <c r="E129" t="str">
        <f>IF(Schnittstellen_technisch[[#This Row],[Sender]]="SP1CLNT100","Sender",IF(Schnittstellen_technisch[[#This Row],[Receiver]]="SP1CLNT100","Receiver","nicht Mandant 100"))</f>
        <v>Receiver</v>
      </c>
      <c r="F129" t="str">
        <f>IF(Schnittstellen_technisch[[#This Row],[Wo ist Mandant 100]]="nicht Mandant 100","",IF(Schnittstellen_technisch[[#This Row],[Wo ist Mandant 100]]="Receiver",Schnittstellen_technisch[[#This Row],[Sender]],Schnittstellen_technisch[[#This Row],[Receiver]]))</f>
        <v>KUPO_USER</v>
      </c>
    </row>
    <row r="130" spans="1:6" x14ac:dyDescent="0.25">
      <c r="A130" t="s">
        <v>8507</v>
      </c>
      <c r="B130" t="s">
        <v>5954</v>
      </c>
      <c r="C130" t="s">
        <v>6008</v>
      </c>
      <c r="D130" t="s">
        <v>8487</v>
      </c>
      <c r="E130" t="str">
        <f>IF(Schnittstellen_technisch[[#This Row],[Sender]]="SP1CLNT100","Sender",IF(Schnittstellen_technisch[[#This Row],[Receiver]]="SP1CLNT100","Receiver","nicht Mandant 100"))</f>
        <v>Receiver</v>
      </c>
      <c r="F130" t="str">
        <f>IF(Schnittstellen_technisch[[#This Row],[Wo ist Mandant 100]]="nicht Mandant 100","",IF(Schnittstellen_technisch[[#This Row],[Wo ist Mandant 100]]="Receiver",Schnittstellen_technisch[[#This Row],[Sender]],Schnittstellen_technisch[[#This Row],[Receiver]]))</f>
        <v>KUPO_USER</v>
      </c>
    </row>
    <row r="131" spans="1:6" x14ac:dyDescent="0.25">
      <c r="A131" t="s">
        <v>8507</v>
      </c>
      <c r="B131" t="s">
        <v>5954</v>
      </c>
      <c r="C131" t="s">
        <v>6009</v>
      </c>
      <c r="D131" t="s">
        <v>8487</v>
      </c>
      <c r="E131" t="str">
        <f>IF(Schnittstellen_technisch[[#This Row],[Sender]]="SP1CLNT100","Sender",IF(Schnittstellen_technisch[[#This Row],[Receiver]]="SP1CLNT100","Receiver","nicht Mandant 100"))</f>
        <v>Receiver</v>
      </c>
      <c r="F131" t="str">
        <f>IF(Schnittstellen_technisch[[#This Row],[Wo ist Mandant 100]]="nicht Mandant 100","",IF(Schnittstellen_technisch[[#This Row],[Wo ist Mandant 100]]="Receiver",Schnittstellen_technisch[[#This Row],[Sender]],Schnittstellen_technisch[[#This Row],[Receiver]]))</f>
        <v>KUPO_USER</v>
      </c>
    </row>
    <row r="132" spans="1:6" x14ac:dyDescent="0.25">
      <c r="A132" t="s">
        <v>8508</v>
      </c>
      <c r="B132" t="s">
        <v>6010</v>
      </c>
      <c r="C132" t="s">
        <v>6011</v>
      </c>
      <c r="D132" t="s">
        <v>8487</v>
      </c>
      <c r="E132" t="str">
        <f>IF(Schnittstellen_technisch[[#This Row],[Sender]]="SP1CLNT100","Sender",IF(Schnittstellen_technisch[[#This Row],[Receiver]]="SP1CLNT100","Receiver","nicht Mandant 100"))</f>
        <v>Receiver</v>
      </c>
      <c r="F132" t="str">
        <f>IF(Schnittstellen_technisch[[#This Row],[Wo ist Mandant 100]]="nicht Mandant 100","",IF(Schnittstellen_technisch[[#This Row],[Wo ist Mandant 100]]="Receiver",Schnittstellen_technisch[[#This Row],[Sender]],Schnittstellen_technisch[[#This Row],[Receiver]]))</f>
        <v>PRIMO</v>
      </c>
    </row>
    <row r="133" spans="1:6" x14ac:dyDescent="0.25">
      <c r="A133" t="s">
        <v>8508</v>
      </c>
      <c r="B133" t="s">
        <v>6010</v>
      </c>
      <c r="C133" t="s">
        <v>6012</v>
      </c>
      <c r="D133" t="s">
        <v>8487</v>
      </c>
      <c r="E133" t="str">
        <f>IF(Schnittstellen_technisch[[#This Row],[Sender]]="SP1CLNT100","Sender",IF(Schnittstellen_technisch[[#This Row],[Receiver]]="SP1CLNT100","Receiver","nicht Mandant 100"))</f>
        <v>Receiver</v>
      </c>
      <c r="F133" t="str">
        <f>IF(Schnittstellen_technisch[[#This Row],[Wo ist Mandant 100]]="nicht Mandant 100","",IF(Schnittstellen_technisch[[#This Row],[Wo ist Mandant 100]]="Receiver",Schnittstellen_technisch[[#This Row],[Sender]],Schnittstellen_technisch[[#This Row],[Receiver]]))</f>
        <v>PRIMO</v>
      </c>
    </row>
    <row r="134" spans="1:6" x14ac:dyDescent="0.25">
      <c r="A134" t="s">
        <v>8508</v>
      </c>
      <c r="B134" t="s">
        <v>6010</v>
      </c>
      <c r="C134" t="s">
        <v>6013</v>
      </c>
      <c r="D134" t="s">
        <v>8487</v>
      </c>
      <c r="E134" t="str">
        <f>IF(Schnittstellen_technisch[[#This Row],[Sender]]="SP1CLNT100","Sender",IF(Schnittstellen_technisch[[#This Row],[Receiver]]="SP1CLNT100","Receiver","nicht Mandant 100"))</f>
        <v>Receiver</v>
      </c>
      <c r="F134" t="str">
        <f>IF(Schnittstellen_technisch[[#This Row],[Wo ist Mandant 100]]="nicht Mandant 100","",IF(Schnittstellen_technisch[[#This Row],[Wo ist Mandant 100]]="Receiver",Schnittstellen_technisch[[#This Row],[Sender]],Schnittstellen_technisch[[#This Row],[Receiver]]))</f>
        <v>PRIMO</v>
      </c>
    </row>
    <row r="135" spans="1:6" x14ac:dyDescent="0.25">
      <c r="A135" t="s">
        <v>8508</v>
      </c>
      <c r="B135" t="s">
        <v>6010</v>
      </c>
      <c r="C135" t="s">
        <v>6014</v>
      </c>
      <c r="D135" t="s">
        <v>8487</v>
      </c>
      <c r="E135" t="str">
        <f>IF(Schnittstellen_technisch[[#This Row],[Sender]]="SP1CLNT100","Sender",IF(Schnittstellen_technisch[[#This Row],[Receiver]]="SP1CLNT100","Receiver","nicht Mandant 100"))</f>
        <v>Receiver</v>
      </c>
      <c r="F135" t="str">
        <f>IF(Schnittstellen_technisch[[#This Row],[Wo ist Mandant 100]]="nicht Mandant 100","",IF(Schnittstellen_technisch[[#This Row],[Wo ist Mandant 100]]="Receiver",Schnittstellen_technisch[[#This Row],[Sender]],Schnittstellen_technisch[[#This Row],[Receiver]]))</f>
        <v>PRIMO</v>
      </c>
    </row>
    <row r="136" spans="1:6" x14ac:dyDescent="0.25">
      <c r="A136" t="s">
        <v>8508</v>
      </c>
      <c r="B136" t="s">
        <v>6010</v>
      </c>
      <c r="C136" t="s">
        <v>6015</v>
      </c>
      <c r="D136" t="s">
        <v>8487</v>
      </c>
      <c r="E136" t="str">
        <f>IF(Schnittstellen_technisch[[#This Row],[Sender]]="SP1CLNT100","Sender",IF(Schnittstellen_technisch[[#This Row],[Receiver]]="SP1CLNT100","Receiver","nicht Mandant 100"))</f>
        <v>Receiver</v>
      </c>
      <c r="F136" t="str">
        <f>IF(Schnittstellen_technisch[[#This Row],[Wo ist Mandant 100]]="nicht Mandant 100","",IF(Schnittstellen_technisch[[#This Row],[Wo ist Mandant 100]]="Receiver",Schnittstellen_technisch[[#This Row],[Sender]],Schnittstellen_technisch[[#This Row],[Receiver]]))</f>
        <v>PRIMO</v>
      </c>
    </row>
    <row r="137" spans="1:6" x14ac:dyDescent="0.25">
      <c r="A137" t="s">
        <v>8508</v>
      </c>
      <c r="B137" t="s">
        <v>6010</v>
      </c>
      <c r="C137" t="s">
        <v>6016</v>
      </c>
      <c r="D137" t="s">
        <v>8487</v>
      </c>
      <c r="E137" t="str">
        <f>IF(Schnittstellen_technisch[[#This Row],[Sender]]="SP1CLNT100","Sender",IF(Schnittstellen_technisch[[#This Row],[Receiver]]="SP1CLNT100","Receiver","nicht Mandant 100"))</f>
        <v>Receiver</v>
      </c>
      <c r="F137" t="str">
        <f>IF(Schnittstellen_technisch[[#This Row],[Wo ist Mandant 100]]="nicht Mandant 100","",IF(Schnittstellen_technisch[[#This Row],[Wo ist Mandant 100]]="Receiver",Schnittstellen_technisch[[#This Row],[Sender]],Schnittstellen_technisch[[#This Row],[Receiver]]))</f>
        <v>PRIMO</v>
      </c>
    </row>
    <row r="138" spans="1:6" x14ac:dyDescent="0.25">
      <c r="A138" t="s">
        <v>8508</v>
      </c>
      <c r="B138" t="s">
        <v>6010</v>
      </c>
      <c r="C138" t="s">
        <v>6017</v>
      </c>
      <c r="D138" t="s">
        <v>8487</v>
      </c>
      <c r="E138" t="str">
        <f>IF(Schnittstellen_technisch[[#This Row],[Sender]]="SP1CLNT100","Sender",IF(Schnittstellen_technisch[[#This Row],[Receiver]]="SP1CLNT100","Receiver","nicht Mandant 100"))</f>
        <v>Receiver</v>
      </c>
      <c r="F138" t="str">
        <f>IF(Schnittstellen_technisch[[#This Row],[Wo ist Mandant 100]]="nicht Mandant 100","",IF(Schnittstellen_technisch[[#This Row],[Wo ist Mandant 100]]="Receiver",Schnittstellen_technisch[[#This Row],[Sender]],Schnittstellen_technisch[[#This Row],[Receiver]]))</f>
        <v>PRIMO</v>
      </c>
    </row>
    <row r="139" spans="1:6" x14ac:dyDescent="0.25">
      <c r="A139" t="s">
        <v>8508</v>
      </c>
      <c r="B139" t="s">
        <v>6010</v>
      </c>
      <c r="C139" t="s">
        <v>6018</v>
      </c>
      <c r="D139" t="s">
        <v>8487</v>
      </c>
      <c r="E139" t="str">
        <f>IF(Schnittstellen_technisch[[#This Row],[Sender]]="SP1CLNT100","Sender",IF(Schnittstellen_technisch[[#This Row],[Receiver]]="SP1CLNT100","Receiver","nicht Mandant 100"))</f>
        <v>Receiver</v>
      </c>
      <c r="F139" t="str">
        <f>IF(Schnittstellen_technisch[[#This Row],[Wo ist Mandant 100]]="nicht Mandant 100","",IF(Schnittstellen_technisch[[#This Row],[Wo ist Mandant 100]]="Receiver",Schnittstellen_technisch[[#This Row],[Sender]],Schnittstellen_technisch[[#This Row],[Receiver]]))</f>
        <v>PRIMO</v>
      </c>
    </row>
    <row r="140" spans="1:6" x14ac:dyDescent="0.25">
      <c r="A140" t="s">
        <v>8508</v>
      </c>
      <c r="B140" t="s">
        <v>6010</v>
      </c>
      <c r="C140" t="s">
        <v>6019</v>
      </c>
      <c r="D140" t="s">
        <v>8487</v>
      </c>
      <c r="E140" t="str">
        <f>IF(Schnittstellen_technisch[[#This Row],[Sender]]="SP1CLNT100","Sender",IF(Schnittstellen_technisch[[#This Row],[Receiver]]="SP1CLNT100","Receiver","nicht Mandant 100"))</f>
        <v>Receiver</v>
      </c>
      <c r="F140" t="str">
        <f>IF(Schnittstellen_technisch[[#This Row],[Wo ist Mandant 100]]="nicht Mandant 100","",IF(Schnittstellen_technisch[[#This Row],[Wo ist Mandant 100]]="Receiver",Schnittstellen_technisch[[#This Row],[Sender]],Schnittstellen_technisch[[#This Row],[Receiver]]))</f>
        <v>PRIMO</v>
      </c>
    </row>
    <row r="141" spans="1:6" x14ac:dyDescent="0.25">
      <c r="A141" t="s">
        <v>8508</v>
      </c>
      <c r="B141" t="s">
        <v>6010</v>
      </c>
      <c r="C141" t="s">
        <v>6020</v>
      </c>
      <c r="D141" t="s">
        <v>8487</v>
      </c>
      <c r="E141" t="str">
        <f>IF(Schnittstellen_technisch[[#This Row],[Sender]]="SP1CLNT100","Sender",IF(Schnittstellen_technisch[[#This Row],[Receiver]]="SP1CLNT100","Receiver","nicht Mandant 100"))</f>
        <v>Receiver</v>
      </c>
      <c r="F141" t="str">
        <f>IF(Schnittstellen_technisch[[#This Row],[Wo ist Mandant 100]]="nicht Mandant 100","",IF(Schnittstellen_technisch[[#This Row],[Wo ist Mandant 100]]="Receiver",Schnittstellen_technisch[[#This Row],[Sender]],Schnittstellen_technisch[[#This Row],[Receiver]]))</f>
        <v>PRIMO</v>
      </c>
    </row>
  </sheetData>
  <pageMargins left="0.7" right="0.7" top="0.78740157499999996" bottom="0.78740157499999996"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K51"/>
  <sheetViews>
    <sheetView workbookViewId="0">
      <selection activeCell="K7" sqref="K7"/>
    </sheetView>
  </sheetViews>
  <sheetFormatPr baseColWidth="10" defaultRowHeight="15" x14ac:dyDescent="0.25"/>
  <cols>
    <col min="1" max="1" width="11.42578125" bestFit="1" customWidth="1"/>
    <col min="2" max="2" width="33" bestFit="1" customWidth="1"/>
    <col min="3" max="3" width="23.42578125" bestFit="1" customWidth="1"/>
    <col min="7" max="7" width="13" customWidth="1"/>
    <col min="9" max="9" width="12.140625" bestFit="1" customWidth="1"/>
    <col min="11" max="11" width="19.7109375" bestFit="1" customWidth="1"/>
  </cols>
  <sheetData>
    <row r="1" spans="1:11" x14ac:dyDescent="0.25">
      <c r="A1" t="s">
        <v>6035</v>
      </c>
      <c r="B1" t="s">
        <v>6327</v>
      </c>
      <c r="C1" t="s">
        <v>8480</v>
      </c>
      <c r="E1" t="s">
        <v>6049</v>
      </c>
      <c r="G1" t="s">
        <v>6050</v>
      </c>
      <c r="I1" t="s">
        <v>6057</v>
      </c>
      <c r="K1" t="s">
        <v>6062</v>
      </c>
    </row>
    <row r="2" spans="1:11" x14ac:dyDescent="0.25">
      <c r="A2" t="s">
        <v>6093</v>
      </c>
      <c r="B2" t="s">
        <v>8466</v>
      </c>
      <c r="C2" t="str">
        <f>IF(ISERROR(VLOOKUP(Module[[#This Row],[Module]],Transaktionen[Modul],1,FALSE)),"nein","ja")</f>
        <v>nein</v>
      </c>
      <c r="E2" t="s">
        <v>6046</v>
      </c>
      <c r="G2" t="s">
        <v>6051</v>
      </c>
      <c r="I2" t="s">
        <v>6058</v>
      </c>
      <c r="K2" t="s">
        <v>6063</v>
      </c>
    </row>
    <row r="3" spans="1:11" x14ac:dyDescent="0.25">
      <c r="A3" t="s">
        <v>6323</v>
      </c>
      <c r="B3" t="s">
        <v>6325</v>
      </c>
      <c r="C3" t="str">
        <f>IF(ISERROR(VLOOKUP(Module[[#This Row],[Module]],Transaktionen[Modul],1,FALSE)),"nein","ja")</f>
        <v>ja</v>
      </c>
      <c r="E3" t="s">
        <v>6047</v>
      </c>
      <c r="G3" t="s">
        <v>6052</v>
      </c>
      <c r="I3" t="s">
        <v>6059</v>
      </c>
      <c r="K3" t="s">
        <v>6064</v>
      </c>
    </row>
    <row r="4" spans="1:11" x14ac:dyDescent="0.25">
      <c r="A4" t="s">
        <v>8454</v>
      </c>
      <c r="B4" t="s">
        <v>8467</v>
      </c>
      <c r="C4" t="str">
        <f>IF(ISERROR(VLOOKUP(Module[[#This Row],[Module]],Transaktionen[Modul],1,FALSE)),"nein","ja")</f>
        <v>ja</v>
      </c>
      <c r="E4" t="s">
        <v>6048</v>
      </c>
      <c r="I4" t="s">
        <v>8525</v>
      </c>
      <c r="K4" t="s">
        <v>6065</v>
      </c>
    </row>
    <row r="5" spans="1:11" x14ac:dyDescent="0.25">
      <c r="A5" t="s">
        <v>8581</v>
      </c>
      <c r="B5" t="s">
        <v>8597</v>
      </c>
      <c r="C5" s="10" t="str">
        <f>IF(ISERROR(VLOOKUP(Module[[#This Row],[Module]],Transaktionen[Modul],1,FALSE)),"nein","ja")</f>
        <v>ja</v>
      </c>
      <c r="I5" t="s">
        <v>6061</v>
      </c>
      <c r="K5" t="s">
        <v>9621</v>
      </c>
    </row>
    <row r="6" spans="1:11" x14ac:dyDescent="0.25">
      <c r="A6" t="s">
        <v>6322</v>
      </c>
      <c r="B6" t="s">
        <v>6324</v>
      </c>
      <c r="C6" t="str">
        <f>IF(ISERROR(VLOOKUP(Module[[#This Row],[Module]],Transaktionen[Modul],1,FALSE)),"nein","ja")</f>
        <v>ja</v>
      </c>
      <c r="I6" t="s">
        <v>6060</v>
      </c>
      <c r="K6" t="s">
        <v>8533</v>
      </c>
    </row>
    <row r="7" spans="1:11" x14ac:dyDescent="0.25">
      <c r="A7" t="s">
        <v>6099</v>
      </c>
      <c r="B7" t="s">
        <v>6328</v>
      </c>
      <c r="C7" t="str">
        <f>IF(ISERROR(VLOOKUP(Module[[#This Row],[Module]],Transaktionen[Modul],1,FALSE)),"nein","ja")</f>
        <v>nein</v>
      </c>
      <c r="K7" t="s">
        <v>10203</v>
      </c>
    </row>
    <row r="8" spans="1:11" x14ac:dyDescent="0.25">
      <c r="A8" t="s">
        <v>6036</v>
      </c>
      <c r="B8" t="s">
        <v>6343</v>
      </c>
      <c r="C8" t="str">
        <f>IF(ISERROR(VLOOKUP(Module[[#This Row],[Module]],Transaktionen[Modul],1,FALSE)),"nein","ja")</f>
        <v>ja</v>
      </c>
    </row>
    <row r="9" spans="1:11" x14ac:dyDescent="0.25">
      <c r="A9" t="s">
        <v>8457</v>
      </c>
      <c r="B9" t="s">
        <v>8468</v>
      </c>
      <c r="C9" t="str">
        <f>IF(ISERROR(VLOOKUP(Module[[#This Row],[Module]],Transaktionen[Modul],1,FALSE)),"nein","ja")</f>
        <v>ja</v>
      </c>
    </row>
    <row r="10" spans="1:11" x14ac:dyDescent="0.25">
      <c r="A10" t="s">
        <v>6088</v>
      </c>
      <c r="B10" t="s">
        <v>6344</v>
      </c>
      <c r="C10" t="str">
        <f>IF(ISERROR(VLOOKUP(Module[[#This Row],[Module]],Transaktionen[Modul],1,FALSE)),"nein","ja")</f>
        <v>ja</v>
      </c>
    </row>
    <row r="11" spans="1:11" x14ac:dyDescent="0.25">
      <c r="A11" t="s">
        <v>6095</v>
      </c>
      <c r="B11" t="s">
        <v>8469</v>
      </c>
      <c r="C11" t="str">
        <f>IF(ISERROR(VLOOKUP(Module[[#This Row],[Module]],Transaktionen[Modul],1,FALSE)),"nein","ja")</f>
        <v>ja</v>
      </c>
    </row>
    <row r="12" spans="1:11" x14ac:dyDescent="0.25">
      <c r="A12" t="s">
        <v>6040</v>
      </c>
      <c r="B12" t="s">
        <v>6345</v>
      </c>
      <c r="C12" t="str">
        <f>IF(ISERROR(VLOOKUP(Module[[#This Row],[Module]],Transaktionen[Modul],1,FALSE)),"nein","ja")</f>
        <v>ja</v>
      </c>
    </row>
    <row r="13" spans="1:11" x14ac:dyDescent="0.25">
      <c r="A13" t="s">
        <v>6094</v>
      </c>
      <c r="B13" t="s">
        <v>8470</v>
      </c>
      <c r="C13" t="str">
        <f>IF(ISERROR(VLOOKUP(Module[[#This Row],[Module]],Transaktionen[Modul],1,FALSE)),"nein","ja")</f>
        <v>ja</v>
      </c>
    </row>
    <row r="14" spans="1:11" x14ac:dyDescent="0.25">
      <c r="A14" t="s">
        <v>8578</v>
      </c>
      <c r="B14" t="s">
        <v>8598</v>
      </c>
      <c r="C14" s="10" t="str">
        <f>IF(ISERROR(VLOOKUP(Module[[#This Row],[Module]],Transaktionen[Modul],1,FALSE)),"nein","ja")</f>
        <v>ja</v>
      </c>
    </row>
    <row r="15" spans="1:11" x14ac:dyDescent="0.25">
      <c r="A15" t="s">
        <v>3</v>
      </c>
      <c r="B15" t="s">
        <v>6346</v>
      </c>
      <c r="C15" t="str">
        <f>IF(ISERROR(VLOOKUP(Module[[#This Row],[Module]],Transaktionen[Modul],1,FALSE)),"nein","ja")</f>
        <v>ja</v>
      </c>
    </row>
    <row r="16" spans="1:11" x14ac:dyDescent="0.25">
      <c r="A16" t="s">
        <v>6037</v>
      </c>
      <c r="B16" t="s">
        <v>6332</v>
      </c>
      <c r="C16" t="str">
        <f>IF(ISERROR(VLOOKUP(Module[[#This Row],[Module]],Transaktionen[Modul],1,FALSE)),"nein","ja")</f>
        <v>ja</v>
      </c>
    </row>
    <row r="17" spans="1:3" x14ac:dyDescent="0.25">
      <c r="A17" t="s">
        <v>6101</v>
      </c>
      <c r="B17" t="s">
        <v>6331</v>
      </c>
      <c r="C17" t="str">
        <f>IF(ISERROR(VLOOKUP(Module[[#This Row],[Module]],Transaktionen[Modul],1,FALSE)),"nein","ja")</f>
        <v>ja</v>
      </c>
    </row>
    <row r="18" spans="1:3" x14ac:dyDescent="0.25">
      <c r="A18" t="s">
        <v>6089</v>
      </c>
      <c r="B18" t="s">
        <v>6330</v>
      </c>
      <c r="C18" t="str">
        <f>IF(ISERROR(VLOOKUP(Module[[#This Row],[Module]],Transaktionen[Modul],1,FALSE)),"nein","ja")</f>
        <v>ja</v>
      </c>
    </row>
    <row r="19" spans="1:3" x14ac:dyDescent="0.25">
      <c r="A19" t="s">
        <v>8458</v>
      </c>
      <c r="B19" t="s">
        <v>8471</v>
      </c>
      <c r="C19" t="str">
        <f>IF(ISERROR(VLOOKUP(Module[[#This Row],[Module]],Transaktionen[Modul],1,FALSE)),"nein","ja")</f>
        <v>ja</v>
      </c>
    </row>
    <row r="20" spans="1:3" x14ac:dyDescent="0.25">
      <c r="A20" t="s">
        <v>6084</v>
      </c>
      <c r="B20" t="s">
        <v>6329</v>
      </c>
      <c r="C20" t="str">
        <f>IF(ISERROR(VLOOKUP(Module[[#This Row],[Module]],Transaktionen[Modul],1,FALSE)),"nein","ja")</f>
        <v>ja</v>
      </c>
    </row>
    <row r="21" spans="1:3" x14ac:dyDescent="0.25">
      <c r="A21" t="s">
        <v>8456</v>
      </c>
      <c r="B21" t="s">
        <v>8599</v>
      </c>
      <c r="C21" t="str">
        <f>IF(ISERROR(VLOOKUP(Module[[#This Row],[Module]],Transaktionen[Modul],1,FALSE)),"nein","ja")</f>
        <v>ja</v>
      </c>
    </row>
    <row r="22" spans="1:3" x14ac:dyDescent="0.25">
      <c r="A22" t="s">
        <v>6102</v>
      </c>
      <c r="B22" t="s">
        <v>6333</v>
      </c>
      <c r="C22" t="str">
        <f>IF(ISERROR(VLOOKUP(Module[[#This Row],[Module]],Transaktionen[Modul],1,FALSE)),"nein","ja")</f>
        <v>ja</v>
      </c>
    </row>
    <row r="23" spans="1:3" x14ac:dyDescent="0.25">
      <c r="A23" t="s">
        <v>8461</v>
      </c>
      <c r="B23" t="s">
        <v>8472</v>
      </c>
      <c r="C23" t="str">
        <f>IF(ISERROR(VLOOKUP(Module[[#This Row],[Module]],Transaktionen[Modul],1,FALSE)),"nein","ja")</f>
        <v>ja</v>
      </c>
    </row>
    <row r="24" spans="1:3" x14ac:dyDescent="0.25">
      <c r="A24" t="s">
        <v>8459</v>
      </c>
      <c r="B24" t="s">
        <v>8600</v>
      </c>
      <c r="C24" t="str">
        <f>IF(ISERROR(VLOOKUP(Module[[#This Row],[Module]],Transaktionen[Modul],1,FALSE)),"nein","ja")</f>
        <v>ja</v>
      </c>
    </row>
    <row r="25" spans="1:3" x14ac:dyDescent="0.25">
      <c r="A25" t="s">
        <v>8462</v>
      </c>
      <c r="B25" t="s">
        <v>8473</v>
      </c>
      <c r="C25" t="str">
        <f>IF(ISERROR(VLOOKUP(Module[[#This Row],[Module]],Transaktionen[Modul],1,FALSE)),"nein","ja")</f>
        <v>ja</v>
      </c>
    </row>
    <row r="26" spans="1:3" x14ac:dyDescent="0.25">
      <c r="A26" t="s">
        <v>8460</v>
      </c>
      <c r="B26" t="s">
        <v>8601</v>
      </c>
      <c r="C26" t="str">
        <f>IF(ISERROR(VLOOKUP(Module[[#This Row],[Module]],Transaktionen[Modul],1,FALSE)),"nein","ja")</f>
        <v>ja</v>
      </c>
    </row>
    <row r="27" spans="1:3" x14ac:dyDescent="0.25">
      <c r="A27" t="s">
        <v>8579</v>
      </c>
      <c r="B27" t="s">
        <v>8602</v>
      </c>
      <c r="C27" s="10" t="str">
        <f>IF(ISERROR(VLOOKUP(Module[[#This Row],[Module]],Transaktionen[Modul],1,FALSE)),"nein","ja")</f>
        <v>ja</v>
      </c>
    </row>
    <row r="28" spans="1:3" x14ac:dyDescent="0.25">
      <c r="A28" t="s">
        <v>6091</v>
      </c>
      <c r="B28" t="s">
        <v>6335</v>
      </c>
      <c r="C28" t="str">
        <f>IF(ISERROR(VLOOKUP(Module[[#This Row],[Module]],Transaktionen[Modul],1,FALSE)),"nein","ja")</f>
        <v>nein</v>
      </c>
    </row>
    <row r="29" spans="1:3" x14ac:dyDescent="0.25">
      <c r="A29" t="s">
        <v>6043</v>
      </c>
      <c r="B29" t="s">
        <v>6339</v>
      </c>
      <c r="C29" t="str">
        <f>IF(ISERROR(VLOOKUP(Module[[#This Row],[Module]],Transaktionen[Modul],1,FALSE)),"nein","ja")</f>
        <v>ja</v>
      </c>
    </row>
    <row r="30" spans="1:3" x14ac:dyDescent="0.25">
      <c r="A30" t="s">
        <v>6087</v>
      </c>
      <c r="B30" t="s">
        <v>6334</v>
      </c>
      <c r="C30" t="str">
        <f>IF(ISERROR(VLOOKUP(Module[[#This Row],[Module]],Transaktionen[Modul],1,FALSE)),"nein","ja")</f>
        <v>ja</v>
      </c>
    </row>
    <row r="31" spans="1:3" x14ac:dyDescent="0.25">
      <c r="A31" t="s">
        <v>6097</v>
      </c>
      <c r="B31" t="s">
        <v>8474</v>
      </c>
      <c r="C31" t="str">
        <f>IF(ISERROR(VLOOKUP(Module[[#This Row],[Module]],Transaktionen[Modul],1,FALSE)),"nein","ja")</f>
        <v>nein</v>
      </c>
    </row>
    <row r="32" spans="1:3" x14ac:dyDescent="0.25">
      <c r="A32" t="s">
        <v>6092</v>
      </c>
      <c r="B32" t="s">
        <v>6336</v>
      </c>
      <c r="C32" t="str">
        <f>IF(ISERROR(VLOOKUP(Module[[#This Row],[Module]],Transaktionen[Modul],1,FALSE)),"nein","ja")</f>
        <v>ja</v>
      </c>
    </row>
    <row r="33" spans="1:3" x14ac:dyDescent="0.25">
      <c r="A33" t="s">
        <v>6038</v>
      </c>
      <c r="B33" t="s">
        <v>6337</v>
      </c>
      <c r="C33" t="str">
        <f>IF(ISERROR(VLOOKUP(Module[[#This Row],[Module]],Transaktionen[Modul],1,FALSE)),"nein","ja")</f>
        <v>ja</v>
      </c>
    </row>
    <row r="34" spans="1:3" x14ac:dyDescent="0.25">
      <c r="A34" t="s">
        <v>8453</v>
      </c>
      <c r="B34" t="s">
        <v>8603</v>
      </c>
      <c r="C34" t="str">
        <f>IF(ISERROR(VLOOKUP(Module[[#This Row],[Module]],Transaktionen[Modul],1,FALSE)),"nein","ja")</f>
        <v>ja</v>
      </c>
    </row>
    <row r="35" spans="1:3" x14ac:dyDescent="0.25">
      <c r="A35" t="s">
        <v>6098</v>
      </c>
      <c r="B35" t="s">
        <v>8475</v>
      </c>
      <c r="C35" t="str">
        <f>IF(ISERROR(VLOOKUP(Module[[#This Row],[Module]],Transaktionen[Modul],1,FALSE)),"nein","ja")</f>
        <v>ja</v>
      </c>
    </row>
    <row r="36" spans="1:3" x14ac:dyDescent="0.25">
      <c r="A36" t="s">
        <v>8463</v>
      </c>
      <c r="B36" t="s">
        <v>8476</v>
      </c>
      <c r="C36" t="str">
        <f>IF(ISERROR(VLOOKUP(Module[[#This Row],[Module]],Transaktionen[Modul],1,FALSE)),"nein","ja")</f>
        <v>ja</v>
      </c>
    </row>
    <row r="37" spans="1:3" x14ac:dyDescent="0.25">
      <c r="A37" t="s">
        <v>6041</v>
      </c>
      <c r="B37" t="s">
        <v>5858</v>
      </c>
      <c r="C37" t="str">
        <f>IF(ISERROR(VLOOKUP(Module[[#This Row],[Module]],Transaktionen[Modul],1,FALSE)),"nein","ja")</f>
        <v>ja</v>
      </c>
    </row>
    <row r="38" spans="1:3" x14ac:dyDescent="0.25">
      <c r="A38" t="s">
        <v>6096</v>
      </c>
      <c r="B38" t="s">
        <v>8477</v>
      </c>
      <c r="C38" t="str">
        <f>IF(ISERROR(VLOOKUP(Module[[#This Row],[Module]],Transaktionen[Modul],1,FALSE)),"nein","ja")</f>
        <v>ja</v>
      </c>
    </row>
    <row r="39" spans="1:3" x14ac:dyDescent="0.25">
      <c r="A39" t="s">
        <v>6042</v>
      </c>
      <c r="B39" t="s">
        <v>6340</v>
      </c>
      <c r="C39" t="str">
        <f>IF(ISERROR(VLOOKUP(Module[[#This Row],[Module]],Transaktionen[Modul],1,FALSE)),"nein","ja")</f>
        <v>ja</v>
      </c>
    </row>
    <row r="40" spans="1:3" x14ac:dyDescent="0.25">
      <c r="A40" t="s">
        <v>6090</v>
      </c>
      <c r="B40" t="s">
        <v>6338</v>
      </c>
      <c r="C40" t="str">
        <f>IF(ISERROR(VLOOKUP(Module[[#This Row],[Module]],Transaktionen[Modul],1,FALSE)),"nein","ja")</f>
        <v>ja</v>
      </c>
    </row>
    <row r="41" spans="1:3" x14ac:dyDescent="0.25">
      <c r="A41" t="s">
        <v>6085</v>
      </c>
      <c r="B41" t="s">
        <v>6341</v>
      </c>
      <c r="C41" t="str">
        <f>IF(ISERROR(VLOOKUP(Module[[#This Row],[Module]],Transaktionen[Modul],1,FALSE)),"nein","ja")</f>
        <v>ja</v>
      </c>
    </row>
    <row r="42" spans="1:3" x14ac:dyDescent="0.25">
      <c r="A42" t="s">
        <v>6086</v>
      </c>
      <c r="B42" t="s">
        <v>6342</v>
      </c>
      <c r="C42" t="str">
        <f>IF(ISERROR(VLOOKUP(Module[[#This Row],[Module]],Transaktionen[Modul],1,FALSE)),"nein","ja")</f>
        <v>ja</v>
      </c>
    </row>
    <row r="43" spans="1:3" x14ac:dyDescent="0.25">
      <c r="A43" t="s">
        <v>6082</v>
      </c>
      <c r="C43" t="str">
        <f>IF(ISERROR(VLOOKUP(Module[[#This Row],[Module]],Transaktionen[Modul],1,FALSE)),"nein","ja")</f>
        <v>nein</v>
      </c>
    </row>
    <row r="44" spans="1:3" x14ac:dyDescent="0.25">
      <c r="A44" t="s">
        <v>6083</v>
      </c>
      <c r="C44" t="str">
        <f>IF(ISERROR(VLOOKUP(Module[[#This Row],[Module]],Transaktionen[Modul],1,FALSE)),"nein","ja")</f>
        <v>nein</v>
      </c>
    </row>
    <row r="45" spans="1:3" x14ac:dyDescent="0.25">
      <c r="A45" t="s">
        <v>6100</v>
      </c>
      <c r="B45" t="s">
        <v>8478</v>
      </c>
      <c r="C45" t="str">
        <f>IF(ISERROR(VLOOKUP(Module[[#This Row],[Module]],Transaktionen[Modul],1,FALSE)),"nein","ja")</f>
        <v>ja</v>
      </c>
    </row>
    <row r="46" spans="1:3" x14ac:dyDescent="0.25">
      <c r="A46" t="s">
        <v>6039</v>
      </c>
      <c r="B46" t="s">
        <v>6326</v>
      </c>
      <c r="C46" t="str">
        <f>IF(ISERROR(VLOOKUP(Module[[#This Row],[Module]],Transaktionen[Modul],1,FALSE)),"nein","ja")</f>
        <v>ja</v>
      </c>
    </row>
    <row r="47" spans="1:3" x14ac:dyDescent="0.25">
      <c r="A47" t="s">
        <v>8464</v>
      </c>
      <c r="B47" t="s">
        <v>8479</v>
      </c>
      <c r="C47" t="str">
        <f>IF(ISERROR(VLOOKUP(Module[[#This Row],[Module]],Transaktionen[Modul],1,FALSE)),"nein","ja")</f>
        <v>ja</v>
      </c>
    </row>
    <row r="48" spans="1:3" x14ac:dyDescent="0.25">
      <c r="A48" t="s">
        <v>8455</v>
      </c>
      <c r="B48" t="s">
        <v>8596</v>
      </c>
      <c r="C48" t="str">
        <f>IF(ISERROR(VLOOKUP(Module[[#This Row],[Module]],Transaktionen[Modul],1,FALSE)),"nein","ja")</f>
        <v>ja</v>
      </c>
    </row>
    <row r="49" spans="1:3" x14ac:dyDescent="0.25">
      <c r="A49" t="s">
        <v>8580</v>
      </c>
      <c r="B49" t="s">
        <v>8604</v>
      </c>
      <c r="C49" s="10" t="str">
        <f>IF(ISERROR(VLOOKUP(Module[[#This Row],[Module]],Transaktionen[Modul],1,FALSE)),"nein","ja")</f>
        <v>ja</v>
      </c>
    </row>
    <row r="50" spans="1:3" x14ac:dyDescent="0.25">
      <c r="A50" t="s">
        <v>8485</v>
      </c>
      <c r="B50" t="s">
        <v>8486</v>
      </c>
      <c r="C50" t="str">
        <f>IF(ISERROR(VLOOKUP(Module[[#This Row],[Module]],Transaktionen[Modul],1,FALSE)),"nein","ja")</f>
        <v>ja</v>
      </c>
    </row>
    <row r="51" spans="1:3" x14ac:dyDescent="0.25">
      <c r="A51" t="s">
        <v>9073</v>
      </c>
      <c r="C51" s="10" t="str">
        <f>IF(ISERROR(VLOOKUP(Module[[#This Row],[Module]],Transaktionen[Modul],1,FALSE)),"nein","ja")</f>
        <v>ja</v>
      </c>
    </row>
  </sheetData>
  <sortState ref="M3:M37">
    <sortCondition ref="M3"/>
  </sortState>
  <pageMargins left="0.7" right="0.7" top="0.78740157499999996" bottom="0.78740157499999996" header="0.3" footer="0.3"/>
  <pageSetup paperSize="9"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18</vt:i4>
      </vt:variant>
    </vt:vector>
  </HeadingPairs>
  <TitlesOfParts>
    <vt:vector size="26" baseType="lpstr">
      <vt:lpstr>Übersicht</vt:lpstr>
      <vt:lpstr>BTT</vt:lpstr>
      <vt:lpstr>BPML</vt:lpstr>
      <vt:lpstr>Transaktionen</vt:lpstr>
      <vt:lpstr>Quercheck Transaktionen</vt:lpstr>
      <vt:lpstr>Formulare</vt:lpstr>
      <vt:lpstr>Schnittstellen</vt:lpstr>
      <vt:lpstr>Datengrundlage adesso</vt:lpstr>
      <vt:lpstr>aktives_Teilprojekt</vt:lpstr>
      <vt:lpstr>anderes_TP</vt:lpstr>
      <vt:lpstr>falscher_Subprozess</vt:lpstr>
      <vt:lpstr>Formular</vt:lpstr>
      <vt:lpstr>Hauptprozess</vt:lpstr>
      <vt:lpstr>Interface</vt:lpstr>
      <vt:lpstr>leeres_Pflichtfeld</vt:lpstr>
      <vt:lpstr>leeres_Pflichtfeld_Discover</vt:lpstr>
      <vt:lpstr>leeres_Pflichtfeld_Prepare</vt:lpstr>
      <vt:lpstr>Modul</vt:lpstr>
      <vt:lpstr>Output</vt:lpstr>
      <vt:lpstr>Priorität</vt:lpstr>
      <vt:lpstr>Schnittstelle</vt:lpstr>
      <vt:lpstr>Subprozess</vt:lpstr>
      <vt:lpstr>Teilprojekt_Kürzel</vt:lpstr>
      <vt:lpstr>Teilprojekt_lang</vt:lpstr>
      <vt:lpstr>Transaktion</vt:lpstr>
      <vt:lpstr>Vorhanden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Sabrina Witt</dc:creator>
  <cp:lastModifiedBy>Jörg Roland</cp:lastModifiedBy>
  <dcterms:created xsi:type="dcterms:W3CDTF">2017-04-06T20:21:07Z</dcterms:created>
  <dcterms:modified xsi:type="dcterms:W3CDTF">2024-05-29T16:16:20Z</dcterms:modified>
</cp:coreProperties>
</file>